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OMLAB\Downloads\"/>
    </mc:Choice>
  </mc:AlternateContent>
  <bookViews>
    <workbookView xWindow="0" yWindow="0" windowWidth="28800" windowHeight="12300" activeTab="2"/>
  </bookViews>
  <sheets>
    <sheet name="Data" sheetId="1" r:id="rId1"/>
    <sheet name="Analyze" sheetId="5" r:id="rId2"/>
    <sheet name="Dashboard" sheetId="6" r:id="rId3"/>
  </sheets>
  <definedNames>
    <definedName name="Slicer_Region">#N/A</definedName>
    <definedName name="Slicer_Years">#N/A</definedName>
  </definedNames>
  <calcPr calcId="162913"/>
  <pivotCaches>
    <pivotCache cacheId="1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6" l="1"/>
  <c r="J13" i="6"/>
  <c r="I14" i="6"/>
  <c r="J14" i="6"/>
  <c r="K14" i="6" s="1"/>
  <c r="I15" i="6"/>
  <c r="J15" i="6"/>
  <c r="K15" i="6" s="1"/>
  <c r="I16" i="6"/>
  <c r="J16" i="6"/>
  <c r="I17" i="6"/>
  <c r="J17" i="6"/>
  <c r="I18" i="6"/>
  <c r="J18" i="6"/>
  <c r="H14" i="6"/>
  <c r="H15" i="6"/>
  <c r="H16" i="6"/>
  <c r="H17" i="6"/>
  <c r="H18" i="6"/>
  <c r="H13" i="6"/>
  <c r="E14" i="6"/>
  <c r="E15" i="6"/>
  <c r="E16" i="6"/>
  <c r="E17" i="6"/>
  <c r="E18" i="6"/>
  <c r="D14" i="6"/>
  <c r="D15" i="6"/>
  <c r="D16" i="6"/>
  <c r="D17" i="6"/>
  <c r="D18" i="6"/>
  <c r="C18" i="6"/>
  <c r="C14" i="6"/>
  <c r="C15" i="6"/>
  <c r="C16" i="6"/>
  <c r="C17" i="6"/>
  <c r="D13" i="6"/>
  <c r="E13" i="6"/>
  <c r="C13" i="6"/>
  <c r="F65" i="5"/>
  <c r="G65" i="5"/>
  <c r="H65" i="5"/>
  <c r="F66" i="5"/>
  <c r="G66" i="5"/>
  <c r="H66" i="5"/>
  <c r="F67" i="5"/>
  <c r="G67" i="5"/>
  <c r="H67" i="5"/>
  <c r="G64" i="5"/>
  <c r="H64" i="5"/>
  <c r="F64" i="5"/>
  <c r="E64" i="5"/>
  <c r="F61" i="5"/>
  <c r="G61" i="5"/>
  <c r="H61" i="5"/>
  <c r="F62" i="5"/>
  <c r="G62" i="5"/>
  <c r="H62" i="5"/>
  <c r="F63" i="5"/>
  <c r="G63" i="5"/>
  <c r="H63" i="5"/>
  <c r="G60" i="5"/>
  <c r="H60" i="5"/>
  <c r="F60" i="5"/>
  <c r="E60" i="5"/>
  <c r="F13" i="6" l="1"/>
  <c r="D19" i="6"/>
  <c r="F14" i="6"/>
  <c r="F15" i="6"/>
  <c r="F18" i="6"/>
  <c r="F16" i="6"/>
  <c r="E19" i="6"/>
  <c r="F17" i="6"/>
  <c r="K18" i="6"/>
  <c r="K17" i="6"/>
  <c r="K16" i="6"/>
  <c r="J19" i="6"/>
  <c r="I19" i="6"/>
  <c r="K13" i="6"/>
  <c r="F19" i="6" l="1"/>
  <c r="K19" i="6"/>
</calcChain>
</file>

<file path=xl/sharedStrings.xml><?xml version="1.0" encoding="utf-8"?>
<sst xmlns="http://schemas.openxmlformats.org/spreadsheetml/2006/main" count="48329" uniqueCount="167">
  <si>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</si>
  <si>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</si>
  <si>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</si>
  <si>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</si>
  <si>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</si>
  <si>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</si>
  <si>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</si>
  <si>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</si>
  <si>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</si>
  <si>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</si>
  <si>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</si>
  <si>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</si>
  <si>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</si>
  <si>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</si>
  <si>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</si>
  <si>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</si>
  <si>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</si>
  <si>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</si>
  <si>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</si>
  <si>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</si>
  <si>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</si>
  <si>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</si>
  <si>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</si>
  <si>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</si>
  <si>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</si>
  <si>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</si>
  <si>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</si>
  <si>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</si>
  <si>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</si>
  <si>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</si>
  <si>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</si>
  <si>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</si>
  <si>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</si>
  <si>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</si>
  <si>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</si>
  <si>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</si>
  <si>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</si>
  <si>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</si>
  <si>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</si>
  <si>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</si>
  <si>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</si>
  <si>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</si>
  <si>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</si>
  <si>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</si>
  <si>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</si>
  <si>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</si>
  <si>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</si>
  <si>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</si>
  <si>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</si>
  <si>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</si>
  <si>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</si>
  <si>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</si>
  <si>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</si>
  <si>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</si>
  <si>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</si>
  <si>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</si>
  <si>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</si>
  <si>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</si>
  <si>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</si>
  <si>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</si>
  <si>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</si>
  <si>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</si>
  <si>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</si>
  <si>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</si>
  <si>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</si>
  <si>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</si>
  <si>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</si>
  <si>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</si>
  <si>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</si>
  <si>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</si>
  <si>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</si>
  <si>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</si>
  <si>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</si>
  <si>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</si>
  <si>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</si>
  <si>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</si>
  <si>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</si>
  <si>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</si>
  <si>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</si>
  <si>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</si>
  <si>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</si>
  <si>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</si>
  <si>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</si>
  <si>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</si>
  <si>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</si>
  <si>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</si>
  <si>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</si>
  <si>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</si>
  <si>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</si>
  <si>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</si>
  <si>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</si>
  <si>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</si>
  <si>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</si>
  <si>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</si>
  <si>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</si>
  <si>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</si>
  <si>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</si>
  <si>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</si>
  <si>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</si>
  <si>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</si>
  <si>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</si>
  <si>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</si>
  <si>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</si>
  <si>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</si>
  <si>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</si>
  <si>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</si>
  <si>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</si>
  <si>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</si>
  <si>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</si>
  <si>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</si>
  <si>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</si>
  <si>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</si>
  <si>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</si>
  <si>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</si>
  <si>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</si>
  <si>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</si>
  <si>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</si>
  <si>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</si>
  <si>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</si>
  <si>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</si>
  <si>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</si>
  <si>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</si>
  <si>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</si>
  <si>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</si>
  <si>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</si>
  <si>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</si>
  <si>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</si>
  <si>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</si>
  <si>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</si>
  <si>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</si>
  <si>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</si>
  <si>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Analyze Guide</t>
  </si>
  <si>
    <t>KPI</t>
  </si>
  <si>
    <t>1. Total Sales</t>
  </si>
  <si>
    <t>2. Display Average Operating Profit</t>
  </si>
  <si>
    <t>3. Average Operating Profit</t>
  </si>
  <si>
    <t>Display the ff.:</t>
  </si>
  <si>
    <t>1. Sales per Retailer</t>
  </si>
  <si>
    <t>3. Create Chart Tables for the Sales [retailer and Beverages]</t>
  </si>
  <si>
    <t>Sum of Total Sales</t>
  </si>
  <si>
    <t>Sum of Units Sold</t>
  </si>
  <si>
    <t>Average of Operating Profit</t>
  </si>
  <si>
    <t>4. Total Number of units sales</t>
  </si>
  <si>
    <t>Count of Units Sold</t>
  </si>
  <si>
    <t>Average of Operating Margin</t>
  </si>
  <si>
    <t>SALES PER RETAILER</t>
  </si>
  <si>
    <t>Row Labels</t>
  </si>
  <si>
    <t>Grand Total</t>
  </si>
  <si>
    <t>2. Compare Sales from present year to previous year</t>
  </si>
  <si>
    <t>2022</t>
  </si>
  <si>
    <t>Qtr1</t>
  </si>
  <si>
    <t>Qtr2</t>
  </si>
  <si>
    <t>Qtr3</t>
  </si>
  <si>
    <t>Qtr4</t>
  </si>
  <si>
    <t>2023</t>
  </si>
  <si>
    <t>Column Labels</t>
  </si>
  <si>
    <t>Sales Comparison Per Retailer (2022-2025)</t>
  </si>
  <si>
    <t>Sales Comparison Per Brand (2022-2025)</t>
  </si>
  <si>
    <t>Quarterly Sales and Average Operating Margin per Year</t>
  </si>
  <si>
    <t>SALES BY BEVERAGE BRAND</t>
  </si>
  <si>
    <t>SALES BY RETAILER</t>
  </si>
  <si>
    <t>Brand</t>
  </si>
  <si>
    <t>Sales 2022</t>
  </si>
  <si>
    <t>Sales 2023</t>
  </si>
  <si>
    <t>Variance</t>
  </si>
  <si>
    <t>TOTAL</t>
  </si>
  <si>
    <t>SALES AND OPERATING PROFIT MARGIN BY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</si>
</sst>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quot;$&quot;#,##0_);[Red]\(&quot;$&quot;#,##0\)"/>
    <numFmt numFmtId="165" formatCode="&quot;$&quot;#,##0.00_);[Red]\(&quot;$&quot;#,##0.00\)"/>
    <numFmt numFmtId="166" formatCode="_-[$$-409]* #,##0.00_ ;_-[$$-409]* \-#,##0.00\ ;_-[$$-409]* &quot;-&quot;??_ ;_-@_ "/>
  </numFmts>
  <fonts count="13"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
      <sz val="12"/>
      <color rgb="FFFF0000"/>
      <name val="Calibri"/>
      <family val="2"/>
      <scheme val="minor"/>
    </font>
    <font>
      <b/>
      <sz val="14"/>
      <color rgb="FFFF0000"/>
      <name val="Calibri"/>
      <family val="2"/>
      <scheme val="minor"/>
    </font>
    <font>
      <b/>
      <sz val="12"/>
      <color rgb="FFFF0000"/>
      <name val="Calibri"/>
      <family val="2"/>
      <scheme val="minor"/>
    </font>
    <font>
      <b/>
      <sz val="20"/>
      <name val="Calibri"/>
      <family val="2"/>
      <scheme val="minor"/>
    </font>
    <font>
      <sz val="20"/>
      <name val="Calibri"/>
      <family val="2"/>
      <scheme val="minor"/>
    </font>
  </fonts>
  <fills count="7">
    <fill>
      <patternFill patternType="none"/>
    </fill>
    <fill>
      <patternFill patternType="gray125"/>
    </fill>
    <fill>
      <patternFill patternType="solid">
        <fgColor rgb="FF2A3E68"/>
        <bgColor indexed="64"/>
      </patternFill>
    </fill>
    <fill>
      <patternFill patternType="solid">
        <fgColor rgb="FFFF33CC"/>
        <bgColor indexed="64"/>
      </patternFill>
    </fill>
    <fill>
      <patternFill patternType="solid">
        <fgColor rgb="FFFFCCFF"/>
        <bgColor indexed="64"/>
      </patternFill>
    </fill>
    <fill>
      <patternFill patternType="solid">
        <fgColor rgb="FFFF89E6"/>
        <bgColor indexed="64"/>
      </patternFill>
    </fill>
    <fill>
      <patternFill patternType="solid">
        <fgColor rgb="FFCC6600"/>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36">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5" fillId="0" borderId="0" xfId="0" applyFont="1"/>
    <xf numFmtId="0" fontId="6" fillId="0" borderId="0" xfId="0" applyFont="1"/>
    <xf numFmtId="0" fontId="7" fillId="0" borderId="0" xfId="0" applyFont="1"/>
    <xf numFmtId="0" fontId="0" fillId="0" borderId="0" xfId="0" applyFont="1"/>
    <xf numFmtId="0" fontId="0" fillId="0" borderId="0" xfId="0" pivotButton="1"/>
    <xf numFmtId="0" fontId="0" fillId="0" borderId="0" xfId="0" applyAlignment="1">
      <alignment horizontal="left"/>
    </xf>
    <xf numFmtId="166" fontId="0" fillId="0" borderId="0" xfId="0" applyNumberFormat="1"/>
    <xf numFmtId="43" fontId="0" fillId="0" borderId="0" xfId="0" applyNumberFormat="1"/>
    <xf numFmtId="0" fontId="0" fillId="0" borderId="0" xfId="0" applyAlignment="1">
      <alignment horizontal="left" indent="1"/>
    </xf>
    <xf numFmtId="0" fontId="8" fillId="0" borderId="0" xfId="0" applyFont="1"/>
    <xf numFmtId="0" fontId="9" fillId="0" borderId="0" xfId="0" applyFont="1"/>
    <xf numFmtId="0" fontId="10" fillId="0" borderId="0" xfId="0" applyFont="1"/>
    <xf numFmtId="166" fontId="0" fillId="0" borderId="0" xfId="0" applyNumberFormat="1" applyAlignment="1">
      <alignment horizontal="left" indent="1"/>
    </xf>
    <xf numFmtId="0" fontId="0" fillId="0" borderId="0" xfId="0" applyFill="1"/>
    <xf numFmtId="0" fontId="0" fillId="4" borderId="0" xfId="0" applyFill="1"/>
    <xf numFmtId="0" fontId="5" fillId="5" borderId="0" xfId="0" applyFont="1" applyFill="1" applyAlignment="1">
      <alignment horizontal="center"/>
    </xf>
    <xf numFmtId="0" fontId="0" fillId="5" borderId="0" xfId="0" applyFill="1" applyAlignment="1">
      <alignment horizontal="center"/>
    </xf>
    <xf numFmtId="0" fontId="5" fillId="4" borderId="0" xfId="0" applyFont="1" applyFill="1" applyAlignment="1">
      <alignment horizontal="center"/>
    </xf>
    <xf numFmtId="43" fontId="5" fillId="3" borderId="0" xfId="0" applyNumberFormat="1" applyFont="1" applyFill="1"/>
    <xf numFmtId="43" fontId="0" fillId="3" borderId="0" xfId="0" applyNumberFormat="1" applyFill="1"/>
    <xf numFmtId="0" fontId="5" fillId="3" borderId="0" xfId="0" applyFont="1" applyFill="1"/>
    <xf numFmtId="43" fontId="0" fillId="4" borderId="0" xfId="0" applyNumberFormat="1" applyFill="1"/>
    <xf numFmtId="0" fontId="0" fillId="5" borderId="0" xfId="0" applyFill="1"/>
    <xf numFmtId="0" fontId="11" fillId="3" borderId="0" xfId="0" applyFont="1" applyFill="1" applyAlignment="1">
      <alignment horizontal="center"/>
    </xf>
    <xf numFmtId="0" fontId="12" fillId="3" borderId="0" xfId="0" applyFont="1" applyFill="1" applyAlignment="1">
      <alignment horizontal="center"/>
    </xf>
    <xf numFmtId="0" fontId="0" fillId="6" borderId="0" xfId="0" applyFill="1"/>
  </cellXfs>
  <cellStyles count="2">
    <cellStyle name="Hyperlink 2" xfId="1"/>
    <cellStyle name="Normal" xfId="0" builtinId="0"/>
  </cellStyles>
  <dxfs count="419">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9" formatCode="_-[$₱-3409]* #,##0.00_-;\-[$₱-3409]* #,##0.00_-;_-[$₱-3409]* &quot;-&quot;??_-;_-@_-"/>
    </dxf>
    <dxf>
      <numFmt numFmtId="169" formatCode="_-[$₱-3409]* #,##0.00_-;\-[$₱-3409]* #,##0.00_-;_-[$₱-3409]* &quot;-&quot;??_-;_-@_-"/>
    </dxf>
    <dxf>
      <numFmt numFmtId="34" formatCode="_-&quot;₱&quot;* #,##0.00_-;\-&quot;₱&quot;* #,##0.00_-;_-&quot;₱&quot;* &quot;-&quot;??_-;_-@_-"/>
    </dxf>
    <dxf>
      <numFmt numFmtId="34" formatCode="_-&quot;₱&quot;* #,##0.00_-;\-&quot;₱&quot;* #,##0.00_-;_-&quot;₱&quot;* &quot;-&quot;??_-;_-@_-"/>
    </dxf>
    <dxf>
      <numFmt numFmtId="35" formatCode="_-* #,##0.00_-;\-* #,##0.00_-;_-* &quot;-&quot;??_-;_-@_-"/>
    </dxf>
    <dxf>
      <numFmt numFmtId="35" formatCode="_-* #,##0.00_-;\-* #,##0.0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9" formatCode="_-[$₱-3409]* #,##0.00_-;\-[$₱-3409]* #,##0.00_-;_-[$₱-3409]* &quot;-&quot;??_-;_-@_-"/>
    </dxf>
    <dxf>
      <numFmt numFmtId="169" formatCode="_-[$₱-3409]* #,##0.00_-;\-[$₱-3409]* #,##0.00_-;_-[$₱-3409]* &quot;-&quot;??_-;_-@_-"/>
    </dxf>
    <dxf>
      <numFmt numFmtId="34" formatCode="_-&quot;₱&quot;* #,##0.00_-;\-&quot;₱&quot;* #,##0.00_-;_-&quot;₱&quot;* &quot;-&quot;??_-;_-@_-"/>
    </dxf>
    <dxf>
      <numFmt numFmtId="34" formatCode="_-&quot;₱&quot;* #,##0.00_-;\-&quot;₱&quot;* #,##0.00_-;_-&quot;₱&quot;* &quot;-&quot;??_-;_-@_-"/>
    </dxf>
    <dxf>
      <numFmt numFmtId="35" formatCode="_-* #,##0.00_-;\-* #,##0.00_-;_-* &quot;-&quot;??_-;_-@_-"/>
    </dxf>
    <dxf>
      <numFmt numFmtId="35" formatCode="_-* #,##0.00_-;\-* #,##0.0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9" formatCode="_-[$₱-3409]* #,##0.00_-;\-[$₱-3409]* #,##0.00_-;_-[$₱-3409]* &quot;-&quot;??_-;_-@_-"/>
    </dxf>
    <dxf>
      <numFmt numFmtId="169" formatCode="_-[$₱-3409]* #,##0.00_-;\-[$₱-3409]* #,##0.00_-;_-[$₱-3409]* &quot;-&quot;??_-;_-@_-"/>
    </dxf>
    <dxf>
      <numFmt numFmtId="34" formatCode="_-&quot;₱&quot;* #,##0.00_-;\-&quot;₱&quot;* #,##0.00_-;_-&quot;₱&quot;* &quot;-&quot;??_-;_-@_-"/>
    </dxf>
    <dxf>
      <numFmt numFmtId="34" formatCode="_-&quot;₱&quot;* #,##0.00_-;\-&quot;₱&quot;* #,##0.00_-;_-&quot;₱&quot;* &quot;-&quot;??_-;_-@_-"/>
    </dxf>
    <dxf>
      <numFmt numFmtId="35" formatCode="_-* #,##0.00_-;\-* #,##0.00_-;_-* &quot;-&quot;??_-;_-@_-"/>
    </dxf>
    <dxf>
      <numFmt numFmtId="35" formatCode="_-* #,##0.00_-;\-* #,##0.0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9" formatCode="_-[$₱-3409]* #,##0.00_-;\-[$₱-3409]* #,##0.00_-;_-[$₱-3409]* &quot;-&quot;??_-;_-@_-"/>
    </dxf>
    <dxf>
      <numFmt numFmtId="169" formatCode="_-[$₱-3409]* #,##0.00_-;\-[$₱-3409]* #,##0.00_-;_-[$₱-3409]* &quot;-&quot;??_-;_-@_-"/>
    </dxf>
    <dxf>
      <numFmt numFmtId="34" formatCode="_-&quot;₱&quot;* #,##0.00_-;\-&quot;₱&quot;* #,##0.00_-;_-&quot;₱&quot;* &quot;-&quot;??_-;_-@_-"/>
    </dxf>
    <dxf>
      <numFmt numFmtId="34" formatCode="_-&quot;₱&quot;* #,##0.00_-;\-&quot;₱&quot;* #,##0.00_-;_-&quot;₱&quot;* &quot;-&quot;??_-;_-@_-"/>
    </dxf>
    <dxf>
      <numFmt numFmtId="35" formatCode="_-* #,##0.00_-;\-* #,##0.00_-;_-* &quot;-&quot;??_-;_-@_-"/>
    </dxf>
    <dxf>
      <numFmt numFmtId="35" formatCode="_-* #,##0.00_-;\-* #,##0.0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9" formatCode="_-[$₱-3409]* #,##0.00_-;\-[$₱-3409]* #,##0.00_-;_-[$₱-3409]* &quot;-&quot;??_-;_-@_-"/>
    </dxf>
    <dxf>
      <numFmt numFmtId="169" formatCode="_-[$₱-3409]* #,##0.00_-;\-[$₱-3409]* #,##0.00_-;_-[$₱-3409]* &quot;-&quot;??_-;_-@_-"/>
    </dxf>
    <dxf>
      <numFmt numFmtId="34" formatCode="_-&quot;₱&quot;* #,##0.00_-;\-&quot;₱&quot;* #,##0.00_-;_-&quot;₱&quot;* &quot;-&quot;??_-;_-@_-"/>
    </dxf>
    <dxf>
      <numFmt numFmtId="34" formatCode="_-&quot;₱&quot;* #,##0.00_-;\-&quot;₱&quot;* #,##0.00_-;_-&quot;₱&quot;* &quot;-&quot;??_-;_-@_-"/>
    </dxf>
    <dxf>
      <numFmt numFmtId="35" formatCode="_-* #,##0.00_-;\-* #,##0.00_-;_-* &quot;-&quot;??_-;_-@_-"/>
    </dxf>
    <dxf>
      <numFmt numFmtId="35" formatCode="_-* #,##0.00_-;\-* #,##0.0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9" formatCode="_-[$₱-3409]* #,##0.00_-;\-[$₱-3409]* #,##0.00_-;_-[$₱-3409]* &quot;-&quot;??_-;_-@_-"/>
    </dxf>
    <dxf>
      <numFmt numFmtId="169" formatCode="_-[$₱-3409]* #,##0.00_-;\-[$₱-3409]* #,##0.00_-;_-[$₱-3409]* &quot;-&quot;??_-;_-@_-"/>
    </dxf>
    <dxf>
      <numFmt numFmtId="34" formatCode="_-&quot;₱&quot;* #,##0.00_-;\-&quot;₱&quot;* #,##0.00_-;_-&quot;₱&quot;* &quot;-&quot;??_-;_-@_-"/>
    </dxf>
    <dxf>
      <numFmt numFmtId="34" formatCode="_-&quot;₱&quot;* #,##0.00_-;\-&quot;₱&quot;* #,##0.00_-;_-&quot;₱&quot;* &quot;-&quot;??_-;_-@_-"/>
    </dxf>
    <dxf>
      <numFmt numFmtId="35" formatCode="_-* #,##0.00_-;\-* #,##0.00_-;_-* &quot;-&quot;??_-;_-@_-"/>
    </dxf>
    <dxf>
      <numFmt numFmtId="35" formatCode="_-* #,##0.00_-;\-* #,##0.0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9" formatCode="_-[$₱-3409]* #,##0.00_-;\-[$₱-3409]* #,##0.00_-;_-[$₱-3409]* &quot;-&quot;??_-;_-@_-"/>
    </dxf>
    <dxf>
      <numFmt numFmtId="169" formatCode="_-[$₱-3409]* #,##0.00_-;\-[$₱-3409]* #,##0.00_-;_-[$₱-3409]* &quot;-&quot;??_-;_-@_-"/>
    </dxf>
    <dxf>
      <numFmt numFmtId="34" formatCode="_-&quot;₱&quot;* #,##0.00_-;\-&quot;₱&quot;* #,##0.00_-;_-&quot;₱&quot;* &quot;-&quot;??_-;_-@_-"/>
    </dxf>
    <dxf>
      <numFmt numFmtId="34" formatCode="_-&quot;₱&quot;* #,##0.00_-;\-&quot;₱&quot;* #,##0.00_-;_-&quot;₱&quot;* &quot;-&quot;??_-;_-@_-"/>
    </dxf>
    <dxf>
      <numFmt numFmtId="35" formatCode="_-* #,##0.00_-;\-* #,##0.00_-;_-* &quot;-&quot;??_-;_-@_-"/>
    </dxf>
    <dxf>
      <numFmt numFmtId="35" formatCode="_-* #,##0.00_-;\-* #,##0.0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9" formatCode="_-[$₱-3409]* #,##0.00_-;\-[$₱-3409]* #,##0.00_-;_-[$₱-3409]* &quot;-&quot;??_-;_-@_-"/>
    </dxf>
    <dxf>
      <numFmt numFmtId="169" formatCode="_-[$₱-3409]* #,##0.00_-;\-[$₱-3409]* #,##0.00_-;_-[$₱-3409]* &quot;-&quot;??_-;_-@_-"/>
    </dxf>
    <dxf>
      <numFmt numFmtId="34" formatCode="_-&quot;₱&quot;* #,##0.00_-;\-&quot;₱&quot;* #,##0.00_-;_-&quot;₱&quot;* &quot;-&quot;??_-;_-@_-"/>
    </dxf>
    <dxf>
      <numFmt numFmtId="34" formatCode="_-&quot;₱&quot;* #,##0.00_-;\-&quot;₱&quot;* #,##0.00_-;_-&quot;₱&quot;* &quot;-&quot;??_-;_-@_-"/>
    </dxf>
    <dxf>
      <numFmt numFmtId="35" formatCode="_-* #,##0.00_-;\-* #,##0.00_-;_-* &quot;-&quot;??_-;_-@_-"/>
    </dxf>
    <dxf>
      <numFmt numFmtId="35" formatCode="_-* #,##0.00_-;\-* #,##0.0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CCFF"/>
      <color rgb="FFFF33CC"/>
      <color rgb="FFFF89E6"/>
      <color rgb="FFCC6600"/>
      <color rgb="FF993300"/>
      <color rgb="FFFF99FF"/>
      <color rgb="FFFFFF99"/>
      <color rgb="FF3399FF"/>
      <color rgb="FF66CCFF"/>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AND OPERATING PROFIT MARGIN BY QUARTER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Analyze!$E$60:$F$67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Analyze!$G$60:$G$67</c:f>
              <c:numCache>
                <c:formatCode>_-[$$-409]* #,##0.00_ ;_-[$$-409]* \-#,##0.00\ ;_-[$$-409]* "-"??_ ;_-@_ </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1165-40C8-B11D-8C4DD7A7502A}"/>
            </c:ext>
          </c:extLst>
        </c:ser>
        <c:dLbls>
          <c:showLegendKey val="0"/>
          <c:showVal val="0"/>
          <c:showCatName val="0"/>
          <c:showSerName val="0"/>
          <c:showPercent val="0"/>
          <c:showBubbleSize val="0"/>
        </c:dLbls>
        <c:gapWidth val="219"/>
        <c:overlap val="-27"/>
        <c:axId val="1791631183"/>
        <c:axId val="1791632015"/>
      </c:barChart>
      <c:lineChart>
        <c:grouping val="standard"/>
        <c:varyColors val="0"/>
        <c:ser>
          <c:idx val="1"/>
          <c:order val="1"/>
          <c:spPr>
            <a:ln w="28575" cap="rnd">
              <a:solidFill>
                <a:schemeClr val="accent2"/>
              </a:solidFill>
              <a:round/>
            </a:ln>
            <a:effectLst/>
          </c:spPr>
          <c:marker>
            <c:symbol val="none"/>
          </c:marker>
          <c:cat>
            <c:multiLvlStrRef>
              <c:f>Analyze!$E$60:$F$67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Analyze!$H$60:$H$67</c:f>
              <c:numCache>
                <c:formatCode>_-[$$-409]* #,##0.00_ ;_-[$$-409]* \-#,##0.00\ ;_-[$$-409]* "-"??_ ;_-@_ </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1165-40C8-B11D-8C4DD7A7502A}"/>
            </c:ext>
          </c:extLst>
        </c:ser>
        <c:dLbls>
          <c:showLegendKey val="0"/>
          <c:showVal val="0"/>
          <c:showCatName val="0"/>
          <c:showSerName val="0"/>
          <c:showPercent val="0"/>
          <c:showBubbleSize val="0"/>
        </c:dLbls>
        <c:marker val="1"/>
        <c:smooth val="0"/>
        <c:axId val="1623181807"/>
        <c:axId val="1883597183"/>
      </c:lineChart>
      <c:catAx>
        <c:axId val="1791631183"/>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632015"/>
        <c:crosses val="autoZero"/>
        <c:auto val="1"/>
        <c:lblAlgn val="ctr"/>
        <c:lblOffset val="100"/>
        <c:noMultiLvlLbl val="0"/>
      </c:catAx>
      <c:valAx>
        <c:axId val="1791632015"/>
        <c:scaling>
          <c:orientation val="minMax"/>
        </c:scaling>
        <c:delete val="0"/>
        <c:axPos val="l"/>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631183"/>
        <c:crosses val="autoZero"/>
        <c:crossBetween val="between"/>
      </c:valAx>
      <c:valAx>
        <c:axId val="1883597183"/>
        <c:scaling>
          <c:orientation val="minMax"/>
        </c:scaling>
        <c:delete val="0"/>
        <c:axPos val="r"/>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181807"/>
        <c:crosses val="max"/>
        <c:crossBetween val="between"/>
      </c:valAx>
      <c:catAx>
        <c:axId val="1623181807"/>
        <c:scaling>
          <c:orientation val="minMax"/>
        </c:scaling>
        <c:delete val="1"/>
        <c:axPos val="b"/>
        <c:numFmt formatCode="General" sourceLinked="1"/>
        <c:majorTickMark val="out"/>
        <c:minorTickMark val="none"/>
        <c:tickLblPos val="nextTo"/>
        <c:crossAx val="1883597183"/>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Analyze!$E$60:$F$67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Analyze!$G$60:$G$67</c:f>
              <c:numCache>
                <c:formatCode>_-[$$-409]* #,##0.00_ ;_-[$$-409]* \-#,##0.00\ ;_-[$$-409]* "-"??_ ;_-@_ </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7953-471A-A2A5-31CC339BF6F1}"/>
            </c:ext>
          </c:extLst>
        </c:ser>
        <c:dLbls>
          <c:showLegendKey val="0"/>
          <c:showVal val="0"/>
          <c:showCatName val="0"/>
          <c:showSerName val="0"/>
          <c:showPercent val="0"/>
          <c:showBubbleSize val="0"/>
        </c:dLbls>
        <c:gapWidth val="219"/>
        <c:overlap val="-27"/>
        <c:axId val="1791631183"/>
        <c:axId val="1791632015"/>
      </c:barChart>
      <c:lineChart>
        <c:grouping val="standard"/>
        <c:varyColors val="0"/>
        <c:ser>
          <c:idx val="1"/>
          <c:order val="1"/>
          <c:spPr>
            <a:ln w="28575" cap="rnd">
              <a:solidFill>
                <a:schemeClr val="accent2"/>
              </a:solidFill>
              <a:round/>
            </a:ln>
            <a:effectLst/>
          </c:spPr>
          <c:marker>
            <c:symbol val="none"/>
          </c:marker>
          <c:cat>
            <c:multiLvlStrRef>
              <c:f>Analyze!$E$60:$F$67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Analyze!$H$60:$H$67</c:f>
              <c:numCache>
                <c:formatCode>_-[$$-409]* #,##0.00_ ;_-[$$-409]* \-#,##0.00\ ;_-[$$-409]* "-"??_ ;_-@_ </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7953-471A-A2A5-31CC339BF6F1}"/>
            </c:ext>
          </c:extLst>
        </c:ser>
        <c:dLbls>
          <c:showLegendKey val="0"/>
          <c:showVal val="0"/>
          <c:showCatName val="0"/>
          <c:showSerName val="0"/>
          <c:showPercent val="0"/>
          <c:showBubbleSize val="0"/>
        </c:dLbls>
        <c:marker val="1"/>
        <c:smooth val="0"/>
        <c:axId val="1623181807"/>
        <c:axId val="1883597183"/>
      </c:lineChart>
      <c:catAx>
        <c:axId val="179163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632015"/>
        <c:crosses val="autoZero"/>
        <c:auto val="1"/>
        <c:lblAlgn val="ctr"/>
        <c:lblOffset val="100"/>
        <c:noMultiLvlLbl val="0"/>
      </c:catAx>
      <c:valAx>
        <c:axId val="1791632015"/>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631183"/>
        <c:crosses val="autoZero"/>
        <c:crossBetween val="between"/>
      </c:valAx>
      <c:valAx>
        <c:axId val="1883597183"/>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181807"/>
        <c:crosses val="max"/>
        <c:crossBetween val="between"/>
      </c:valAx>
      <c:catAx>
        <c:axId val="1623181807"/>
        <c:scaling>
          <c:orientation val="minMax"/>
        </c:scaling>
        <c:delete val="1"/>
        <c:axPos val="b"/>
        <c:numFmt formatCode="General" sourceLinked="1"/>
        <c:majorTickMark val="out"/>
        <c:minorTickMark val="none"/>
        <c:tickLblPos val="nextTo"/>
        <c:crossAx val="1883597183"/>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238125</xdr:colOff>
      <xdr:row>67</xdr:row>
      <xdr:rowOff>19050</xdr:rowOff>
    </xdr:from>
    <xdr:to>
      <xdr:col>7</xdr:col>
      <xdr:colOff>1085850</xdr:colOff>
      <xdr:row>80</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523875</xdr:colOff>
      <xdr:row>11</xdr:row>
      <xdr:rowOff>85725</xdr:rowOff>
    </xdr:from>
    <xdr:to>
      <xdr:col>5</xdr:col>
      <xdr:colOff>885825</xdr:colOff>
      <xdr:row>20</xdr:row>
      <xdr:rowOff>104775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10250" y="2419350"/>
              <a:ext cx="1828800" cy="18192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523875</xdr:colOff>
      <xdr:row>22</xdr:row>
      <xdr:rowOff>66675</xdr:rowOff>
    </xdr:from>
    <xdr:to>
      <xdr:col>5</xdr:col>
      <xdr:colOff>885825</xdr:colOff>
      <xdr:row>27</xdr:row>
      <xdr:rowOff>152400</xdr:rowOff>
    </xdr:to>
    <mc:AlternateContent xmlns:mc="http://schemas.openxmlformats.org/markup-compatibility/2006">
      <mc:Choice xmlns:a14="http://schemas.microsoft.com/office/drawing/2010/main" Requires="a14">
        <xdr:graphicFrame macro="">
          <xdr:nvGraphicFramePr>
            <xdr:cNvPr id="8"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5810250" y="4600575"/>
              <a:ext cx="1828800" cy="11239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126309</xdr:colOff>
      <xdr:row>0</xdr:row>
      <xdr:rowOff>0</xdr:rowOff>
    </xdr:from>
    <xdr:ext cx="9705147" cy="666849"/>
    <xdr:sp macro="" textlink="">
      <xdr:nvSpPr>
        <xdr:cNvPr id="2" name="TextBox 1"/>
        <xdr:cNvSpPr txBox="1"/>
      </xdr:nvSpPr>
      <xdr:spPr>
        <a:xfrm>
          <a:off x="3538744" y="0"/>
          <a:ext cx="9705147" cy="6668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PH" sz="3200">
              <a:latin typeface="Artifakt Element Heavy" panose="020B0B03050000020004" pitchFamily="34" charset="0"/>
              <a:ea typeface="Artifakt Element Heavy" panose="020B0B03050000020004" pitchFamily="34" charset="0"/>
            </a:rPr>
            <a:t>COCA-COLA</a:t>
          </a:r>
          <a:r>
            <a:rPr lang="en-PH" sz="3200" baseline="0">
              <a:latin typeface="Artifakt Element Heavy" panose="020B0B03050000020004" pitchFamily="34" charset="0"/>
              <a:ea typeface="Artifakt Element Heavy" panose="020B0B03050000020004" pitchFamily="34" charset="0"/>
            </a:rPr>
            <a:t> USA RETAILER SALES </a:t>
          </a:r>
          <a:r>
            <a:rPr lang="en-PH" sz="3000" baseline="0">
              <a:latin typeface="Artifakt Element Heavy" panose="020B0B03050000020004" pitchFamily="34" charset="0"/>
              <a:ea typeface="Artifakt Element Heavy" panose="020B0B03050000020004" pitchFamily="34" charset="0"/>
            </a:rPr>
            <a:t>DASHBOARD</a:t>
          </a:r>
          <a:endParaRPr lang="en-PH" sz="3000">
            <a:latin typeface="Artifakt Element Heavy" panose="020B0B03050000020004" pitchFamily="34" charset="0"/>
            <a:ea typeface="Artifakt Element Heavy" panose="020B0B03050000020004" pitchFamily="34" charset="0"/>
          </a:endParaRPr>
        </a:p>
      </xdr:txBody>
    </xdr:sp>
    <xdr:clientData/>
  </xdr:oneCellAnchor>
  <xdr:oneCellAnchor>
    <xdr:from>
      <xdr:col>2</xdr:col>
      <xdr:colOff>160682</xdr:colOff>
      <xdr:row>2</xdr:row>
      <xdr:rowOff>89039</xdr:rowOff>
    </xdr:from>
    <xdr:ext cx="1381019" cy="342786"/>
    <xdr:sp macro="" textlink="">
      <xdr:nvSpPr>
        <xdr:cNvPr id="3" name="TextBox 2"/>
        <xdr:cNvSpPr txBox="1"/>
      </xdr:nvSpPr>
      <xdr:spPr>
        <a:xfrm>
          <a:off x="3573117" y="486604"/>
          <a:ext cx="138101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600" i="1"/>
            <a:t>Figures</a:t>
          </a:r>
          <a:r>
            <a:rPr lang="en-PH" sz="1600" i="1" baseline="0"/>
            <a:t> in USD</a:t>
          </a:r>
          <a:endParaRPr lang="en-PH" sz="1600" i="1"/>
        </a:p>
      </xdr:txBody>
    </xdr:sp>
    <xdr:clientData/>
  </xdr:oneCellAnchor>
  <xdr:twoCellAnchor editAs="oneCell">
    <xdr:from>
      <xdr:col>0</xdr:col>
      <xdr:colOff>76200</xdr:colOff>
      <xdr:row>0</xdr:row>
      <xdr:rowOff>0</xdr:rowOff>
    </xdr:from>
    <xdr:to>
      <xdr:col>0</xdr:col>
      <xdr:colOff>3174718</xdr:colOff>
      <xdr:row>10</xdr:row>
      <xdr:rowOff>190500</xdr:rowOff>
    </xdr:to>
    <xdr:pic>
      <xdr:nvPicPr>
        <xdr:cNvPr id="8" name="Picture 7" descr="Coca Cola Transparent Background Transparent HQ PNG Download | FreePNGim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0"/>
          <a:ext cx="3098518" cy="2207559"/>
        </a:xfrm>
        <a:prstGeom prst="rect">
          <a:avLst/>
        </a:prstGeom>
      </xdr:spPr>
    </xdr:pic>
    <xdr:clientData/>
  </xdr:twoCellAnchor>
  <xdr:twoCellAnchor>
    <xdr:from>
      <xdr:col>2</xdr:col>
      <xdr:colOff>38101</xdr:colOff>
      <xdr:row>5</xdr:row>
      <xdr:rowOff>57150</xdr:rowOff>
    </xdr:from>
    <xdr:to>
      <xdr:col>4</xdr:col>
      <xdr:colOff>209551</xdr:colOff>
      <xdr:row>8</xdr:row>
      <xdr:rowOff>171450</xdr:rowOff>
    </xdr:to>
    <xdr:sp macro="" textlink="">
      <xdr:nvSpPr>
        <xdr:cNvPr id="11" name="Round Diagonal Corner Rectangle 10"/>
        <xdr:cNvSpPr/>
      </xdr:nvSpPr>
      <xdr:spPr>
        <a:xfrm>
          <a:off x="3457576" y="1057275"/>
          <a:ext cx="1885950" cy="714375"/>
        </a:xfrm>
        <a:prstGeom prst="round2DiagRect">
          <a:avLst/>
        </a:prstGeom>
        <a:solidFill>
          <a:srgbClr val="FF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FF0000"/>
              </a:solidFill>
            </a:rPr>
            <a:t>TOTAL</a:t>
          </a:r>
          <a:r>
            <a:rPr lang="en-US" sz="1600" b="1" baseline="0">
              <a:solidFill>
                <a:srgbClr val="FF0000"/>
              </a:solidFill>
            </a:rPr>
            <a:t> SALES</a:t>
          </a:r>
          <a:endParaRPr lang="en-US" sz="1600" b="1">
            <a:solidFill>
              <a:srgbClr val="FF0000"/>
            </a:solidFill>
          </a:endParaRPr>
        </a:p>
      </xdr:txBody>
    </xdr:sp>
    <xdr:clientData/>
  </xdr:twoCellAnchor>
  <xdr:oneCellAnchor>
    <xdr:from>
      <xdr:col>2</xdr:col>
      <xdr:colOff>222436</xdr:colOff>
      <xdr:row>6</xdr:row>
      <xdr:rowOff>128867</xdr:rowOff>
    </xdr:from>
    <xdr:ext cx="1930978" cy="405432"/>
    <xdr:sp macro="" textlink="Analyze!B14">
      <xdr:nvSpPr>
        <xdr:cNvPr id="15" name="TextBox 14"/>
        <xdr:cNvSpPr txBox="1"/>
      </xdr:nvSpPr>
      <xdr:spPr>
        <a:xfrm>
          <a:off x="3651436" y="1339102"/>
          <a:ext cx="193097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16B882D-CBD4-4716-BBE7-392BC8A72CFD}" type="TxLink">
            <a:rPr lang="en-US" sz="2000" b="1" i="0" u="none" strike="noStrike">
              <a:solidFill>
                <a:srgbClr val="000000"/>
              </a:solidFill>
              <a:latin typeface="Calibri"/>
              <a:cs typeface="Calibri"/>
            </a:rPr>
            <a:t> $12,016,665.00 </a:t>
          </a:fld>
          <a:endParaRPr lang="en-PH" sz="1800" b="1"/>
        </a:p>
      </xdr:txBody>
    </xdr:sp>
    <xdr:clientData/>
  </xdr:oneCellAnchor>
  <xdr:twoCellAnchor>
    <xdr:from>
      <xdr:col>4</xdr:col>
      <xdr:colOff>266701</xdr:colOff>
      <xdr:row>5</xdr:row>
      <xdr:rowOff>38100</xdr:rowOff>
    </xdr:from>
    <xdr:to>
      <xdr:col>6</xdr:col>
      <xdr:colOff>447675</xdr:colOff>
      <xdr:row>8</xdr:row>
      <xdr:rowOff>171450</xdr:rowOff>
    </xdr:to>
    <xdr:sp macro="" textlink="">
      <xdr:nvSpPr>
        <xdr:cNvPr id="17" name="Round Diagonal Corner Rectangle 16"/>
        <xdr:cNvSpPr/>
      </xdr:nvSpPr>
      <xdr:spPr>
        <a:xfrm>
          <a:off x="5400676" y="1038225"/>
          <a:ext cx="1895474" cy="733425"/>
        </a:xfrm>
        <a:prstGeom prst="round2DiagRect">
          <a:avLst/>
        </a:prstGeom>
        <a:solidFill>
          <a:srgbClr val="FF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FF0000"/>
              </a:solidFill>
            </a:rPr>
            <a:t>TOTAL</a:t>
          </a:r>
          <a:r>
            <a:rPr lang="en-US" sz="1600" b="1" baseline="0">
              <a:solidFill>
                <a:srgbClr val="FF0000"/>
              </a:solidFill>
            </a:rPr>
            <a:t> UNIT SOLD</a:t>
          </a:r>
          <a:endParaRPr lang="en-US" sz="1600" b="1">
            <a:solidFill>
              <a:srgbClr val="FF0000"/>
            </a:solidFill>
          </a:endParaRPr>
        </a:p>
      </xdr:txBody>
    </xdr:sp>
    <xdr:clientData/>
  </xdr:twoCellAnchor>
  <xdr:twoCellAnchor>
    <xdr:from>
      <xdr:col>6</xdr:col>
      <xdr:colOff>485775</xdr:colOff>
      <xdr:row>5</xdr:row>
      <xdr:rowOff>28575</xdr:rowOff>
    </xdr:from>
    <xdr:to>
      <xdr:col>9</xdr:col>
      <xdr:colOff>9525</xdr:colOff>
      <xdr:row>8</xdr:row>
      <xdr:rowOff>161925</xdr:rowOff>
    </xdr:to>
    <xdr:sp macro="" textlink="">
      <xdr:nvSpPr>
        <xdr:cNvPr id="18" name="Round Diagonal Corner Rectangle 17"/>
        <xdr:cNvSpPr/>
      </xdr:nvSpPr>
      <xdr:spPr>
        <a:xfrm>
          <a:off x="7334250" y="1028700"/>
          <a:ext cx="2095500" cy="733425"/>
        </a:xfrm>
        <a:prstGeom prst="round2DiagRect">
          <a:avLst/>
        </a:prstGeom>
        <a:solidFill>
          <a:srgbClr val="FF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FF0000"/>
              </a:solidFill>
            </a:rPr>
            <a:t>AVERAGE OPERATING</a:t>
          </a:r>
          <a:r>
            <a:rPr lang="en-US" sz="1600" b="1" baseline="0">
              <a:solidFill>
                <a:srgbClr val="FF0000"/>
              </a:solidFill>
            </a:rPr>
            <a:t> PROFIT</a:t>
          </a:r>
          <a:r>
            <a:rPr lang="en-US" sz="1600" b="1">
              <a:solidFill>
                <a:srgbClr val="FF0000"/>
              </a:solidFill>
            </a:rPr>
            <a:t> </a:t>
          </a:r>
        </a:p>
      </xdr:txBody>
    </xdr:sp>
    <xdr:clientData/>
  </xdr:twoCellAnchor>
  <xdr:twoCellAnchor>
    <xdr:from>
      <xdr:col>9</xdr:col>
      <xdr:colOff>76200</xdr:colOff>
      <xdr:row>5</xdr:row>
      <xdr:rowOff>38101</xdr:rowOff>
    </xdr:from>
    <xdr:to>
      <xdr:col>11</xdr:col>
      <xdr:colOff>609600</xdr:colOff>
      <xdr:row>8</xdr:row>
      <xdr:rowOff>171450</xdr:rowOff>
    </xdr:to>
    <xdr:sp macro="" textlink="">
      <xdr:nvSpPr>
        <xdr:cNvPr id="19" name="Round Diagonal Corner Rectangle 18"/>
        <xdr:cNvSpPr/>
      </xdr:nvSpPr>
      <xdr:spPr>
        <a:xfrm>
          <a:off x="9496425" y="1038226"/>
          <a:ext cx="2247900" cy="733424"/>
        </a:xfrm>
        <a:prstGeom prst="round2DiagRect">
          <a:avLst/>
        </a:prstGeom>
        <a:solidFill>
          <a:srgbClr val="FF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FF0000"/>
              </a:solidFill>
            </a:rPr>
            <a:t>AVERAGE</a:t>
          </a:r>
          <a:r>
            <a:rPr lang="en-US" sz="1600" b="1" baseline="0">
              <a:solidFill>
                <a:srgbClr val="FF0000"/>
              </a:solidFill>
            </a:rPr>
            <a:t> OPERATING MARGIN</a:t>
          </a:r>
          <a:endParaRPr lang="en-US" sz="1600" b="1">
            <a:solidFill>
              <a:srgbClr val="FF0000"/>
            </a:solidFill>
          </a:endParaRPr>
        </a:p>
      </xdr:txBody>
    </xdr:sp>
    <xdr:clientData/>
  </xdr:twoCellAnchor>
  <xdr:oneCellAnchor>
    <xdr:from>
      <xdr:col>4</xdr:col>
      <xdr:colOff>967627</xdr:colOff>
      <xdr:row>6</xdr:row>
      <xdr:rowOff>154642</xdr:rowOff>
    </xdr:from>
    <xdr:ext cx="1344984" cy="405432"/>
    <xdr:sp macro="" textlink="Analyze!B24">
      <xdr:nvSpPr>
        <xdr:cNvPr id="20" name="TextBox 19"/>
        <xdr:cNvSpPr txBox="1"/>
      </xdr:nvSpPr>
      <xdr:spPr>
        <a:xfrm>
          <a:off x="6570568" y="1364877"/>
          <a:ext cx="134498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AD482F5-389C-45A3-8B46-C31965171D11}" type="TxLink">
            <a:rPr lang="en-US" sz="2000" b="1" i="0" u="none" strike="noStrike">
              <a:solidFill>
                <a:srgbClr val="000000"/>
              </a:solidFill>
              <a:latin typeface="Calibri"/>
              <a:cs typeface="Calibri"/>
            </a:rPr>
            <a:t> $9,648.00 </a:t>
          </a:fld>
          <a:endParaRPr lang="en-PH" sz="2800" b="1"/>
        </a:p>
      </xdr:txBody>
    </xdr:sp>
    <xdr:clientData/>
  </xdr:oneCellAnchor>
  <xdr:oneCellAnchor>
    <xdr:from>
      <xdr:col>7</xdr:col>
      <xdr:colOff>499223</xdr:colOff>
      <xdr:row>6</xdr:row>
      <xdr:rowOff>117662</xdr:rowOff>
    </xdr:from>
    <xdr:ext cx="1148904" cy="405432"/>
    <xdr:sp macro="" textlink="Analyze!B18">
      <xdr:nvSpPr>
        <xdr:cNvPr id="21" name="TextBox 20"/>
        <xdr:cNvSpPr txBox="1"/>
      </xdr:nvSpPr>
      <xdr:spPr>
        <a:xfrm>
          <a:off x="9508752" y="1327897"/>
          <a:ext cx="11489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5651D53-7E5B-4B90-8465-8CB005A43FC3}" type="TxLink">
            <a:rPr lang="en-US" sz="2000" b="1" i="0" u="none" strike="noStrike">
              <a:solidFill>
                <a:srgbClr val="000000"/>
              </a:solidFill>
              <a:latin typeface="Calibri"/>
              <a:cs typeface="Calibri"/>
            </a:rPr>
            <a:t> $489.48 </a:t>
          </a:fld>
          <a:endParaRPr lang="en-PH" sz="4000" b="1"/>
        </a:p>
      </xdr:txBody>
    </xdr:sp>
    <xdr:clientData/>
  </xdr:oneCellAnchor>
  <xdr:oneCellAnchor>
    <xdr:from>
      <xdr:col>9</xdr:col>
      <xdr:colOff>1224242</xdr:colOff>
      <xdr:row>6</xdr:row>
      <xdr:rowOff>115981</xdr:rowOff>
    </xdr:from>
    <xdr:ext cx="888961" cy="405432"/>
    <xdr:sp macro="" textlink="Analyze!B21">
      <xdr:nvSpPr>
        <xdr:cNvPr id="22" name="TextBox 21"/>
        <xdr:cNvSpPr txBox="1"/>
      </xdr:nvSpPr>
      <xdr:spPr>
        <a:xfrm>
          <a:off x="12665448" y="1326216"/>
          <a:ext cx="88896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3436AC9-3655-4B7E-8D06-D9E77BEDD9F2}" type="TxLink">
            <a:rPr lang="en-US" sz="2000" b="1" i="0" u="none" strike="noStrike">
              <a:solidFill>
                <a:srgbClr val="000000"/>
              </a:solidFill>
              <a:latin typeface="Calibri"/>
              <a:cs typeface="Calibri"/>
            </a:rPr>
            <a:t> $0.42 </a:t>
          </a:fld>
          <a:endParaRPr lang="en-PH" sz="5400" b="1"/>
        </a:p>
      </xdr:txBody>
    </xdr:sp>
    <xdr:clientData/>
  </xdr:oneCellAnchor>
  <xdr:twoCellAnchor editAs="oneCell">
    <xdr:from>
      <xdr:col>10</xdr:col>
      <xdr:colOff>519612</xdr:colOff>
      <xdr:row>0</xdr:row>
      <xdr:rowOff>0</xdr:rowOff>
    </xdr:from>
    <xdr:to>
      <xdr:col>11</xdr:col>
      <xdr:colOff>579595</xdr:colOff>
      <xdr:row>4</xdr:row>
      <xdr:rowOff>26276</xdr:rowOff>
    </xdr:to>
    <xdr:pic>
      <xdr:nvPicPr>
        <xdr:cNvPr id="29" name="Picture 28" descr="Logo Usa Free Clipart HD Transparent HQ PNG Download | FreePNGim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05524" y="0"/>
          <a:ext cx="1337453" cy="83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291351</xdr:colOff>
      <xdr:row>11</xdr:row>
      <xdr:rowOff>134470</xdr:rowOff>
    </xdr:from>
    <xdr:to>
      <xdr:col>0</xdr:col>
      <xdr:colOff>2891116</xdr:colOff>
      <xdr:row>20</xdr:row>
      <xdr:rowOff>138392</xdr:rowOff>
    </xdr:to>
    <mc:AlternateContent xmlns:mc="http://schemas.openxmlformats.org/markup-compatibility/2006">
      <mc:Choice xmlns:a14="http://schemas.microsoft.com/office/drawing/2010/main" Requires="a14">
        <xdr:graphicFrame macro="">
          <xdr:nvGraphicFramePr>
            <xdr:cNvPr id="3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91351" y="2353235"/>
              <a:ext cx="2599765" cy="18192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268940</xdr:colOff>
      <xdr:row>22</xdr:row>
      <xdr:rowOff>22412</xdr:rowOff>
    </xdr:from>
    <xdr:to>
      <xdr:col>0</xdr:col>
      <xdr:colOff>2868705</xdr:colOff>
      <xdr:row>27</xdr:row>
      <xdr:rowOff>137833</xdr:rowOff>
    </xdr:to>
    <mc:AlternateContent xmlns:mc="http://schemas.openxmlformats.org/markup-compatibility/2006">
      <mc:Choice xmlns:a14="http://schemas.microsoft.com/office/drawing/2010/main" Requires="a14">
        <xdr:graphicFrame macro="">
          <xdr:nvGraphicFramePr>
            <xdr:cNvPr id="34"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268940" y="4594412"/>
              <a:ext cx="2599765" cy="11239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21</xdr:row>
      <xdr:rowOff>-1</xdr:rowOff>
    </xdr:from>
    <xdr:to>
      <xdr:col>11</xdr:col>
      <xdr:colOff>0</xdr:colOff>
      <xdr:row>37</xdr:row>
      <xdr:rowOff>100852</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LAB" refreshedDate="46074.381999537036" createdVersion="6" refreshedVersion="6" minRefreshableVersion="3" recordCount="9648">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v8_quarterly_sales_average_margin_peryear" cacheId="1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58:D68" firstHeaderRow="0" firstDataRow="1" firstDataCol="1"/>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dataField="1" numFmtId="9" showAll="0"/>
    <pivotField axis="axisRow"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3"/>
    <field x="12"/>
  </rowFields>
  <rowItems count="10">
    <i>
      <x v="1"/>
    </i>
    <i r="1">
      <x v="1"/>
    </i>
    <i r="1">
      <x v="2"/>
    </i>
    <i r="1">
      <x v="3"/>
    </i>
    <i r="1">
      <x v="4"/>
    </i>
    <i>
      <x v="2"/>
    </i>
    <i r="1">
      <x v="1"/>
    </i>
    <i r="1">
      <x v="2"/>
    </i>
    <i r="1">
      <x v="3"/>
    </i>
    <i r="1">
      <x v="4"/>
    </i>
  </rowItems>
  <colFields count="1">
    <field x="-2"/>
  </colFields>
  <colItems count="2">
    <i>
      <x/>
    </i>
    <i i="1">
      <x v="1"/>
    </i>
  </colItems>
  <dataFields count="2">
    <dataField name="Sum of Total Sales" fld="9" baseField="0" baseItem="0"/>
    <dataField name="Average of Operating Margin" fld="11" subtotal="average" baseField="13" baseItem="1"/>
  </dataFields>
  <formats count="6">
    <format dxfId="280">
      <pivotArea outline="0" collapsedLevelsAreSubtotals="1" fieldPosition="0"/>
    </format>
    <format dxfId="281">
      <pivotArea dataOnly="0" labelOnly="1" outline="0" axis="axisValues" fieldPosition="0"/>
    </format>
    <format dxfId="282">
      <pivotArea dataOnly="0" labelOnly="1" outline="0" axis="axisValues" fieldPosition="0"/>
    </format>
    <format dxfId="283">
      <pivotArea outline="0" collapsedLevelsAreSubtotals="1" fieldPosition="0"/>
    </format>
    <format dxfId="284">
      <pivotArea dataOnly="0" labelOnly="1" outline="0" axis="axisValues" fieldPosition="0"/>
    </format>
    <format dxfId="2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v7_sales_comparison_per_retailer" cacheId="1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48:D55" firstHeaderRow="1" firstDataRow="2" firstDataCol="1"/>
  <pivotFields count="14">
    <pivotField axis="axisRow" showAll="0" sortType="descending">
      <items count="7">
        <item x="1"/>
        <item x="0"/>
        <item x="2"/>
        <item x="5"/>
        <item x="3"/>
        <item x="4"/>
        <item t="default"/>
      </items>
      <autoSortScope>
        <pivotArea dataOnly="0" outline="0" fieldPosition="0">
          <references count="2">
            <reference field="4294967294" count="1" selected="0">
              <x v="0"/>
            </reference>
            <reference field="13" count="1" selected="0">
              <x v="1"/>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6">
    <i>
      <x v="5"/>
    </i>
    <i>
      <x v="1"/>
    </i>
    <i>
      <x v="4"/>
    </i>
    <i>
      <x/>
    </i>
    <i>
      <x v="2"/>
    </i>
    <i>
      <x v="3"/>
    </i>
  </rowItems>
  <colFields count="1">
    <field x="13"/>
  </colFields>
  <colItems count="2">
    <i>
      <x v="1"/>
    </i>
    <i>
      <x v="2"/>
    </i>
  </colItems>
  <dataFields count="1">
    <dataField name="Sum of Total Sales" fld="9" baseField="0" baseItem="0"/>
  </dataFields>
  <formats count="6">
    <format dxfId="286">
      <pivotArea outline="0" collapsedLevelsAreSubtotals="1" fieldPosition="0"/>
    </format>
    <format dxfId="287">
      <pivotArea dataOnly="0" labelOnly="1" outline="0" axis="axisValues" fieldPosition="0"/>
    </format>
    <format dxfId="288">
      <pivotArea dataOnly="0" labelOnly="1" outline="0" axis="axisValues" fieldPosition="0"/>
    </format>
    <format dxfId="289">
      <pivotArea outline="0" collapsedLevelsAreSubtotals="1" fieldPosition="0"/>
    </format>
    <format dxfId="290">
      <pivotArea dataOnly="0" labelOnly="1" outline="0" axis="axisValues" fieldPosition="0"/>
    </format>
    <format dxfId="2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v6_sales_comparison_per_brand" cacheId="1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37:D44" firstHeaderRow="1" firstDataRow="2" firstDataCol="1"/>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2">
            <reference field="4294967294" count="1" selected="0">
              <x v="0"/>
            </reference>
            <reference field="13" count="1" selected="0">
              <x v="1"/>
            </reference>
          </references>
        </pivotArea>
      </autoSortScope>
    </pivotField>
    <pivotField numFmtId="165" showAll="0"/>
    <pivotField numFmtId="3" showAll="0"/>
    <pivotField dataField="1" numFmtId="164" showAll="0"/>
    <pivotField numFmtId="164"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6">
    <i>
      <x/>
    </i>
    <i>
      <x v="1"/>
    </i>
    <i>
      <x v="2"/>
    </i>
    <i>
      <x v="5"/>
    </i>
    <i>
      <x v="4"/>
    </i>
    <i>
      <x v="3"/>
    </i>
  </rowItems>
  <colFields count="1">
    <field x="13"/>
  </colFields>
  <colItems count="2">
    <i>
      <x v="1"/>
    </i>
    <i>
      <x v="2"/>
    </i>
  </colItems>
  <dataFields count="1">
    <dataField name="Sum of Total Sales" fld="9" baseField="0" baseItem="0"/>
  </dataFields>
  <formats count="6">
    <format dxfId="292">
      <pivotArea outline="0" collapsedLevelsAreSubtotals="1" fieldPosition="0"/>
    </format>
    <format dxfId="293">
      <pivotArea dataOnly="0" labelOnly="1" outline="0" axis="axisValues" fieldPosition="0"/>
    </format>
    <format dxfId="294">
      <pivotArea dataOnly="0" labelOnly="1" outline="0" axis="axisValues" fieldPosition="0"/>
    </format>
    <format dxfId="295">
      <pivotArea outline="0" collapsedLevelsAreSubtotals="1" fieldPosition="0"/>
    </format>
    <format dxfId="296">
      <pivotArea dataOnly="0" labelOnly="1" outline="0" axis="axisValues" fieldPosition="0"/>
    </format>
    <format dxfId="2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v5_sales_retailer"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7:D34" firstHeaderRow="0" firstDataRow="1"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7">
    <i>
      <x/>
    </i>
    <i>
      <x v="1"/>
    </i>
    <i>
      <x v="2"/>
    </i>
    <i>
      <x v="3"/>
    </i>
    <i>
      <x v="4"/>
    </i>
    <i>
      <x v="5"/>
    </i>
    <i t="grand">
      <x/>
    </i>
  </rowItems>
  <colFields count="1">
    <field x="-2"/>
  </colFields>
  <colItems count="2">
    <i>
      <x/>
    </i>
    <i i="1">
      <x v="1"/>
    </i>
  </colItems>
  <dataFields count="2">
    <dataField name="Sum of Units Sold" fld="8" baseField="0" baseItem="0" numFmtId="43"/>
    <dataField name="Sum of Total Sales" fld="9" baseField="0" baseItem="0"/>
  </dataFields>
  <formats count="12">
    <format dxfId="298">
      <pivotArea outline="0" collapsedLevelsAreSubtotals="1" fieldPosition="0"/>
    </format>
    <format dxfId="299">
      <pivotArea dataOnly="0" labelOnly="1" outline="0" axis="axisValues" fieldPosition="0"/>
    </format>
    <format dxfId="300">
      <pivotArea dataOnly="0" labelOnly="1" outline="0" axis="axisValues" fieldPosition="0"/>
    </format>
    <format dxfId="301">
      <pivotArea outline="0" collapsedLevelsAreSubtotals="1" fieldPosition="0"/>
    </format>
    <format dxfId="302">
      <pivotArea dataOnly="0" labelOnly="1" outline="0" axis="axisValues" fieldPosition="0"/>
    </format>
    <format dxfId="303">
      <pivotArea dataOnly="0" labelOnly="1" outline="0" axis="axisValues" fieldPosition="0"/>
    </format>
    <format dxfId="304">
      <pivotArea outline="0" collapsedLevelsAreSubtotals="1" fieldPosition="0">
        <references count="1">
          <reference field="4294967294" count="1" selected="0">
            <x v="0"/>
          </reference>
        </references>
      </pivotArea>
    </format>
    <format dxfId="305">
      <pivotArea dataOnly="0" labelOnly="1" outline="0" fieldPosition="0">
        <references count="1">
          <reference field="4294967294" count="1">
            <x v="0"/>
          </reference>
        </references>
      </pivotArea>
    </format>
    <format dxfId="306">
      <pivotArea outline="0" collapsedLevelsAreSubtotals="1" fieldPosition="0">
        <references count="1">
          <reference field="4294967294" count="1" selected="0">
            <x v="0"/>
          </reference>
        </references>
      </pivotArea>
    </format>
    <format dxfId="307">
      <pivotArea dataOnly="0" labelOnly="1" outline="0" fieldPosition="0">
        <references count="1">
          <reference field="4294967294" count="1">
            <x v="0"/>
          </reference>
        </references>
      </pivotArea>
    </format>
    <format dxfId="308">
      <pivotArea outline="0" collapsedLevelsAreSubtotals="1" fieldPosition="0">
        <references count="1">
          <reference field="4294967294" count="1" selected="0">
            <x v="0"/>
          </reference>
        </references>
      </pivotArea>
    </format>
    <format dxfId="30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3:B24"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Count of Units Sold" fld="8" subtotal="count" baseField="0" baseItem="1" numFmtId="166"/>
  </dataFields>
  <formats count="8">
    <format dxfId="310">
      <pivotArea type="all" dataOnly="0" outline="0" fieldPosition="0"/>
    </format>
    <format dxfId="311">
      <pivotArea outline="0" collapsedLevelsAreSubtotals="1" fieldPosition="0"/>
    </format>
    <format dxfId="312">
      <pivotArea dataOnly="0" labelOnly="1" outline="0" axis="axisValues" fieldPosition="0"/>
    </format>
    <format dxfId="313">
      <pivotArea dataOnly="0" labelOnly="1" outline="0" axis="axisValues" fieldPosition="0"/>
    </format>
    <format dxfId="314">
      <pivotArea type="all" dataOnly="0" outline="0" fieldPosition="0"/>
    </format>
    <format dxfId="315">
      <pivotArea outline="0" collapsedLevelsAreSubtotals="1" fieldPosition="0"/>
    </format>
    <format dxfId="316">
      <pivotArea dataOnly="0" labelOnly="1" outline="0" axis="axisValues" fieldPosition="0"/>
    </format>
    <format dxfId="3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0:B21"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numFmtId="164" showAll="0"/>
    <pivotField dataField="1"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Margin" fld="11" subtotal="average" baseField="0" baseItem="1" numFmtId="166"/>
  </dataFields>
  <formats count="8">
    <format dxfId="318">
      <pivotArea type="all" dataOnly="0" outline="0" fieldPosition="0"/>
    </format>
    <format dxfId="319">
      <pivotArea outline="0" collapsedLevelsAreSubtotals="1" fieldPosition="0"/>
    </format>
    <format dxfId="320">
      <pivotArea dataOnly="0" labelOnly="1" outline="0" axis="axisValues" fieldPosition="0"/>
    </format>
    <format dxfId="321">
      <pivotArea dataOnly="0" labelOnly="1" outline="0" axis="axisValues" fieldPosition="0"/>
    </format>
    <format dxfId="322">
      <pivotArea type="all" dataOnly="0" outline="0" fieldPosition="0"/>
    </format>
    <format dxfId="323">
      <pivotArea outline="0" collapsedLevelsAreSubtotals="1" fieldPosition="0"/>
    </format>
    <format dxfId="324">
      <pivotArea dataOnly="0" labelOnly="1" outline="0" axis="axisValues" fieldPosition="0"/>
    </format>
    <format dxfId="3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v2_ave_pivot_margin"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7:B18"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dataField="1"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Profit" fld="10" subtotal="average" baseField="0" baseItem="1" numFmtId="166"/>
  </dataFields>
  <formats count="8">
    <format dxfId="326">
      <pivotArea type="all" dataOnly="0" outline="0" fieldPosition="0"/>
    </format>
    <format dxfId="327">
      <pivotArea outline="0" collapsedLevelsAreSubtotals="1" fieldPosition="0"/>
    </format>
    <format dxfId="328">
      <pivotArea dataOnly="0" labelOnly="1" outline="0" axis="axisValues" fieldPosition="0"/>
    </format>
    <format dxfId="329">
      <pivotArea dataOnly="0" labelOnly="1" outline="0" axis="axisValues" fieldPosition="0"/>
    </format>
    <format dxfId="330">
      <pivotArea type="all" dataOnly="0" outline="0" fieldPosition="0"/>
    </format>
    <format dxfId="331">
      <pivotArea outline="0" collapsedLevelsAreSubtotals="1" fieldPosition="0"/>
    </format>
    <format dxfId="332">
      <pivotArea dataOnly="0" labelOnly="1" outline="0" axis="axisValues" fieldPosition="0"/>
    </format>
    <format dxfId="3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vt_tbl_sales"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3:B14"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Total Sales" fld="9" baseField="0" baseItem="1" numFmtId="166"/>
  </dataFields>
  <formats count="8">
    <format dxfId="272">
      <pivotArea type="all" dataOnly="0" outline="0" fieldPosition="0"/>
    </format>
    <format dxfId="273">
      <pivotArea outline="0" collapsedLevelsAreSubtotals="1" fieldPosition="0"/>
    </format>
    <format dxfId="274">
      <pivotArea dataOnly="0" labelOnly="1" outline="0" axis="axisValues" fieldPosition="0"/>
    </format>
    <format dxfId="275">
      <pivotArea dataOnly="0" labelOnly="1" outline="0" axis="axisValues" fieldPosition="0"/>
    </format>
    <format dxfId="276">
      <pivotArea type="all" dataOnly="0" outline="0" fieldPosition="0"/>
    </format>
    <format dxfId="277">
      <pivotArea outline="0" collapsedLevelsAreSubtotals="1" fieldPosition="0"/>
    </format>
    <format dxfId="278">
      <pivotArea dataOnly="0" labelOnly="1" outline="0" axis="axisValues" fieldPosition="0"/>
    </format>
    <format dxfId="2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vt_tbl_sales"/>
    <pivotTable tabId="5" name="PivotTable4"/>
    <pivotTable tabId="5" name="PivotTable5"/>
    <pivotTable tabId="5" name="pv2_ave_pivot_margin"/>
    <pivotTable tabId="5" name="pv5_sales_retailer"/>
    <pivotTable tabId="5" name="pv6_sales_comparison_per_brand"/>
    <pivotTable tabId="5" name="pv7_sales_comparison_per_retailer"/>
    <pivotTable tabId="5" name="pv8_quarterly_sales_average_margin_peryear"/>
  </pivotTables>
  <data>
    <tabular pivotCacheId="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5" name="pv5_sales_retailer"/>
    <pivotTable tabId="5" name="PivotTable4"/>
    <pivotTable tabId="5" name="PivotTable5"/>
    <pivotTable tabId="5" name="pv2_ave_pivot_margin"/>
    <pivotTable tabId="5" name="pv6_sales_comparison_per_brand"/>
    <pivotTable tabId="5" name="pv7_sales_comparison_per_retailer"/>
    <pivotTable tabId="5" name="pv8_quarterly_sales_average_margin_peryear"/>
    <pivotTable tabId="5" name="Pvt_tbl_sales"/>
  </pivotTables>
  <data>
    <tabular pivotCacheId="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57175"/>
  <slicer name="Years" cache="Slicer_Years" caption="Years"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57175"/>
  <slicer name="Years 1" cache="Slicer_Years" caption="Years" rowHeight="257175"/>
</slicers>
</file>

<file path=xl/tables/table1.xml><?xml version="1.0" encoding="utf-8"?>
<table xmlns="http://schemas.openxmlformats.org/spreadsheetml/2006/main" id="1" name="Table1" displayName="Table1" ref="B4:M9652" totalsRowShown="0" headerRowDxfId="418" dataDxfId="417" tableBorderDxfId="416">
  <autoFilter ref="B4:M9652"/>
  <tableColumns count="12">
    <tableColumn id="1" name="Retailer" dataDxfId="415"/>
    <tableColumn id="2" name="Retailer ID" dataDxfId="414"/>
    <tableColumn id="3" name="Invoice Date" dataDxfId="413"/>
    <tableColumn id="4" name="Region" dataDxfId="412"/>
    <tableColumn id="5" name="State" dataDxfId="411"/>
    <tableColumn id="6" name="City" dataDxfId="410"/>
    <tableColumn id="7" name="Beverage Brand" dataDxfId="409"/>
    <tableColumn id="8" name="Price per Unit" dataDxfId="408"/>
    <tableColumn id="9" name="Units Sold" dataDxfId="407"/>
    <tableColumn id="10" name="Total Sales" dataDxfId="406"/>
    <tableColumn id="11" name="Operating Profit" dataDxfId="405"/>
    <tableColumn id="12" name="Operating Margin" dataDxfId="40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9652"/>
  <sheetViews>
    <sheetView zoomScaleNormal="100" workbookViewId="0">
      <selection activeCell="C36" sqref="C36"/>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workbookViewId="0">
      <selection activeCell="D22" sqref="D22"/>
    </sheetView>
  </sheetViews>
  <sheetFormatPr defaultColWidth="8.75" defaultRowHeight="15.75" x14ac:dyDescent="0.25"/>
  <cols>
    <col min="2" max="2" width="26.5" customWidth="1"/>
    <col min="3" max="3" width="17.5" customWidth="1"/>
    <col min="4" max="4" width="16.625" customWidth="1"/>
    <col min="5" max="5" width="19.25" customWidth="1"/>
    <col min="6" max="6" width="14.375" customWidth="1"/>
    <col min="7" max="7" width="15.25" customWidth="1"/>
    <col min="8" max="13" width="15.25" bestFit="1" customWidth="1"/>
    <col min="14" max="14" width="11" bestFit="1" customWidth="1"/>
  </cols>
  <sheetData>
    <row r="1" spans="1:2" ht="23.25" x14ac:dyDescent="0.35">
      <c r="A1" s="12" t="s">
        <v>131</v>
      </c>
    </row>
    <row r="3" spans="1:2" ht="18.75" x14ac:dyDescent="0.3">
      <c r="B3" s="11" t="s">
        <v>132</v>
      </c>
    </row>
    <row r="4" spans="1:2" x14ac:dyDescent="0.25">
      <c r="B4" s="19" t="s">
        <v>133</v>
      </c>
    </row>
    <row r="5" spans="1:2" x14ac:dyDescent="0.25">
      <c r="B5" t="s">
        <v>134</v>
      </c>
    </row>
    <row r="6" spans="1:2" x14ac:dyDescent="0.25">
      <c r="B6" t="s">
        <v>135</v>
      </c>
    </row>
    <row r="7" spans="1:2" x14ac:dyDescent="0.25">
      <c r="B7" t="s">
        <v>142</v>
      </c>
    </row>
    <row r="8" spans="1:2" x14ac:dyDescent="0.25">
      <c r="B8" s="10" t="s">
        <v>136</v>
      </c>
    </row>
    <row r="9" spans="1:2" x14ac:dyDescent="0.25">
      <c r="B9" s="13" t="s">
        <v>137</v>
      </c>
    </row>
    <row r="10" spans="1:2" x14ac:dyDescent="0.25">
      <c r="B10" s="13" t="s">
        <v>148</v>
      </c>
    </row>
    <row r="11" spans="1:2" x14ac:dyDescent="0.25">
      <c r="B11" s="13" t="s">
        <v>138</v>
      </c>
    </row>
    <row r="13" spans="1:2" x14ac:dyDescent="0.25">
      <c r="B13" s="16" t="s">
        <v>139</v>
      </c>
    </row>
    <row r="14" spans="1:2" x14ac:dyDescent="0.25">
      <c r="B14" s="16">
        <v>12016664.999999965</v>
      </c>
    </row>
    <row r="17" spans="2:4" x14ac:dyDescent="0.25">
      <c r="B17" s="16" t="s">
        <v>141</v>
      </c>
    </row>
    <row r="18" spans="2:4" x14ac:dyDescent="0.25">
      <c r="B18" s="16">
        <v>489.47935012437875</v>
      </c>
    </row>
    <row r="20" spans="2:4" x14ac:dyDescent="0.25">
      <c r="B20" s="16" t="s">
        <v>144</v>
      </c>
    </row>
    <row r="21" spans="2:4" x14ac:dyDescent="0.25">
      <c r="B21" s="16">
        <v>0.422991293532333</v>
      </c>
    </row>
    <row r="23" spans="2:4" x14ac:dyDescent="0.25">
      <c r="B23" s="16" t="s">
        <v>143</v>
      </c>
    </row>
    <row r="24" spans="2:4" x14ac:dyDescent="0.25">
      <c r="B24" s="16">
        <v>9648</v>
      </c>
    </row>
    <row r="26" spans="2:4" ht="18.75" x14ac:dyDescent="0.3">
      <c r="B26" s="20" t="s">
        <v>145</v>
      </c>
    </row>
    <row r="27" spans="2:4" x14ac:dyDescent="0.25">
      <c r="B27" s="14" t="s">
        <v>146</v>
      </c>
      <c r="C27" s="17" t="s">
        <v>140</v>
      </c>
      <c r="D27" t="s">
        <v>139</v>
      </c>
    </row>
    <row r="28" spans="2:4" x14ac:dyDescent="0.25">
      <c r="B28" s="15" t="s">
        <v>130</v>
      </c>
      <c r="C28" s="17">
        <v>2496850</v>
      </c>
      <c r="D28" s="16">
        <v>1285908.7</v>
      </c>
    </row>
    <row r="29" spans="2:4" x14ac:dyDescent="0.25">
      <c r="B29" s="15" t="s">
        <v>20</v>
      </c>
      <c r="C29" s="17">
        <v>5852940</v>
      </c>
      <c r="D29" s="16">
        <v>2794394.5000000014</v>
      </c>
    </row>
    <row r="30" spans="2:4" x14ac:dyDescent="0.25">
      <c r="B30" s="15" t="s">
        <v>127</v>
      </c>
      <c r="C30" s="17">
        <v>5465400</v>
      </c>
      <c r="D30" s="16">
        <v>2424037.1999999974</v>
      </c>
    </row>
    <row r="31" spans="2:4" x14ac:dyDescent="0.25">
      <c r="B31" s="15" t="s">
        <v>129</v>
      </c>
      <c r="C31" s="17">
        <v>2873750</v>
      </c>
      <c r="D31" s="16">
        <v>1351245.2999999993</v>
      </c>
    </row>
    <row r="32" spans="2:4" x14ac:dyDescent="0.25">
      <c r="B32" s="15" t="s">
        <v>126</v>
      </c>
      <c r="C32" s="17">
        <v>1847050</v>
      </c>
      <c r="D32" s="16">
        <v>920123.49999999919</v>
      </c>
    </row>
    <row r="33" spans="2:4" x14ac:dyDescent="0.25">
      <c r="B33" s="15" t="s">
        <v>128</v>
      </c>
      <c r="C33" s="17">
        <v>6252620</v>
      </c>
      <c r="D33" s="16">
        <v>3240955.8000000031</v>
      </c>
    </row>
    <row r="34" spans="2:4" x14ac:dyDescent="0.25">
      <c r="B34" s="15" t="s">
        <v>147</v>
      </c>
      <c r="C34" s="17">
        <v>24788610</v>
      </c>
      <c r="D34" s="16">
        <v>12016665</v>
      </c>
    </row>
    <row r="36" spans="2:4" x14ac:dyDescent="0.25">
      <c r="B36" s="21" t="s">
        <v>157</v>
      </c>
    </row>
    <row r="37" spans="2:4" x14ac:dyDescent="0.25">
      <c r="B37" s="14" t="s">
        <v>139</v>
      </c>
      <c r="C37" s="14" t="s">
        <v>155</v>
      </c>
    </row>
    <row r="38" spans="2:4" x14ac:dyDescent="0.25">
      <c r="B38" s="14" t="s">
        <v>146</v>
      </c>
      <c r="C38" t="s">
        <v>149</v>
      </c>
      <c r="D38" t="s">
        <v>154</v>
      </c>
    </row>
    <row r="39" spans="2:4" x14ac:dyDescent="0.25">
      <c r="B39" s="15" t="s">
        <v>14</v>
      </c>
      <c r="C39" s="16">
        <v>499102.00000000017</v>
      </c>
      <c r="D39" s="16">
        <v>2268974.9000000032</v>
      </c>
    </row>
    <row r="40" spans="2:4" x14ac:dyDescent="0.25">
      <c r="B40" s="15" t="s">
        <v>19</v>
      </c>
      <c r="C40" s="16">
        <v>469270.69999999984</v>
      </c>
      <c r="D40" s="16">
        <v>1917827.7999999949</v>
      </c>
    </row>
    <row r="41" spans="2:4" x14ac:dyDescent="0.25">
      <c r="B41" s="15" t="s">
        <v>15</v>
      </c>
      <c r="C41" s="16">
        <v>423758.70000000007</v>
      </c>
      <c r="D41" s="16">
        <v>1633959.3000000005</v>
      </c>
    </row>
    <row r="42" spans="2:4" x14ac:dyDescent="0.25">
      <c r="B42" s="15" t="s">
        <v>16</v>
      </c>
      <c r="C42" s="16">
        <v>366577.99999999988</v>
      </c>
      <c r="D42" s="16">
        <v>1353578.2999999986</v>
      </c>
    </row>
    <row r="43" spans="2:4" x14ac:dyDescent="0.25">
      <c r="B43" s="15" t="s">
        <v>18</v>
      </c>
      <c r="C43" s="16">
        <v>349533.89999999997</v>
      </c>
      <c r="D43" s="16">
        <v>1302529.3000000012</v>
      </c>
    </row>
    <row r="44" spans="2:4" x14ac:dyDescent="0.25">
      <c r="B44" s="15" t="s">
        <v>17</v>
      </c>
      <c r="C44" s="16">
        <v>315489.20000000013</v>
      </c>
      <c r="D44" s="16">
        <v>1116062.9000000027</v>
      </c>
    </row>
    <row r="47" spans="2:4" x14ac:dyDescent="0.25">
      <c r="B47" s="21" t="s">
        <v>156</v>
      </c>
    </row>
    <row r="48" spans="2:4" x14ac:dyDescent="0.25">
      <c r="B48" s="14" t="s">
        <v>139</v>
      </c>
      <c r="C48" s="14" t="s">
        <v>155</v>
      </c>
    </row>
    <row r="49" spans="2:8" x14ac:dyDescent="0.25">
      <c r="B49" s="14" t="s">
        <v>146</v>
      </c>
      <c r="C49" t="s">
        <v>149</v>
      </c>
      <c r="D49" t="s">
        <v>154</v>
      </c>
    </row>
    <row r="50" spans="2:8" x14ac:dyDescent="0.25">
      <c r="B50" s="15" t="s">
        <v>128</v>
      </c>
      <c r="C50" s="16">
        <v>1170361.5999999996</v>
      </c>
      <c r="D50" s="16">
        <v>2070594.1999999993</v>
      </c>
    </row>
    <row r="51" spans="2:8" x14ac:dyDescent="0.25">
      <c r="B51" s="15" t="s">
        <v>20</v>
      </c>
      <c r="C51" s="16">
        <v>466787.99999999994</v>
      </c>
      <c r="D51" s="16">
        <v>2327606.5000000019</v>
      </c>
    </row>
    <row r="52" spans="2:8" x14ac:dyDescent="0.25">
      <c r="B52" s="15" t="s">
        <v>126</v>
      </c>
      <c r="C52" s="16">
        <v>339912.5</v>
      </c>
      <c r="D52" s="16">
        <v>580211.00000000023</v>
      </c>
    </row>
    <row r="53" spans="2:8" x14ac:dyDescent="0.25">
      <c r="B53" s="15" t="s">
        <v>130</v>
      </c>
      <c r="C53" s="16">
        <v>276210</v>
      </c>
      <c r="D53" s="16">
        <v>1009698.7</v>
      </c>
    </row>
    <row r="54" spans="2:8" x14ac:dyDescent="0.25">
      <c r="B54" s="15" t="s">
        <v>127</v>
      </c>
      <c r="C54" s="16">
        <v>161210.1</v>
      </c>
      <c r="D54" s="16">
        <v>2262827.0999999978</v>
      </c>
    </row>
    <row r="55" spans="2:8" x14ac:dyDescent="0.25">
      <c r="B55" s="15" t="s">
        <v>129</v>
      </c>
      <c r="C55" s="16">
        <v>9250.3000000000011</v>
      </c>
      <c r="D55" s="16">
        <v>1341994.9999999998</v>
      </c>
    </row>
    <row r="57" spans="2:8" ht="18.75" x14ac:dyDescent="0.3">
      <c r="B57" s="20" t="s">
        <v>158</v>
      </c>
    </row>
    <row r="58" spans="2:8" x14ac:dyDescent="0.25">
      <c r="B58" s="14" t="s">
        <v>146</v>
      </c>
      <c r="C58" t="s">
        <v>139</v>
      </c>
      <c r="D58" t="s">
        <v>144</v>
      </c>
    </row>
    <row r="59" spans="2:8" x14ac:dyDescent="0.25">
      <c r="B59" s="15" t="s">
        <v>149</v>
      </c>
      <c r="C59" s="16"/>
      <c r="D59" s="16"/>
      <c r="E59" s="16"/>
    </row>
    <row r="60" spans="2:8" x14ac:dyDescent="0.25">
      <c r="B60" s="18" t="s">
        <v>150</v>
      </c>
      <c r="C60" s="16">
        <v>692776.09999999986</v>
      </c>
      <c r="D60" s="16">
        <v>0.40174683544303763</v>
      </c>
      <c r="E60" t="str">
        <f>B59</f>
        <v>2022</v>
      </c>
      <c r="F60" s="18" t="str">
        <f>B60</f>
        <v>Qtr1</v>
      </c>
      <c r="G60" s="22">
        <f t="shared" ref="G60:H60" si="0">C60</f>
        <v>692776.09999999986</v>
      </c>
      <c r="H60" s="22">
        <f t="shared" si="0"/>
        <v>0.40174683544303763</v>
      </c>
    </row>
    <row r="61" spans="2:8" x14ac:dyDescent="0.25">
      <c r="B61" s="18" t="s">
        <v>151</v>
      </c>
      <c r="C61" s="16">
        <v>644203.89999999932</v>
      </c>
      <c r="D61" s="16">
        <v>0.40000000000000013</v>
      </c>
      <c r="F61" s="18" t="str">
        <f t="shared" ref="F61:F63" si="1">B61</f>
        <v>Qtr2</v>
      </c>
      <c r="G61" s="22">
        <f t="shared" ref="G61:G63" si="2">C61</f>
        <v>644203.89999999932</v>
      </c>
      <c r="H61" s="22">
        <f t="shared" ref="H61:H63" si="3">D61</f>
        <v>0.40000000000000013</v>
      </c>
    </row>
    <row r="62" spans="2:8" x14ac:dyDescent="0.25">
      <c r="B62" s="18" t="s">
        <v>152</v>
      </c>
      <c r="C62" s="16">
        <v>719170.39999999979</v>
      </c>
      <c r="D62" s="16">
        <v>0.41026548672566376</v>
      </c>
      <c r="F62" s="18" t="str">
        <f t="shared" si="1"/>
        <v>Qtr3</v>
      </c>
      <c r="G62" s="22">
        <f t="shared" si="2"/>
        <v>719170.39999999979</v>
      </c>
      <c r="H62" s="22">
        <f t="shared" si="3"/>
        <v>0.41026548672566376</v>
      </c>
    </row>
    <row r="63" spans="2:8" x14ac:dyDescent="0.25">
      <c r="B63" s="18" t="s">
        <v>153</v>
      </c>
      <c r="C63" s="16">
        <v>367582.10000000015</v>
      </c>
      <c r="D63" s="16">
        <v>0.40243816254416953</v>
      </c>
      <c r="F63" s="18" t="str">
        <f t="shared" si="1"/>
        <v>Qtr4</v>
      </c>
      <c r="G63" s="22">
        <f t="shared" si="2"/>
        <v>367582.10000000015</v>
      </c>
      <c r="H63" s="22">
        <f t="shared" si="3"/>
        <v>0.40243816254416953</v>
      </c>
    </row>
    <row r="64" spans="2:8" x14ac:dyDescent="0.25">
      <c r="B64" s="15" t="s">
        <v>154</v>
      </c>
      <c r="C64" s="16"/>
      <c r="D64" s="16"/>
      <c r="E64" t="str">
        <f>B64</f>
        <v>2023</v>
      </c>
      <c r="F64" s="18" t="str">
        <f>B65</f>
        <v>Qtr1</v>
      </c>
      <c r="G64" s="22">
        <f t="shared" ref="G64:H64" si="4">C65</f>
        <v>1877584.300000001</v>
      </c>
      <c r="H64" s="22">
        <f t="shared" si="4"/>
        <v>0.41657045009784782</v>
      </c>
    </row>
    <row r="65" spans="2:8" x14ac:dyDescent="0.25">
      <c r="B65" s="18" t="s">
        <v>150</v>
      </c>
      <c r="C65" s="16">
        <v>1877584.300000001</v>
      </c>
      <c r="D65" s="16">
        <v>0.41657045009784782</v>
      </c>
      <c r="F65" s="18" t="str">
        <f t="shared" ref="F65:F67" si="5">B66</f>
        <v>Qtr2</v>
      </c>
      <c r="G65" s="22">
        <f t="shared" ref="G65:G67" si="6">C66</f>
        <v>2379424.800000004</v>
      </c>
      <c r="H65" s="22">
        <f t="shared" ref="H65:H67" si="7">D66</f>
        <v>0.42755819477434692</v>
      </c>
    </row>
    <row r="66" spans="2:8" x14ac:dyDescent="0.25">
      <c r="B66" s="18" t="s">
        <v>151</v>
      </c>
      <c r="C66" s="16">
        <v>2379424.800000004</v>
      </c>
      <c r="D66" s="16">
        <v>0.42755819477434692</v>
      </c>
      <c r="F66" s="18" t="str">
        <f t="shared" si="5"/>
        <v>Qtr3</v>
      </c>
      <c r="G66" s="22">
        <f t="shared" si="6"/>
        <v>2805752.5000000005</v>
      </c>
      <c r="H66" s="22">
        <f t="shared" si="7"/>
        <v>0.4347017045454537</v>
      </c>
    </row>
    <row r="67" spans="2:8" x14ac:dyDescent="0.25">
      <c r="B67" s="18" t="s">
        <v>152</v>
      </c>
      <c r="C67" s="16">
        <v>2805752.5000000005</v>
      </c>
      <c r="D67" s="16">
        <v>0.4347017045454537</v>
      </c>
      <c r="F67" s="18" t="str">
        <f t="shared" si="5"/>
        <v>Qtr4</v>
      </c>
      <c r="G67" s="22">
        <f t="shared" si="6"/>
        <v>2530170.899999999</v>
      </c>
      <c r="H67" s="22">
        <f t="shared" si="7"/>
        <v>0.42483932853717082</v>
      </c>
    </row>
    <row r="68" spans="2:8" x14ac:dyDescent="0.25">
      <c r="B68" s="18" t="s">
        <v>153</v>
      </c>
      <c r="C68" s="16">
        <v>2530170.899999999</v>
      </c>
      <c r="D68" s="16">
        <v>0.42483932853717082</v>
      </c>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tabSelected="1" zoomScale="85" zoomScaleNormal="85" workbookViewId="0">
      <selection activeCell="M19" sqref="M19"/>
    </sheetView>
  </sheetViews>
  <sheetFormatPr defaultColWidth="11.25" defaultRowHeight="15.75" x14ac:dyDescent="0.25"/>
  <cols>
    <col min="1" max="1" width="42.875" style="23" customWidth="1"/>
    <col min="2" max="2" width="2" customWidth="1"/>
    <col min="3" max="3" width="14" customWidth="1"/>
    <col min="4" max="4" width="14.625" customWidth="1"/>
    <col min="5" max="5" width="16.625" customWidth="1"/>
    <col min="6" max="6" width="16.75" customWidth="1"/>
    <col min="8" max="8" width="16.375" customWidth="1"/>
    <col min="9" max="9" width="15.625" customWidth="1"/>
    <col min="10" max="10" width="17.625" customWidth="1"/>
    <col min="11" max="11" width="16.75" customWidth="1"/>
  </cols>
  <sheetData>
    <row r="1" spans="1:17" x14ac:dyDescent="0.25">
      <c r="A1" s="32"/>
      <c r="B1" s="35"/>
      <c r="C1" s="32"/>
      <c r="D1" s="32"/>
      <c r="E1" s="32"/>
      <c r="F1" s="32"/>
      <c r="G1" s="32"/>
      <c r="H1" s="32"/>
      <c r="I1" s="32"/>
      <c r="J1" s="32"/>
      <c r="K1" s="32"/>
      <c r="L1" s="32"/>
      <c r="M1" s="23"/>
      <c r="N1" s="23"/>
      <c r="O1" s="23"/>
      <c r="P1" s="23"/>
      <c r="Q1" s="23"/>
    </row>
    <row r="2" spans="1:17" x14ac:dyDescent="0.25">
      <c r="A2" s="32"/>
      <c r="B2" s="35"/>
      <c r="C2" s="32"/>
      <c r="D2" s="32"/>
      <c r="E2" s="32"/>
      <c r="F2" s="32"/>
      <c r="G2" s="32"/>
      <c r="H2" s="32"/>
      <c r="I2" s="32"/>
      <c r="J2" s="32"/>
      <c r="K2" s="32"/>
      <c r="L2" s="32"/>
      <c r="M2" s="23"/>
      <c r="N2" s="23"/>
      <c r="O2" s="23"/>
      <c r="P2" s="23"/>
      <c r="Q2" s="23"/>
    </row>
    <row r="3" spans="1:17" x14ac:dyDescent="0.25">
      <c r="A3" s="32"/>
      <c r="B3" s="35"/>
      <c r="C3" s="32"/>
      <c r="D3" s="32"/>
      <c r="E3" s="32"/>
      <c r="F3" s="32"/>
      <c r="G3" s="32"/>
      <c r="H3" s="32"/>
      <c r="I3" s="32"/>
      <c r="J3" s="32"/>
      <c r="K3" s="32"/>
      <c r="L3" s="32"/>
      <c r="M3" s="23"/>
      <c r="N3" s="23"/>
      <c r="O3" s="23"/>
      <c r="P3" s="23"/>
      <c r="Q3" s="23"/>
    </row>
    <row r="4" spans="1:17" x14ac:dyDescent="0.25">
      <c r="A4" s="32"/>
      <c r="B4" s="35"/>
      <c r="C4" s="32"/>
      <c r="D4" s="32"/>
      <c r="E4" s="32"/>
      <c r="F4" s="32"/>
      <c r="G4" s="32"/>
      <c r="H4" s="32"/>
      <c r="I4" s="32"/>
      <c r="J4" s="32"/>
      <c r="K4" s="32"/>
      <c r="L4" s="32"/>
    </row>
    <row r="5" spans="1:17" x14ac:dyDescent="0.25">
      <c r="A5" s="32"/>
      <c r="B5" s="35"/>
      <c r="C5" s="35"/>
      <c r="D5" s="35"/>
      <c r="E5" s="35"/>
      <c r="F5" s="35"/>
      <c r="G5" s="35"/>
      <c r="H5" s="35"/>
      <c r="I5" s="35"/>
      <c r="J5" s="35"/>
      <c r="K5" s="35"/>
      <c r="L5" s="35"/>
    </row>
    <row r="6" spans="1:17" x14ac:dyDescent="0.25">
      <c r="A6" s="32"/>
      <c r="B6" s="35"/>
      <c r="C6" s="35"/>
      <c r="D6" s="35"/>
      <c r="E6" s="35"/>
      <c r="F6" s="35"/>
      <c r="G6" s="35"/>
      <c r="H6" s="35"/>
      <c r="I6" s="35"/>
      <c r="J6" s="35"/>
      <c r="K6" s="35"/>
      <c r="L6" s="35"/>
    </row>
    <row r="7" spans="1:17" x14ac:dyDescent="0.25">
      <c r="A7" s="32"/>
      <c r="B7" s="35"/>
      <c r="C7" s="35"/>
      <c r="D7" s="35"/>
      <c r="E7" s="35"/>
      <c r="F7" s="35"/>
      <c r="G7" s="35"/>
      <c r="H7" s="35"/>
      <c r="I7" s="35"/>
      <c r="J7" s="35"/>
      <c r="K7" s="35"/>
      <c r="L7" s="35"/>
    </row>
    <row r="8" spans="1:17" x14ac:dyDescent="0.25">
      <c r="A8" s="32"/>
      <c r="B8" s="35"/>
      <c r="C8" s="35"/>
      <c r="D8" s="35"/>
      <c r="E8" s="35"/>
      <c r="F8" s="35"/>
      <c r="G8" s="35"/>
      <c r="H8" s="35"/>
      <c r="I8" s="35"/>
      <c r="J8" s="35"/>
      <c r="K8" s="35"/>
      <c r="L8" s="35"/>
    </row>
    <row r="9" spans="1:17" x14ac:dyDescent="0.25">
      <c r="A9" s="32"/>
      <c r="B9" s="35"/>
      <c r="C9" s="35"/>
      <c r="D9" s="35"/>
      <c r="E9" s="35"/>
      <c r="F9" s="35"/>
      <c r="G9" s="35"/>
      <c r="H9" s="35"/>
      <c r="I9" s="35"/>
      <c r="J9" s="35"/>
      <c r="K9" s="35"/>
      <c r="L9" s="35"/>
    </row>
    <row r="10" spans="1:17" x14ac:dyDescent="0.25">
      <c r="A10" s="32"/>
      <c r="B10" s="35"/>
      <c r="C10" s="35"/>
      <c r="D10" s="35"/>
      <c r="E10" s="35"/>
      <c r="F10" s="35"/>
      <c r="G10" s="35"/>
      <c r="H10" s="35"/>
      <c r="I10" s="35"/>
      <c r="J10" s="35"/>
      <c r="K10" s="35"/>
      <c r="L10" s="35"/>
    </row>
    <row r="11" spans="1:17" x14ac:dyDescent="0.25">
      <c r="A11" s="32"/>
      <c r="B11" s="35"/>
      <c r="C11" s="25" t="s">
        <v>159</v>
      </c>
      <c r="D11" s="26"/>
      <c r="E11" s="26"/>
      <c r="F11" s="26"/>
      <c r="G11" s="35"/>
      <c r="H11" s="25" t="s">
        <v>160</v>
      </c>
      <c r="I11" s="26"/>
      <c r="J11" s="26"/>
      <c r="K11" s="26"/>
      <c r="L11" s="35"/>
    </row>
    <row r="12" spans="1:17" x14ac:dyDescent="0.25">
      <c r="A12" s="32"/>
      <c r="B12" s="35"/>
      <c r="C12" s="27" t="s">
        <v>161</v>
      </c>
      <c r="D12" s="27" t="s">
        <v>162</v>
      </c>
      <c r="E12" s="27" t="s">
        <v>163</v>
      </c>
      <c r="F12" s="27" t="s">
        <v>164</v>
      </c>
      <c r="G12" s="35"/>
      <c r="H12" s="27" t="s">
        <v>161</v>
      </c>
      <c r="I12" s="27" t="s">
        <v>162</v>
      </c>
      <c r="J12" s="27" t="s">
        <v>163</v>
      </c>
      <c r="K12" s="27" t="s">
        <v>164</v>
      </c>
      <c r="L12" s="35"/>
    </row>
    <row r="13" spans="1:17" x14ac:dyDescent="0.25">
      <c r="A13" s="32"/>
      <c r="B13" s="35"/>
      <c r="C13" s="31" t="str">
        <f>Analyze!B39</f>
        <v>Coca-Cola</v>
      </c>
      <c r="D13" s="31">
        <f>Analyze!C39</f>
        <v>499102.00000000017</v>
      </c>
      <c r="E13" s="31">
        <f>Analyze!D39</f>
        <v>2268974.9000000032</v>
      </c>
      <c r="F13" s="31">
        <f>E13-D13</f>
        <v>1769872.9000000029</v>
      </c>
      <c r="G13" s="35"/>
      <c r="H13" s="24" t="str">
        <f>Analyze!B50</f>
        <v>West Soda</v>
      </c>
      <c r="I13" s="31">
        <f>Analyze!C50</f>
        <v>1170361.5999999996</v>
      </c>
      <c r="J13" s="31">
        <f>Analyze!D50</f>
        <v>2070594.1999999993</v>
      </c>
      <c r="K13" s="31">
        <f>J13-I13</f>
        <v>900232.59999999963</v>
      </c>
      <c r="L13" s="35"/>
    </row>
    <row r="14" spans="1:17" x14ac:dyDescent="0.25">
      <c r="A14" s="32"/>
      <c r="B14" s="35"/>
      <c r="C14" s="31" t="str">
        <f>Analyze!B40</f>
        <v>Dasani Water</v>
      </c>
      <c r="D14" s="31">
        <f>Analyze!C40</f>
        <v>469270.69999999984</v>
      </c>
      <c r="E14" s="31">
        <f>Analyze!D40</f>
        <v>1917827.7999999949</v>
      </c>
      <c r="F14" s="31">
        <f t="shared" ref="F14:F18" si="0">E14-D14</f>
        <v>1448557.099999995</v>
      </c>
      <c r="G14" s="35"/>
      <c r="H14" s="24" t="str">
        <f>Analyze!B51</f>
        <v>BevCo</v>
      </c>
      <c r="I14" s="31">
        <f>Analyze!C51</f>
        <v>466787.99999999994</v>
      </c>
      <c r="J14" s="31">
        <f>Analyze!D51</f>
        <v>2327606.5000000019</v>
      </c>
      <c r="K14" s="31">
        <f t="shared" ref="K14:K18" si="1">J14-I14</f>
        <v>1860818.5000000019</v>
      </c>
      <c r="L14" s="35"/>
    </row>
    <row r="15" spans="1:17" x14ac:dyDescent="0.25">
      <c r="A15" s="32"/>
      <c r="B15" s="35"/>
      <c r="C15" s="31" t="str">
        <f>Analyze!B41</f>
        <v>Diet Coke</v>
      </c>
      <c r="D15" s="31">
        <f>Analyze!C41</f>
        <v>423758.70000000007</v>
      </c>
      <c r="E15" s="31">
        <f>Analyze!D41</f>
        <v>1633959.3000000005</v>
      </c>
      <c r="F15" s="31">
        <f t="shared" si="0"/>
        <v>1210200.6000000006</v>
      </c>
      <c r="G15" s="35"/>
      <c r="H15" s="24" t="str">
        <f>Analyze!B52</f>
        <v>Walmart</v>
      </c>
      <c r="I15" s="31">
        <f>Analyze!C52</f>
        <v>339912.5</v>
      </c>
      <c r="J15" s="31">
        <f>Analyze!D52</f>
        <v>580211.00000000023</v>
      </c>
      <c r="K15" s="31">
        <f t="shared" si="1"/>
        <v>240298.50000000023</v>
      </c>
      <c r="L15" s="35"/>
    </row>
    <row r="16" spans="1:17" x14ac:dyDescent="0.25">
      <c r="A16" s="32"/>
      <c r="B16" s="35"/>
      <c r="C16" s="31" t="str">
        <f>Analyze!B42</f>
        <v>Sprite</v>
      </c>
      <c r="D16" s="31">
        <f>Analyze!C42</f>
        <v>366577.99999999988</v>
      </c>
      <c r="E16" s="31">
        <f>Analyze!D42</f>
        <v>1353578.2999999986</v>
      </c>
      <c r="F16" s="31">
        <f t="shared" si="0"/>
        <v>987000.29999999877</v>
      </c>
      <c r="G16" s="35"/>
      <c r="H16" s="24" t="str">
        <f>Analyze!B53</f>
        <v>Amazon</v>
      </c>
      <c r="I16" s="31">
        <f>Analyze!C53</f>
        <v>276210</v>
      </c>
      <c r="J16" s="31">
        <f>Analyze!D53</f>
        <v>1009698.7</v>
      </c>
      <c r="K16" s="31">
        <f t="shared" si="1"/>
        <v>733488.7</v>
      </c>
      <c r="L16" s="35"/>
    </row>
    <row r="17" spans="1:12" x14ac:dyDescent="0.25">
      <c r="A17" s="32"/>
      <c r="B17" s="35"/>
      <c r="C17" s="31" t="str">
        <f>Analyze!B43</f>
        <v>Powerade</v>
      </c>
      <c r="D17" s="31">
        <f>Analyze!C43</f>
        <v>349533.89999999997</v>
      </c>
      <c r="E17" s="31">
        <f>Analyze!D43</f>
        <v>1302529.3000000012</v>
      </c>
      <c r="F17" s="31">
        <f t="shared" si="0"/>
        <v>952995.4000000013</v>
      </c>
      <c r="G17" s="35"/>
      <c r="H17" s="24" t="str">
        <f>Analyze!B54</f>
        <v>FizzyCo</v>
      </c>
      <c r="I17" s="31">
        <f>Analyze!C54</f>
        <v>161210.1</v>
      </c>
      <c r="J17" s="31">
        <f>Analyze!D54</f>
        <v>2262827.0999999978</v>
      </c>
      <c r="K17" s="31">
        <f t="shared" si="1"/>
        <v>2101616.9999999977</v>
      </c>
      <c r="L17" s="35"/>
    </row>
    <row r="18" spans="1:12" x14ac:dyDescent="0.25">
      <c r="A18" s="32"/>
      <c r="B18" s="35"/>
      <c r="C18" s="31" t="str">
        <f>Analyze!B44</f>
        <v>Fanta</v>
      </c>
      <c r="D18" s="31">
        <f>Analyze!C44</f>
        <v>315489.20000000013</v>
      </c>
      <c r="E18" s="31">
        <f>Analyze!D44</f>
        <v>1116062.9000000027</v>
      </c>
      <c r="F18" s="31">
        <f t="shared" si="0"/>
        <v>800573.70000000251</v>
      </c>
      <c r="G18" s="35"/>
      <c r="H18" s="24" t="str">
        <f>Analyze!B55</f>
        <v>Target</v>
      </c>
      <c r="I18" s="31">
        <f>Analyze!C55</f>
        <v>9250.3000000000011</v>
      </c>
      <c r="J18" s="31">
        <f>Analyze!D55</f>
        <v>1341994.9999999998</v>
      </c>
      <c r="K18" s="31">
        <f t="shared" si="1"/>
        <v>1332744.6999999997</v>
      </c>
      <c r="L18" s="35"/>
    </row>
    <row r="19" spans="1:12" x14ac:dyDescent="0.25">
      <c r="A19" s="32"/>
      <c r="B19" s="35"/>
      <c r="C19" s="28" t="s">
        <v>165</v>
      </c>
      <c r="D19" s="29">
        <f>SUM(D13:D18)</f>
        <v>2423732.5</v>
      </c>
      <c r="E19" s="29">
        <f>SUM(E13:E18)</f>
        <v>9592932.5000000019</v>
      </c>
      <c r="F19" s="29">
        <f>SUM(F13:F18)</f>
        <v>7169200.0000000019</v>
      </c>
      <c r="G19" s="35"/>
      <c r="H19" s="30" t="s">
        <v>165</v>
      </c>
      <c r="I19" s="29">
        <f>SUM(I13:I18)</f>
        <v>2423732.4999999995</v>
      </c>
      <c r="J19" s="29">
        <f>SUM(J13:J18)</f>
        <v>9592932.4999999981</v>
      </c>
      <c r="K19" s="29">
        <f>SUM(K13:K18)</f>
        <v>7169199.9999999981</v>
      </c>
      <c r="L19" s="35"/>
    </row>
    <row r="20" spans="1:12" x14ac:dyDescent="0.25">
      <c r="A20" s="32"/>
      <c r="B20" s="35"/>
      <c r="C20" s="35"/>
      <c r="D20" s="35"/>
      <c r="E20" s="35"/>
      <c r="F20" s="35"/>
      <c r="G20" s="35"/>
      <c r="H20" s="35"/>
      <c r="I20" s="35"/>
      <c r="J20" s="35"/>
      <c r="K20" s="35"/>
      <c r="L20" s="35"/>
    </row>
    <row r="21" spans="1:12" ht="26.25" x14ac:dyDescent="0.4">
      <c r="A21" s="32"/>
      <c r="B21" s="35"/>
      <c r="C21" s="33" t="s">
        <v>166</v>
      </c>
      <c r="D21" s="34"/>
      <c r="E21" s="34"/>
      <c r="F21" s="34"/>
      <c r="G21" s="34"/>
      <c r="H21" s="34"/>
      <c r="I21" s="34"/>
      <c r="J21" s="34"/>
      <c r="K21" s="34"/>
      <c r="L21" s="35"/>
    </row>
    <row r="22" spans="1:12" x14ac:dyDescent="0.25">
      <c r="A22" s="32"/>
      <c r="B22" s="35"/>
      <c r="C22" s="35"/>
      <c r="D22" s="35"/>
      <c r="E22" s="35"/>
      <c r="F22" s="35"/>
      <c r="G22" s="35"/>
      <c r="H22" s="35"/>
      <c r="I22" s="35"/>
      <c r="J22" s="35"/>
      <c r="K22" s="35"/>
      <c r="L22" s="35"/>
    </row>
    <row r="23" spans="1:12" x14ac:dyDescent="0.25">
      <c r="A23" s="32"/>
      <c r="B23" s="35"/>
      <c r="C23" s="35"/>
      <c r="D23" s="35"/>
      <c r="E23" s="35"/>
      <c r="F23" s="35"/>
      <c r="G23" s="35"/>
      <c r="H23" s="35"/>
      <c r="I23" s="35"/>
      <c r="J23" s="35"/>
      <c r="K23" s="35"/>
      <c r="L23" s="35"/>
    </row>
    <row r="24" spans="1:12" x14ac:dyDescent="0.25">
      <c r="A24" s="32"/>
      <c r="B24" s="35"/>
      <c r="C24" s="35"/>
      <c r="D24" s="35"/>
      <c r="E24" s="35"/>
      <c r="F24" s="35"/>
      <c r="G24" s="35"/>
      <c r="H24" s="35"/>
      <c r="I24" s="35"/>
      <c r="J24" s="35"/>
      <c r="K24" s="35"/>
      <c r="L24" s="35"/>
    </row>
    <row r="25" spans="1:12" x14ac:dyDescent="0.25">
      <c r="A25" s="32"/>
      <c r="B25" s="35"/>
      <c r="C25" s="35"/>
      <c r="D25" s="35"/>
      <c r="E25" s="35"/>
      <c r="F25" s="35"/>
      <c r="G25" s="35"/>
      <c r="H25" s="35"/>
      <c r="I25" s="35"/>
      <c r="J25" s="35"/>
      <c r="K25" s="35"/>
      <c r="L25" s="35"/>
    </row>
    <row r="26" spans="1:12" x14ac:dyDescent="0.25">
      <c r="A26" s="32"/>
      <c r="B26" s="35"/>
      <c r="C26" s="35"/>
      <c r="D26" s="35"/>
      <c r="E26" s="35"/>
      <c r="F26" s="35"/>
      <c r="G26" s="35"/>
      <c r="H26" s="35"/>
      <c r="I26" s="35"/>
      <c r="J26" s="35"/>
      <c r="K26" s="35"/>
      <c r="L26" s="35"/>
    </row>
    <row r="27" spans="1:12" x14ac:dyDescent="0.25">
      <c r="A27" s="32"/>
      <c r="B27" s="35"/>
      <c r="C27" s="35"/>
      <c r="D27" s="35"/>
      <c r="E27" s="35"/>
      <c r="F27" s="35"/>
      <c r="G27" s="35"/>
      <c r="H27" s="35"/>
      <c r="I27" s="35"/>
      <c r="J27" s="35"/>
      <c r="K27" s="35"/>
      <c r="L27" s="35"/>
    </row>
    <row r="28" spans="1:12" x14ac:dyDescent="0.25">
      <c r="A28" s="32"/>
      <c r="B28" s="35"/>
      <c r="C28" s="35"/>
      <c r="D28" s="35"/>
      <c r="E28" s="35"/>
      <c r="F28" s="35"/>
      <c r="G28" s="35"/>
      <c r="H28" s="35"/>
      <c r="I28" s="35"/>
      <c r="J28" s="35"/>
      <c r="K28" s="35"/>
      <c r="L28" s="35"/>
    </row>
    <row r="29" spans="1:12" x14ac:dyDescent="0.25">
      <c r="A29" s="32"/>
      <c r="B29" s="35"/>
      <c r="C29" s="35"/>
      <c r="D29" s="35"/>
      <c r="E29" s="35"/>
      <c r="F29" s="35"/>
      <c r="G29" s="35"/>
      <c r="H29" s="35"/>
      <c r="I29" s="35"/>
      <c r="J29" s="35"/>
      <c r="K29" s="35"/>
      <c r="L29" s="35"/>
    </row>
    <row r="30" spans="1:12" x14ac:dyDescent="0.25">
      <c r="A30" s="32"/>
      <c r="B30" s="35"/>
      <c r="C30" s="35"/>
      <c r="D30" s="35"/>
      <c r="E30" s="35"/>
      <c r="F30" s="35"/>
      <c r="G30" s="35"/>
      <c r="H30" s="35"/>
      <c r="I30" s="35"/>
      <c r="J30" s="35"/>
      <c r="K30" s="35"/>
      <c r="L30" s="35"/>
    </row>
    <row r="31" spans="1:12" x14ac:dyDescent="0.25">
      <c r="A31" s="32"/>
      <c r="B31" s="35"/>
      <c r="C31" s="35"/>
      <c r="D31" s="35"/>
      <c r="E31" s="35"/>
      <c r="F31" s="35"/>
      <c r="G31" s="35"/>
      <c r="H31" s="35"/>
      <c r="I31" s="35"/>
      <c r="J31" s="35"/>
      <c r="K31" s="35"/>
      <c r="L31" s="35"/>
    </row>
    <row r="32" spans="1:12" x14ac:dyDescent="0.25">
      <c r="A32" s="32"/>
      <c r="B32" s="35"/>
      <c r="C32" s="35"/>
      <c r="D32" s="35"/>
      <c r="E32" s="35"/>
      <c r="F32" s="35"/>
      <c r="G32" s="35"/>
      <c r="H32" s="35"/>
      <c r="I32" s="35"/>
      <c r="J32" s="35"/>
      <c r="K32" s="35"/>
      <c r="L32" s="35"/>
    </row>
    <row r="33" spans="1:12" x14ac:dyDescent="0.25">
      <c r="A33" s="32"/>
      <c r="B33" s="35"/>
      <c r="C33" s="35"/>
      <c r="D33" s="35"/>
      <c r="E33" s="35"/>
      <c r="F33" s="35"/>
      <c r="G33" s="35"/>
      <c r="H33" s="35"/>
      <c r="I33" s="35"/>
      <c r="J33" s="35"/>
      <c r="K33" s="35"/>
      <c r="L33" s="35"/>
    </row>
    <row r="34" spans="1:12" x14ac:dyDescent="0.25">
      <c r="A34" s="32"/>
      <c r="B34" s="35"/>
      <c r="C34" s="35"/>
      <c r="D34" s="35"/>
      <c r="E34" s="35"/>
      <c r="F34" s="35"/>
      <c r="G34" s="35"/>
      <c r="H34" s="35"/>
      <c r="I34" s="35"/>
      <c r="J34" s="35"/>
      <c r="K34" s="35"/>
      <c r="L34" s="35"/>
    </row>
    <row r="35" spans="1:12" x14ac:dyDescent="0.25">
      <c r="A35" s="32"/>
      <c r="B35" s="35"/>
      <c r="C35" s="35"/>
      <c r="D35" s="35"/>
      <c r="E35" s="35"/>
      <c r="F35" s="35"/>
      <c r="G35" s="35"/>
      <c r="H35" s="35"/>
      <c r="I35" s="35"/>
      <c r="J35" s="35"/>
      <c r="K35" s="35"/>
      <c r="L35" s="35"/>
    </row>
    <row r="36" spans="1:12" x14ac:dyDescent="0.25">
      <c r="A36" s="32"/>
      <c r="B36" s="35"/>
      <c r="C36" s="35"/>
      <c r="D36" s="35"/>
      <c r="E36" s="35"/>
      <c r="F36" s="35"/>
      <c r="G36" s="35"/>
      <c r="H36" s="35"/>
      <c r="I36" s="35"/>
      <c r="J36" s="35"/>
      <c r="K36" s="35"/>
      <c r="L36" s="35"/>
    </row>
    <row r="37" spans="1:12" x14ac:dyDescent="0.25">
      <c r="A37" s="32"/>
      <c r="B37" s="35"/>
      <c r="C37" s="35"/>
      <c r="D37" s="35"/>
      <c r="E37" s="35"/>
      <c r="F37" s="35"/>
      <c r="G37" s="35"/>
      <c r="H37" s="35"/>
      <c r="I37" s="35"/>
      <c r="J37" s="35"/>
      <c r="K37" s="35"/>
      <c r="L37" s="35"/>
    </row>
    <row r="38" spans="1:12" x14ac:dyDescent="0.25">
      <c r="A38" s="32"/>
      <c r="B38" s="35"/>
      <c r="C38" s="35"/>
      <c r="D38" s="35"/>
      <c r="E38" s="35"/>
      <c r="F38" s="35"/>
      <c r="G38" s="35"/>
      <c r="H38" s="35"/>
      <c r="I38" s="35"/>
      <c r="J38" s="35"/>
      <c r="K38" s="35"/>
      <c r="L38" s="35"/>
    </row>
    <row r="39" spans="1:12" x14ac:dyDescent="0.25">
      <c r="A39" s="32"/>
      <c r="B39" s="35"/>
      <c r="C39" s="35"/>
      <c r="D39" s="35"/>
      <c r="E39" s="35"/>
      <c r="F39" s="35"/>
      <c r="G39" s="35"/>
      <c r="H39" s="35"/>
      <c r="I39" s="35"/>
      <c r="J39" s="35"/>
      <c r="K39" s="35"/>
      <c r="L39" s="35"/>
    </row>
  </sheetData>
  <mergeCells count="3">
    <mergeCell ref="C11:F11"/>
    <mergeCell ref="H11:K11"/>
    <mergeCell ref="C21:K21"/>
  </mergeCells>
  <conditionalFormatting sqref="F13:F18">
    <cfRule type="dataBar" priority="2">
      <dataBar>
        <cfvo type="min"/>
        <cfvo type="max"/>
        <color rgb="FFD6007B"/>
      </dataBar>
      <extLst>
        <ext xmlns:x14="http://schemas.microsoft.com/office/spreadsheetml/2009/9/main" uri="{B025F937-C7B1-47D3-B67F-A62EFF666E3E}">
          <x14:id>{4B7A980F-3C92-4AED-9B73-3B13ACD5F34E}</x14:id>
        </ext>
      </extLst>
    </cfRule>
  </conditionalFormatting>
  <conditionalFormatting sqref="K13:K18">
    <cfRule type="dataBar" priority="1">
      <dataBar>
        <cfvo type="min"/>
        <cfvo type="max"/>
        <color rgb="FFD6007B"/>
      </dataBar>
      <extLst>
        <ext xmlns:x14="http://schemas.microsoft.com/office/spreadsheetml/2009/9/main" uri="{B025F937-C7B1-47D3-B67F-A62EFF666E3E}">
          <x14:id>{FE9098BF-75E4-4952-AC7A-807C17FF318D}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B7A980F-3C92-4AED-9B73-3B13ACD5F34E}">
            <x14:dataBar minLength="0" maxLength="100" border="1" negativeBarBorderColorSameAsPositive="0">
              <x14:cfvo type="autoMin"/>
              <x14:cfvo type="autoMax"/>
              <x14:borderColor rgb="FFD6007B"/>
              <x14:negativeFillColor rgb="FFFF0000"/>
              <x14:negativeBorderColor rgb="FFFF0000"/>
              <x14:axisColor rgb="FF000000"/>
            </x14:dataBar>
          </x14:cfRule>
          <xm:sqref>F13:F18</xm:sqref>
        </x14:conditionalFormatting>
        <x14:conditionalFormatting xmlns:xm="http://schemas.microsoft.com/office/excel/2006/main">
          <x14:cfRule type="dataBar" id="{FE9098BF-75E4-4952-AC7A-807C17FF318D}">
            <x14:dataBar minLength="0" maxLength="100" border="1" negativeBarBorderColorSameAsPositive="0">
              <x14:cfvo type="autoMin"/>
              <x14:cfvo type="autoMax"/>
              <x14:borderColor rgb="FFD6007B"/>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COMLAB</cp:lastModifiedBy>
  <dcterms:created xsi:type="dcterms:W3CDTF">2023-12-18T11:08:00Z</dcterms:created>
  <dcterms:modified xsi:type="dcterms:W3CDTF">2026-02-21T04:40:18Z</dcterms:modified>
</cp:coreProperties>
</file>