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es\shex-edit-tools-experiment\data\"/>
    </mc:Choice>
  </mc:AlternateContent>
  <xr:revisionPtr revIDLastSave="0" documentId="13_ncr:1_{E816B38B-E45F-42EC-9DDF-5F2FD985EF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Task1" sheetId="4" r:id="rId2"/>
    <sheet name="Task2" sheetId="5" r:id="rId3"/>
    <sheet name="C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2" i="3"/>
  <c r="E14" i="3" l="1"/>
  <c r="H3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2" i="5"/>
  <c r="D17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2" i="5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  <c r="H12" i="3"/>
  <c r="K28" i="3"/>
  <c r="K29" i="3"/>
  <c r="K30" i="3"/>
  <c r="K31" i="3"/>
  <c r="K32" i="3"/>
  <c r="K33" i="3"/>
  <c r="K27" i="3"/>
  <c r="K26" i="3"/>
  <c r="K20" i="3"/>
  <c r="K21" i="3"/>
  <c r="K22" i="3"/>
  <c r="K23" i="3"/>
  <c r="K24" i="3"/>
  <c r="K25" i="3"/>
  <c r="K19" i="3"/>
  <c r="K18" i="3"/>
  <c r="K12" i="3"/>
  <c r="K13" i="3"/>
  <c r="K14" i="3"/>
  <c r="K15" i="3"/>
  <c r="K16" i="3"/>
  <c r="K17" i="3"/>
  <c r="K11" i="3"/>
  <c r="K10" i="3"/>
  <c r="H10" i="3"/>
  <c r="H11" i="3"/>
  <c r="H13" i="3"/>
  <c r="H14" i="3"/>
  <c r="H15" i="3"/>
  <c r="H16" i="3"/>
  <c r="H17" i="3"/>
  <c r="H18" i="3"/>
  <c r="H19" i="3"/>
  <c r="H20" i="3"/>
  <c r="H21" i="3"/>
  <c r="H22" i="3"/>
  <c r="H23" i="3"/>
  <c r="H26" i="3"/>
  <c r="H27" i="3"/>
  <c r="H28" i="3"/>
  <c r="H29" i="3"/>
  <c r="H32" i="3"/>
  <c r="H33" i="3"/>
  <c r="E10" i="3"/>
  <c r="E11" i="3"/>
  <c r="E12" i="3"/>
  <c r="E13" i="3"/>
  <c r="E15" i="3"/>
  <c r="E16" i="3"/>
  <c r="E17" i="3"/>
  <c r="E18" i="3"/>
  <c r="E19" i="3"/>
  <c r="E20" i="3"/>
  <c r="E21" i="3"/>
  <c r="E23" i="3"/>
  <c r="E27" i="3"/>
  <c r="E28" i="3"/>
  <c r="E29" i="3"/>
  <c r="E30" i="3"/>
  <c r="E31" i="3"/>
  <c r="E32" i="3"/>
  <c r="E33" i="3"/>
  <c r="K4" i="3"/>
  <c r="K5" i="3"/>
  <c r="K6" i="3"/>
  <c r="K7" i="3"/>
  <c r="K8" i="3"/>
  <c r="K9" i="3"/>
  <c r="K3" i="3"/>
  <c r="H3" i="3"/>
  <c r="H4" i="3"/>
  <c r="H5" i="3"/>
  <c r="H6" i="3"/>
  <c r="H7" i="3"/>
  <c r="H8" i="3"/>
  <c r="H9" i="3"/>
  <c r="E3" i="3"/>
  <c r="E4" i="3"/>
  <c r="E5" i="3"/>
  <c r="E6" i="3"/>
  <c r="E7" i="3"/>
  <c r="E8" i="3"/>
  <c r="E9" i="3"/>
  <c r="K2" i="3"/>
  <c r="H2" i="3"/>
  <c r="E2" i="3"/>
  <c r="O4" i="4" l="1"/>
  <c r="P4" i="4" s="1"/>
  <c r="P6" i="1"/>
  <c r="Q6" i="1" s="1"/>
  <c r="P28" i="1"/>
  <c r="Q28" i="1" s="1"/>
  <c r="O15" i="4"/>
  <c r="P15" i="4" s="1"/>
  <c r="O9" i="5"/>
  <c r="P9" i="5" s="1"/>
  <c r="P17" i="1"/>
  <c r="Q17" i="1" s="1"/>
  <c r="O2" i="5"/>
  <c r="P3" i="1"/>
  <c r="Q3" i="1" s="1"/>
  <c r="P27" i="1"/>
  <c r="Q27" i="1" s="1"/>
  <c r="O14" i="5"/>
  <c r="P20" i="1"/>
  <c r="Q20" i="1" s="1"/>
  <c r="O11" i="4"/>
  <c r="P11" i="4" s="1"/>
  <c r="O10" i="4"/>
  <c r="P18" i="1"/>
  <c r="P15" i="1"/>
  <c r="Q15" i="1" s="1"/>
  <c r="O8" i="5"/>
  <c r="P8" i="5" s="1"/>
  <c r="O5" i="5"/>
  <c r="P5" i="5" s="1"/>
  <c r="P9" i="1"/>
  <c r="Q9" i="1" s="1"/>
  <c r="O3" i="5"/>
  <c r="P3" i="5" s="1"/>
  <c r="P5" i="1"/>
  <c r="Q5" i="1" s="1"/>
  <c r="O11" i="5"/>
  <c r="P11" i="5" s="1"/>
  <c r="P21" i="1"/>
  <c r="Q21" i="1" s="1"/>
  <c r="P30" i="1"/>
  <c r="Q30" i="1" s="1"/>
  <c r="O16" i="4"/>
  <c r="P16" i="4" s="1"/>
  <c r="P13" i="1"/>
  <c r="Q13" i="1" s="1"/>
  <c r="O7" i="5"/>
  <c r="P7" i="5" s="1"/>
  <c r="P8" i="1"/>
  <c r="Q8" i="1" s="1"/>
  <c r="O5" i="4"/>
  <c r="P5" i="4" s="1"/>
  <c r="P32" i="1"/>
  <c r="Q32" i="1" s="1"/>
  <c r="O17" i="4"/>
  <c r="P17" i="4" s="1"/>
  <c r="O6" i="5"/>
  <c r="P11" i="1"/>
  <c r="Q11" i="1" s="1"/>
  <c r="O17" i="5"/>
  <c r="P17" i="5" s="1"/>
  <c r="P33" i="1"/>
  <c r="Q33" i="1" s="1"/>
  <c r="P7" i="1"/>
  <c r="Q7" i="1" s="1"/>
  <c r="O4" i="5"/>
  <c r="P4" i="5" s="1"/>
  <c r="P10" i="1"/>
  <c r="O6" i="4"/>
  <c r="O3" i="4"/>
  <c r="P3" i="4" s="1"/>
  <c r="P4" i="1"/>
  <c r="Q4" i="1" s="1"/>
  <c r="P29" i="1"/>
  <c r="Q29" i="1" s="1"/>
  <c r="O15" i="5"/>
  <c r="P15" i="5" s="1"/>
  <c r="O10" i="5"/>
  <c r="P19" i="1"/>
  <c r="Q19" i="1" s="1"/>
  <c r="O14" i="4"/>
  <c r="P26" i="1"/>
  <c r="P14" i="1"/>
  <c r="Q14" i="1" s="1"/>
  <c r="O8" i="4"/>
  <c r="P8" i="4" s="1"/>
  <c r="O7" i="4"/>
  <c r="P7" i="4" s="1"/>
  <c r="P12" i="1"/>
  <c r="Q12" i="1" s="1"/>
  <c r="O12" i="4"/>
  <c r="P12" i="4" s="1"/>
  <c r="P22" i="1"/>
  <c r="Q22" i="1" s="1"/>
  <c r="O16" i="5"/>
  <c r="P16" i="5" s="1"/>
  <c r="P31" i="1"/>
  <c r="Q31" i="1" s="1"/>
  <c r="O12" i="5"/>
  <c r="P12" i="5" s="1"/>
  <c r="P23" i="1"/>
  <c r="Q23" i="1" s="1"/>
  <c r="O13" i="4"/>
  <c r="P13" i="4" s="1"/>
  <c r="P24" i="1"/>
  <c r="Q24" i="1" s="1"/>
  <c r="O9" i="4"/>
  <c r="P9" i="4" s="1"/>
  <c r="P16" i="1"/>
  <c r="Q16" i="1" s="1"/>
  <c r="P2" i="1"/>
  <c r="O2" i="4"/>
  <c r="P25" i="1"/>
  <c r="Q25" i="1" s="1"/>
  <c r="O13" i="5"/>
  <c r="P13" i="5" s="1"/>
  <c r="Q26" i="1" l="1"/>
  <c r="Q2" i="1"/>
  <c r="P14" i="5"/>
  <c r="P10" i="4"/>
  <c r="P2" i="4"/>
  <c r="P10" i="5"/>
  <c r="P2" i="5"/>
  <c r="Q18" i="1"/>
  <c r="Q10" i="1"/>
  <c r="P14" i="4"/>
  <c r="P6" i="4"/>
  <c r="P6" i="5"/>
</calcChain>
</file>

<file path=xl/sharedStrings.xml><?xml version="1.0" encoding="utf-8"?>
<sst xmlns="http://schemas.openxmlformats.org/spreadsheetml/2006/main" count="180" uniqueCount="45">
  <si>
    <t>Min</t>
  </si>
  <si>
    <t>Sec</t>
  </si>
  <si>
    <t>yards</t>
  </si>
  <si>
    <t>inch</t>
  </si>
  <si>
    <t>keystrokes</t>
  </si>
  <si>
    <t>left button</t>
  </si>
  <si>
    <t>double clicks</t>
  </si>
  <si>
    <t>ShExAuthor</t>
  </si>
  <si>
    <t>mousewheel</t>
  </si>
  <si>
    <t>right button</t>
  </si>
  <si>
    <t>YASHE</t>
  </si>
  <si>
    <t>Shex2</t>
  </si>
  <si>
    <t>Wikidata</t>
  </si>
  <si>
    <t>CP</t>
  </si>
  <si>
    <t>Precision</t>
  </si>
  <si>
    <t>ShapeGen</t>
  </si>
  <si>
    <t>ShapeOk</t>
  </si>
  <si>
    <t>CPShape</t>
  </si>
  <si>
    <t>Time</t>
  </si>
  <si>
    <t>Distance</t>
  </si>
  <si>
    <t>Task1</t>
  </si>
  <si>
    <t>Task2</t>
  </si>
  <si>
    <t>Prefix Gen</t>
  </si>
  <si>
    <t>Prefix Ok</t>
  </si>
  <si>
    <t>CPPrefix</t>
  </si>
  <si>
    <t>TripleCGen</t>
  </si>
  <si>
    <t>TripleCOk</t>
  </si>
  <si>
    <t>CPTripleC</t>
  </si>
  <si>
    <t>Tool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</si>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</sst>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selection activeCell="B26" sqref="B26:B33"/>
    </sheetView>
  </sheetViews>
  <sheetFormatPr defaultColWidth="8.85546875" defaultRowHeight="15" x14ac:dyDescent="0.25"/>
  <cols>
    <col min="1" max="1" width="12.7109375" customWidth="1"/>
    <col min="2" max="2" width="13.28515625" customWidth="1"/>
    <col min="4" max="4" width="13.5703125" customWidth="1"/>
    <col min="10" max="10" width="10.28515625" customWidth="1"/>
    <col min="11" max="13" width="11" customWidth="1"/>
    <col min="14" max="14" width="14.7109375" customWidth="1"/>
    <col min="15" max="15" width="12.42578125" customWidth="1"/>
    <col min="16" max="16" width="14" customWidth="1"/>
    <col min="19" max="20" width="13.28515625" customWidth="1"/>
    <col min="21" max="22" width="12.85546875" customWidth="1"/>
    <col min="23" max="23" width="10.85546875" customWidth="1"/>
    <col min="24" max="24" width="10.42578125" customWidth="1"/>
    <col min="25" max="25" width="15.7109375" customWidth="1"/>
    <col min="26" max="26" width="12.140625" customWidth="1"/>
  </cols>
  <sheetData>
    <row r="1" spans="1:17" ht="16.5" customHeight="1" x14ac:dyDescent="0.25">
      <c r="D1" t="s">
        <v>28</v>
      </c>
      <c r="E1" t="s">
        <v>18</v>
      </c>
      <c r="F1" t="s">
        <v>0</v>
      </c>
      <c r="G1" t="s">
        <v>1</v>
      </c>
      <c r="H1" t="s">
        <v>19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6</v>
      </c>
      <c r="O1" t="s">
        <v>8</v>
      </c>
      <c r="P1" t="s">
        <v>13</v>
      </c>
      <c r="Q1" t="s">
        <v>14</v>
      </c>
    </row>
    <row r="2" spans="1:17" x14ac:dyDescent="0.25">
      <c r="A2" s="14" t="s">
        <v>7</v>
      </c>
      <c r="B2" s="14" t="s">
        <v>29</v>
      </c>
      <c r="C2" s="1" t="s">
        <v>20</v>
      </c>
      <c r="D2" s="1">
        <v>0</v>
      </c>
      <c r="E2" s="1">
        <f>(F2*60)+G2</f>
        <v>1920</v>
      </c>
      <c r="F2" s="1">
        <v>32</v>
      </c>
      <c r="G2" s="1"/>
      <c r="H2" s="1"/>
      <c r="I2" s="1"/>
      <c r="J2" s="1"/>
      <c r="K2" s="1"/>
      <c r="L2" s="1"/>
      <c r="M2" s="1"/>
      <c r="N2" s="1"/>
      <c r="O2" s="1"/>
      <c r="P2" s="1">
        <f>CP!L2</f>
        <v>0.56611111111111112</v>
      </c>
      <c r="Q2" s="1">
        <f>(248/E2)*P2</f>
        <v>7.3122685185185193E-2</v>
      </c>
    </row>
    <row r="3" spans="1:17" x14ac:dyDescent="0.25">
      <c r="A3" s="14"/>
      <c r="B3" s="14"/>
      <c r="C3" s="1" t="s">
        <v>21</v>
      </c>
      <c r="D3" s="1">
        <v>0</v>
      </c>
      <c r="E3" s="1">
        <f t="shared" ref="E3:E33" si="0">(F3*60)+G3</f>
        <v>493</v>
      </c>
      <c r="F3" s="1">
        <v>8</v>
      </c>
      <c r="G3" s="1">
        <v>13</v>
      </c>
      <c r="H3" s="1">
        <f t="shared" ref="H3:H33" si="1">(I3*36)+J3</f>
        <v>1515</v>
      </c>
      <c r="I3" s="1">
        <v>42</v>
      </c>
      <c r="J3" s="1">
        <v>3</v>
      </c>
      <c r="K3" s="1">
        <v>166</v>
      </c>
      <c r="L3" s="1">
        <v>201</v>
      </c>
      <c r="M3" s="1">
        <v>0</v>
      </c>
      <c r="N3" s="1">
        <v>12</v>
      </c>
      <c r="O3" s="1"/>
      <c r="P3" s="1">
        <f>CP!L3</f>
        <v>0.54818181818181821</v>
      </c>
      <c r="Q3" s="1">
        <f t="shared" ref="Q3:Q33" si="2">(248/E3)*P3</f>
        <v>0.2757588050894339</v>
      </c>
    </row>
    <row r="4" spans="1:17" x14ac:dyDescent="0.25">
      <c r="A4" s="14"/>
      <c r="B4" s="14" t="s">
        <v>30</v>
      </c>
      <c r="C4" s="1" t="s">
        <v>20</v>
      </c>
      <c r="D4" s="1">
        <v>0</v>
      </c>
      <c r="E4" s="1">
        <f t="shared" si="0"/>
        <v>850</v>
      </c>
      <c r="F4" s="1">
        <v>14</v>
      </c>
      <c r="G4" s="1">
        <v>10</v>
      </c>
      <c r="H4" s="1">
        <f t="shared" si="1"/>
        <v>1524</v>
      </c>
      <c r="I4" s="1">
        <v>42</v>
      </c>
      <c r="J4" s="1">
        <v>12</v>
      </c>
      <c r="K4" s="1">
        <v>339</v>
      </c>
      <c r="L4" s="1">
        <v>264</v>
      </c>
      <c r="M4" s="1">
        <v>2</v>
      </c>
      <c r="N4" s="1">
        <v>12</v>
      </c>
      <c r="O4" s="1">
        <v>3558</v>
      </c>
      <c r="P4" s="1">
        <f>CP!L4</f>
        <v>0.60555555555555562</v>
      </c>
      <c r="Q4" s="1">
        <f t="shared" si="2"/>
        <v>0.17667973856209152</v>
      </c>
    </row>
    <row r="5" spans="1:17" x14ac:dyDescent="0.25">
      <c r="A5" s="14"/>
      <c r="B5" s="14"/>
      <c r="C5" s="1" t="s">
        <v>21</v>
      </c>
      <c r="D5" s="1">
        <v>0</v>
      </c>
      <c r="E5" s="1">
        <f t="shared" si="0"/>
        <v>1007</v>
      </c>
      <c r="F5" s="1">
        <v>16</v>
      </c>
      <c r="G5" s="1">
        <v>47</v>
      </c>
      <c r="H5" s="1">
        <f t="shared" si="1"/>
        <v>2181</v>
      </c>
      <c r="I5" s="1">
        <v>60</v>
      </c>
      <c r="J5" s="1">
        <v>21</v>
      </c>
      <c r="K5" s="1">
        <v>645</v>
      </c>
      <c r="L5" s="1">
        <v>374</v>
      </c>
      <c r="M5" s="1">
        <v>0</v>
      </c>
      <c r="N5" s="1">
        <v>51</v>
      </c>
      <c r="O5" s="1">
        <v>3347</v>
      </c>
      <c r="P5" s="1">
        <f>CP!L5</f>
        <v>1</v>
      </c>
      <c r="Q5" s="1">
        <f t="shared" si="2"/>
        <v>0.24627606752730885</v>
      </c>
    </row>
    <row r="6" spans="1:17" x14ac:dyDescent="0.25">
      <c r="A6" s="14"/>
      <c r="B6" s="14" t="s">
        <v>31</v>
      </c>
      <c r="C6" s="1" t="s">
        <v>20</v>
      </c>
      <c r="D6" s="1">
        <v>0</v>
      </c>
      <c r="E6" s="1">
        <f t="shared" si="0"/>
        <v>378</v>
      </c>
      <c r="F6" s="1">
        <v>6</v>
      </c>
      <c r="G6" s="1">
        <v>18</v>
      </c>
      <c r="H6" s="1">
        <f t="shared" si="1"/>
        <v>1096</v>
      </c>
      <c r="I6" s="1">
        <v>30</v>
      </c>
      <c r="J6" s="1">
        <v>16</v>
      </c>
      <c r="K6" s="1">
        <v>418</v>
      </c>
      <c r="L6" s="1"/>
      <c r="M6" s="1"/>
      <c r="N6" s="1"/>
      <c r="O6" s="1"/>
      <c r="P6" s="1">
        <f>CP!L6</f>
        <v>0.9605555555555555</v>
      </c>
      <c r="Q6" s="1">
        <f t="shared" si="2"/>
        <v>0.63020576131687234</v>
      </c>
    </row>
    <row r="7" spans="1:17" x14ac:dyDescent="0.25">
      <c r="A7" s="14"/>
      <c r="B7" s="14"/>
      <c r="C7" s="1" t="s">
        <v>21</v>
      </c>
      <c r="D7" s="1">
        <v>0</v>
      </c>
      <c r="E7" s="1">
        <f t="shared" si="0"/>
        <v>622</v>
      </c>
      <c r="F7" s="1">
        <v>10</v>
      </c>
      <c r="G7" s="1">
        <v>22</v>
      </c>
      <c r="H7" s="1">
        <f t="shared" si="1"/>
        <v>2472</v>
      </c>
      <c r="I7" s="1">
        <v>68</v>
      </c>
      <c r="J7" s="1">
        <v>24</v>
      </c>
      <c r="K7" s="1">
        <v>529</v>
      </c>
      <c r="L7" s="1"/>
      <c r="M7" s="1"/>
      <c r="N7" s="1"/>
      <c r="O7" s="1"/>
      <c r="P7" s="1">
        <f>CP!L7</f>
        <v>1</v>
      </c>
      <c r="Q7" s="1">
        <f t="shared" si="2"/>
        <v>0.3987138263665595</v>
      </c>
    </row>
    <row r="8" spans="1:17" x14ac:dyDescent="0.25">
      <c r="A8" s="14"/>
      <c r="B8" s="14" t="s">
        <v>32</v>
      </c>
      <c r="C8" s="1" t="s">
        <v>20</v>
      </c>
      <c r="D8" s="1">
        <v>0</v>
      </c>
      <c r="E8" s="1">
        <f t="shared" si="0"/>
        <v>773</v>
      </c>
      <c r="F8" s="1">
        <v>12</v>
      </c>
      <c r="G8" s="1">
        <v>53</v>
      </c>
      <c r="H8" s="1">
        <f t="shared" si="1"/>
        <v>2501</v>
      </c>
      <c r="I8" s="1">
        <v>69</v>
      </c>
      <c r="J8" s="1">
        <v>17</v>
      </c>
      <c r="K8" s="1">
        <v>629</v>
      </c>
      <c r="L8" s="1">
        <v>300</v>
      </c>
      <c r="M8" s="1">
        <v>5</v>
      </c>
      <c r="N8" s="1">
        <v>35</v>
      </c>
      <c r="O8" s="1">
        <v>211</v>
      </c>
      <c r="P8" s="1">
        <f>CP!L8</f>
        <v>1</v>
      </c>
      <c r="Q8" s="1">
        <f t="shared" si="2"/>
        <v>0.32082794307891332</v>
      </c>
    </row>
    <row r="9" spans="1:17" x14ac:dyDescent="0.25">
      <c r="A9" s="14"/>
      <c r="B9" s="14"/>
      <c r="C9" s="1" t="s">
        <v>21</v>
      </c>
      <c r="D9" s="1">
        <v>0</v>
      </c>
      <c r="E9" s="1">
        <f t="shared" si="0"/>
        <v>585</v>
      </c>
      <c r="F9" s="1">
        <v>9</v>
      </c>
      <c r="G9" s="1">
        <v>45</v>
      </c>
      <c r="H9" s="1">
        <f t="shared" si="1"/>
        <v>1382</v>
      </c>
      <c r="I9" s="1">
        <v>38</v>
      </c>
      <c r="J9" s="1">
        <v>14</v>
      </c>
      <c r="K9" s="1">
        <v>542</v>
      </c>
      <c r="L9" s="1">
        <v>141</v>
      </c>
      <c r="M9" s="1">
        <v>2</v>
      </c>
      <c r="N9" s="1">
        <v>13</v>
      </c>
      <c r="O9" s="1">
        <v>299</v>
      </c>
      <c r="P9" s="1">
        <f>CP!L9</f>
        <v>1</v>
      </c>
      <c r="Q9" s="1">
        <f t="shared" si="2"/>
        <v>0.42393162393162392</v>
      </c>
    </row>
    <row r="10" spans="1:17" x14ac:dyDescent="0.25">
      <c r="A10" s="15" t="s">
        <v>10</v>
      </c>
      <c r="B10" s="15" t="s">
        <v>33</v>
      </c>
      <c r="C10" s="2" t="s">
        <v>20</v>
      </c>
      <c r="D10" s="2">
        <v>1</v>
      </c>
      <c r="E10" s="2">
        <f t="shared" si="0"/>
        <v>1175</v>
      </c>
      <c r="F10" s="2">
        <v>19</v>
      </c>
      <c r="G10" s="2">
        <v>35</v>
      </c>
      <c r="H10" s="2">
        <f t="shared" si="1"/>
        <v>2554</v>
      </c>
      <c r="I10" s="2">
        <v>70</v>
      </c>
      <c r="J10" s="2">
        <v>34</v>
      </c>
      <c r="K10" s="2">
        <v>1260</v>
      </c>
      <c r="L10" s="2">
        <v>205</v>
      </c>
      <c r="M10" s="2">
        <v>2</v>
      </c>
      <c r="N10" s="2">
        <v>16</v>
      </c>
      <c r="O10" s="2">
        <v>454</v>
      </c>
      <c r="P10" s="2">
        <f>CP!L10</f>
        <v>0.60555555555555562</v>
      </c>
      <c r="Q10" s="2">
        <f t="shared" si="2"/>
        <v>0.12781087470449173</v>
      </c>
    </row>
    <row r="11" spans="1:17" x14ac:dyDescent="0.25">
      <c r="A11" s="15"/>
      <c r="B11" s="15"/>
      <c r="C11" s="2" t="s">
        <v>21</v>
      </c>
      <c r="D11" s="2">
        <v>1</v>
      </c>
      <c r="E11" s="2">
        <f t="shared" si="0"/>
        <v>2021</v>
      </c>
      <c r="F11" s="2">
        <v>33</v>
      </c>
      <c r="G11" s="2">
        <v>41</v>
      </c>
      <c r="H11" s="2">
        <f t="shared" si="1"/>
        <v>4334</v>
      </c>
      <c r="I11" s="2">
        <v>120</v>
      </c>
      <c r="J11" s="2">
        <v>14</v>
      </c>
      <c r="K11" s="2">
        <v>1862</v>
      </c>
      <c r="L11" s="2">
        <v>424</v>
      </c>
      <c r="M11" s="2">
        <v>4</v>
      </c>
      <c r="N11" s="2">
        <v>41</v>
      </c>
      <c r="O11" s="2">
        <v>619</v>
      </c>
      <c r="P11" s="2">
        <f>CP!L11</f>
        <v>0.35454545454545461</v>
      </c>
      <c r="Q11" s="2">
        <f t="shared" si="2"/>
        <v>4.3506814808150787E-2</v>
      </c>
    </row>
    <row r="12" spans="1:17" x14ac:dyDescent="0.25">
      <c r="A12" s="15"/>
      <c r="B12" s="15" t="s">
        <v>34</v>
      </c>
      <c r="C12" s="2" t="s">
        <v>20</v>
      </c>
      <c r="D12" s="2">
        <v>1</v>
      </c>
      <c r="E12" s="2">
        <f t="shared" si="0"/>
        <v>424</v>
      </c>
      <c r="F12" s="2">
        <v>7</v>
      </c>
      <c r="G12" s="2">
        <v>4</v>
      </c>
      <c r="H12" s="2">
        <f t="shared" si="1"/>
        <v>393</v>
      </c>
      <c r="I12" s="2">
        <v>10</v>
      </c>
      <c r="J12" s="2">
        <v>33</v>
      </c>
      <c r="K12" s="2">
        <v>837</v>
      </c>
      <c r="L12" s="2">
        <v>72</v>
      </c>
      <c r="M12" s="2">
        <v>1</v>
      </c>
      <c r="N12" s="2">
        <v>3</v>
      </c>
      <c r="O12" s="2"/>
      <c r="P12" s="2">
        <f>CP!L12</f>
        <v>0.9605555555555555</v>
      </c>
      <c r="Q12" s="2">
        <f t="shared" si="2"/>
        <v>0.56183438155136267</v>
      </c>
    </row>
    <row r="13" spans="1:17" x14ac:dyDescent="0.25">
      <c r="A13" s="15"/>
      <c r="B13" s="15"/>
      <c r="C13" s="2" t="s">
        <v>21</v>
      </c>
      <c r="D13" s="2">
        <v>1</v>
      </c>
      <c r="E13" s="2">
        <f t="shared" si="0"/>
        <v>556</v>
      </c>
      <c r="F13" s="2">
        <v>9</v>
      </c>
      <c r="G13" s="2">
        <v>16</v>
      </c>
      <c r="H13" s="2">
        <f t="shared" si="1"/>
        <v>583</v>
      </c>
      <c r="I13" s="2">
        <v>16</v>
      </c>
      <c r="J13" s="2">
        <v>7</v>
      </c>
      <c r="K13" s="2">
        <v>786</v>
      </c>
      <c r="L13" s="2">
        <v>92</v>
      </c>
      <c r="M13" s="2">
        <v>0</v>
      </c>
      <c r="N13" s="2">
        <v>7</v>
      </c>
      <c r="O13" s="2"/>
      <c r="P13" s="2">
        <f>CP!L13</f>
        <v>1</v>
      </c>
      <c r="Q13" s="2">
        <f t="shared" si="2"/>
        <v>0.4460431654676259</v>
      </c>
    </row>
    <row r="14" spans="1:17" x14ac:dyDescent="0.25">
      <c r="A14" s="15"/>
      <c r="B14" s="15" t="s">
        <v>35</v>
      </c>
      <c r="C14" s="2" t="s">
        <v>20</v>
      </c>
      <c r="D14" s="2">
        <v>1</v>
      </c>
      <c r="E14" s="2">
        <f t="shared" si="0"/>
        <v>356</v>
      </c>
      <c r="F14" s="2">
        <v>5</v>
      </c>
      <c r="G14" s="2">
        <v>56</v>
      </c>
      <c r="H14" s="2">
        <f t="shared" si="1"/>
        <v>281</v>
      </c>
      <c r="I14" s="2">
        <v>7</v>
      </c>
      <c r="J14" s="2">
        <v>29</v>
      </c>
      <c r="K14" s="2">
        <v>510</v>
      </c>
      <c r="L14" s="2">
        <v>75</v>
      </c>
      <c r="M14" s="2">
        <v>0</v>
      </c>
      <c r="N14" s="2">
        <v>20</v>
      </c>
      <c r="O14" s="2">
        <v>1083</v>
      </c>
      <c r="P14" s="2">
        <f>CP!L14</f>
        <v>0.88166666666666671</v>
      </c>
      <c r="Q14" s="2">
        <f t="shared" si="2"/>
        <v>0.61419475655430722</v>
      </c>
    </row>
    <row r="15" spans="1:17" x14ac:dyDescent="0.25">
      <c r="A15" s="15"/>
      <c r="B15" s="15"/>
      <c r="C15" s="2" t="s">
        <v>21</v>
      </c>
      <c r="D15" s="2">
        <v>1</v>
      </c>
      <c r="E15" s="2">
        <f t="shared" si="0"/>
        <v>248</v>
      </c>
      <c r="F15" s="2">
        <v>4</v>
      </c>
      <c r="G15" s="2">
        <v>8</v>
      </c>
      <c r="H15" s="2">
        <f t="shared" si="1"/>
        <v>197</v>
      </c>
      <c r="I15" s="2">
        <v>5</v>
      </c>
      <c r="J15" s="2">
        <v>17</v>
      </c>
      <c r="K15" s="2">
        <v>391</v>
      </c>
      <c r="L15" s="2">
        <v>29</v>
      </c>
      <c r="M15" s="2">
        <v>0</v>
      </c>
      <c r="N15" s="2">
        <v>0</v>
      </c>
      <c r="O15" s="2">
        <v>2447</v>
      </c>
      <c r="P15" s="2">
        <f>CP!L15</f>
        <v>0.67727272727272725</v>
      </c>
      <c r="Q15" s="2">
        <f t="shared" si="2"/>
        <v>0.67727272727272725</v>
      </c>
    </row>
    <row r="16" spans="1:17" x14ac:dyDescent="0.25">
      <c r="A16" s="5"/>
      <c r="B16" s="15" t="s">
        <v>36</v>
      </c>
      <c r="C16" s="2" t="s">
        <v>20</v>
      </c>
      <c r="D16" s="2">
        <v>1</v>
      </c>
      <c r="E16" s="2">
        <f t="shared" si="0"/>
        <v>810</v>
      </c>
      <c r="F16" s="2">
        <v>13</v>
      </c>
      <c r="G16" s="2">
        <v>30</v>
      </c>
      <c r="H16" s="2">
        <f t="shared" si="1"/>
        <v>1577</v>
      </c>
      <c r="I16" s="2">
        <v>43</v>
      </c>
      <c r="J16" s="2">
        <v>29</v>
      </c>
      <c r="K16" s="2">
        <v>867</v>
      </c>
      <c r="L16" s="2">
        <v>129</v>
      </c>
      <c r="M16" s="2">
        <v>3</v>
      </c>
      <c r="N16" s="2">
        <v>20</v>
      </c>
      <c r="O16" s="2">
        <v>324</v>
      </c>
      <c r="P16" s="2">
        <f>CP!L16</f>
        <v>0.9605555555555555</v>
      </c>
      <c r="Q16" s="2">
        <f t="shared" si="2"/>
        <v>0.29409602194787382</v>
      </c>
    </row>
    <row r="17" spans="1:17" x14ac:dyDescent="0.25">
      <c r="A17" s="5"/>
      <c r="B17" s="15"/>
      <c r="C17" s="2" t="s">
        <v>21</v>
      </c>
      <c r="D17" s="2">
        <v>1</v>
      </c>
      <c r="E17" s="2">
        <f t="shared" si="0"/>
        <v>545</v>
      </c>
      <c r="F17" s="2">
        <v>9</v>
      </c>
      <c r="G17" s="2">
        <v>5</v>
      </c>
      <c r="H17" s="2">
        <f t="shared" si="1"/>
        <v>893</v>
      </c>
      <c r="I17" s="2">
        <v>24</v>
      </c>
      <c r="J17" s="2">
        <v>29</v>
      </c>
      <c r="K17" s="2">
        <v>872</v>
      </c>
      <c r="L17" s="2">
        <v>96</v>
      </c>
      <c r="M17" s="2">
        <v>1</v>
      </c>
      <c r="N17" s="2">
        <v>20</v>
      </c>
      <c r="O17" s="2">
        <v>97</v>
      </c>
      <c r="P17" s="2">
        <f>CP!L17</f>
        <v>1</v>
      </c>
      <c r="Q17" s="2">
        <f t="shared" si="2"/>
        <v>0.45504587155963305</v>
      </c>
    </row>
    <row r="18" spans="1:17" x14ac:dyDescent="0.25">
      <c r="A18" s="16" t="s">
        <v>11</v>
      </c>
      <c r="B18" s="16" t="s">
        <v>37</v>
      </c>
      <c r="C18" s="3" t="s">
        <v>20</v>
      </c>
      <c r="D18" s="3">
        <v>2</v>
      </c>
      <c r="E18" s="3">
        <f t="shared" si="0"/>
        <v>1241</v>
      </c>
      <c r="F18" s="3">
        <v>20</v>
      </c>
      <c r="G18" s="3">
        <v>41</v>
      </c>
      <c r="H18" s="3">
        <f t="shared" si="1"/>
        <v>1235</v>
      </c>
      <c r="I18" s="3">
        <v>34</v>
      </c>
      <c r="J18" s="3">
        <v>11</v>
      </c>
      <c r="K18" s="3">
        <v>971</v>
      </c>
      <c r="L18" s="3">
        <v>132</v>
      </c>
      <c r="M18" s="3">
        <v>2</v>
      </c>
      <c r="N18" s="3">
        <v>12</v>
      </c>
      <c r="O18" s="3">
        <v>148</v>
      </c>
      <c r="P18" s="3">
        <f>CP!L18</f>
        <v>0.9408333333333333</v>
      </c>
      <c r="Q18" s="3">
        <f t="shared" si="2"/>
        <v>0.18801504163309157</v>
      </c>
    </row>
    <row r="19" spans="1:17" x14ac:dyDescent="0.25">
      <c r="A19" s="16"/>
      <c r="B19" s="16"/>
      <c r="C19" s="3" t="s">
        <v>21</v>
      </c>
      <c r="D19" s="3">
        <v>2</v>
      </c>
      <c r="E19" s="3">
        <f t="shared" si="0"/>
        <v>759</v>
      </c>
      <c r="F19" s="3">
        <v>12</v>
      </c>
      <c r="G19" s="3">
        <v>39</v>
      </c>
      <c r="H19" s="3">
        <f t="shared" si="1"/>
        <v>1272</v>
      </c>
      <c r="I19" s="3">
        <v>35</v>
      </c>
      <c r="J19" s="3">
        <v>12</v>
      </c>
      <c r="K19" s="3">
        <v>270</v>
      </c>
      <c r="L19" s="3">
        <v>137</v>
      </c>
      <c r="M19" s="3">
        <v>1</v>
      </c>
      <c r="N19" s="3">
        <v>19</v>
      </c>
      <c r="O19" s="3">
        <v>155</v>
      </c>
      <c r="P19" s="3">
        <f>CP!L19</f>
        <v>0.29000000000000004</v>
      </c>
      <c r="Q19" s="3">
        <f t="shared" si="2"/>
        <v>9.4756258234519108E-2</v>
      </c>
    </row>
    <row r="20" spans="1:17" x14ac:dyDescent="0.25">
      <c r="A20" s="16"/>
      <c r="B20" s="16" t="s">
        <v>38</v>
      </c>
      <c r="C20" s="3" t="s">
        <v>20</v>
      </c>
      <c r="D20" s="3">
        <v>2</v>
      </c>
      <c r="E20" s="3">
        <f t="shared" si="0"/>
        <v>447</v>
      </c>
      <c r="F20" s="3">
        <v>7</v>
      </c>
      <c r="G20" s="3">
        <v>27</v>
      </c>
      <c r="H20" s="3">
        <f t="shared" si="1"/>
        <v>341</v>
      </c>
      <c r="I20" s="3">
        <v>9</v>
      </c>
      <c r="J20" s="3">
        <v>17</v>
      </c>
      <c r="K20" s="3">
        <v>1001</v>
      </c>
      <c r="L20" s="3">
        <v>41</v>
      </c>
      <c r="M20" s="3">
        <v>0</v>
      </c>
      <c r="N20" s="3">
        <v>4</v>
      </c>
      <c r="O20" s="3">
        <v>72</v>
      </c>
      <c r="P20" s="3">
        <f>CP!L20</f>
        <v>0.76333333333333342</v>
      </c>
      <c r="Q20" s="3">
        <f t="shared" si="2"/>
        <v>0.42350484712900827</v>
      </c>
    </row>
    <row r="21" spans="1:17" x14ac:dyDescent="0.25">
      <c r="A21" s="16"/>
      <c r="B21" s="16"/>
      <c r="C21" s="3" t="s">
        <v>21</v>
      </c>
      <c r="D21" s="3">
        <v>2</v>
      </c>
      <c r="E21" s="3">
        <f t="shared" si="0"/>
        <v>754</v>
      </c>
      <c r="F21" s="3">
        <v>12</v>
      </c>
      <c r="G21" s="3">
        <v>34</v>
      </c>
      <c r="H21" s="3">
        <f t="shared" si="1"/>
        <v>0</v>
      </c>
      <c r="I21" s="3"/>
      <c r="J21" s="3"/>
      <c r="K21" s="3"/>
      <c r="L21" s="3"/>
      <c r="M21" s="3"/>
      <c r="N21" s="3"/>
      <c r="O21" s="3"/>
      <c r="P21" s="3">
        <f>CP!L21</f>
        <v>1</v>
      </c>
      <c r="Q21" s="3">
        <f t="shared" si="2"/>
        <v>0.32891246684350134</v>
      </c>
    </row>
    <row r="22" spans="1:17" x14ac:dyDescent="0.25">
      <c r="A22" s="16"/>
      <c r="B22" s="16" t="s">
        <v>39</v>
      </c>
      <c r="C22" s="3" t="s">
        <v>20</v>
      </c>
      <c r="D22" s="3">
        <v>2</v>
      </c>
      <c r="E22" s="3">
        <f t="shared" si="0"/>
        <v>846</v>
      </c>
      <c r="F22" s="3">
        <v>14</v>
      </c>
      <c r="G22" s="3">
        <v>6</v>
      </c>
      <c r="H22" s="3">
        <f t="shared" si="1"/>
        <v>253</v>
      </c>
      <c r="I22" s="3">
        <v>7</v>
      </c>
      <c r="J22" s="3">
        <v>1</v>
      </c>
      <c r="K22" s="3">
        <v>818</v>
      </c>
      <c r="L22" s="3">
        <v>34</v>
      </c>
      <c r="M22" s="3">
        <v>0</v>
      </c>
      <c r="N22" s="3">
        <v>2</v>
      </c>
      <c r="O22" s="3">
        <v>5</v>
      </c>
      <c r="P22" s="3">
        <f>CP!L22</f>
        <v>0.80055555555555546</v>
      </c>
      <c r="Q22" s="3">
        <f t="shared" si="2"/>
        <v>0.23467822432361435</v>
      </c>
    </row>
    <row r="23" spans="1:17" x14ac:dyDescent="0.25">
      <c r="A23" s="16"/>
      <c r="B23" s="16"/>
      <c r="C23" s="3" t="s">
        <v>21</v>
      </c>
      <c r="D23" s="3">
        <v>2</v>
      </c>
      <c r="E23" s="3">
        <f t="shared" si="0"/>
        <v>869</v>
      </c>
      <c r="F23" s="3">
        <v>14</v>
      </c>
      <c r="G23" s="3">
        <v>29</v>
      </c>
      <c r="H23" s="3">
        <f t="shared" si="1"/>
        <v>1225</v>
      </c>
      <c r="I23" s="3">
        <v>34</v>
      </c>
      <c r="J23" s="3">
        <v>1</v>
      </c>
      <c r="K23" s="3">
        <v>826</v>
      </c>
      <c r="L23" s="3">
        <v>139</v>
      </c>
      <c r="M23" s="3">
        <v>0</v>
      </c>
      <c r="N23" s="3">
        <v>3</v>
      </c>
      <c r="O23" s="3">
        <v>1267</v>
      </c>
      <c r="P23" s="3">
        <f>CP!L23</f>
        <v>1</v>
      </c>
      <c r="Q23" s="3">
        <f t="shared" si="2"/>
        <v>0.28538550057537398</v>
      </c>
    </row>
    <row r="24" spans="1:17" x14ac:dyDescent="0.25">
      <c r="A24" s="16"/>
      <c r="B24" s="16" t="s">
        <v>40</v>
      </c>
      <c r="C24" s="3" t="s">
        <v>20</v>
      </c>
      <c r="D24" s="3">
        <v>2</v>
      </c>
      <c r="E24" s="3">
        <f t="shared" si="0"/>
        <v>1480</v>
      </c>
      <c r="F24" s="3">
        <v>24</v>
      </c>
      <c r="G24" s="3">
        <v>40</v>
      </c>
      <c r="H24" s="3">
        <f t="shared" si="1"/>
        <v>1896</v>
      </c>
      <c r="I24" s="3">
        <v>52</v>
      </c>
      <c r="J24" s="3">
        <v>24</v>
      </c>
      <c r="K24" s="3">
        <v>982</v>
      </c>
      <c r="L24" s="3">
        <v>217</v>
      </c>
      <c r="M24" s="3">
        <v>1</v>
      </c>
      <c r="N24" s="3">
        <v>40</v>
      </c>
      <c r="O24" s="3">
        <v>168</v>
      </c>
      <c r="P24" s="3">
        <f>CP!L24</f>
        <v>0</v>
      </c>
      <c r="Q24" s="3">
        <f t="shared" si="2"/>
        <v>0</v>
      </c>
    </row>
    <row r="25" spans="1:17" x14ac:dyDescent="0.25">
      <c r="A25" s="16"/>
      <c r="B25" s="16"/>
      <c r="C25" s="3" t="s">
        <v>21</v>
      </c>
      <c r="D25" s="3">
        <v>2</v>
      </c>
      <c r="E25" s="3">
        <f t="shared" si="0"/>
        <v>1015</v>
      </c>
      <c r="F25" s="3">
        <v>16</v>
      </c>
      <c r="G25" s="3">
        <v>55</v>
      </c>
      <c r="H25" s="3">
        <f t="shared" si="1"/>
        <v>2418</v>
      </c>
      <c r="I25" s="3">
        <v>67</v>
      </c>
      <c r="J25" s="3">
        <v>6</v>
      </c>
      <c r="K25" s="3">
        <v>994</v>
      </c>
      <c r="L25" s="3">
        <v>277</v>
      </c>
      <c r="M25" s="3">
        <v>1</v>
      </c>
      <c r="N25" s="3">
        <v>47</v>
      </c>
      <c r="O25" s="3">
        <v>2238</v>
      </c>
      <c r="P25" s="3">
        <f>CP!L25</f>
        <v>0</v>
      </c>
      <c r="Q25" s="3">
        <f t="shared" si="2"/>
        <v>0</v>
      </c>
    </row>
    <row r="26" spans="1:17" x14ac:dyDescent="0.25">
      <c r="A26" s="17" t="s">
        <v>12</v>
      </c>
      <c r="B26" s="17" t="s">
        <v>41</v>
      </c>
      <c r="C26" s="4" t="s">
        <v>20</v>
      </c>
      <c r="D26" s="4">
        <v>3</v>
      </c>
      <c r="E26" s="4">
        <f t="shared" si="0"/>
        <v>303</v>
      </c>
      <c r="F26" s="4">
        <v>5</v>
      </c>
      <c r="G26" s="4">
        <v>3</v>
      </c>
      <c r="H26" s="4">
        <f t="shared" si="1"/>
        <v>289</v>
      </c>
      <c r="I26" s="4">
        <v>8</v>
      </c>
      <c r="J26" s="4">
        <v>1</v>
      </c>
      <c r="K26" s="4">
        <v>780</v>
      </c>
      <c r="L26" s="4">
        <v>46</v>
      </c>
      <c r="M26" s="4">
        <v>0</v>
      </c>
      <c r="N26" s="4">
        <v>3</v>
      </c>
      <c r="O26" s="4"/>
      <c r="P26" s="4">
        <f>CP!L26</f>
        <v>0.79069444444444448</v>
      </c>
      <c r="Q26" s="4">
        <f t="shared" si="2"/>
        <v>0.64716905023835725</v>
      </c>
    </row>
    <row r="27" spans="1:17" x14ac:dyDescent="0.25">
      <c r="A27" s="17"/>
      <c r="B27" s="17"/>
      <c r="C27" s="4" t="s">
        <v>21</v>
      </c>
      <c r="D27" s="4">
        <v>3</v>
      </c>
      <c r="E27" s="4">
        <f t="shared" si="0"/>
        <v>386</v>
      </c>
      <c r="F27" s="4">
        <v>6</v>
      </c>
      <c r="G27" s="4">
        <v>26</v>
      </c>
      <c r="H27" s="4">
        <f t="shared" si="1"/>
        <v>865</v>
      </c>
      <c r="I27" s="4">
        <v>24</v>
      </c>
      <c r="J27" s="4">
        <v>1</v>
      </c>
      <c r="K27" s="4">
        <v>595</v>
      </c>
      <c r="L27" s="4">
        <v>91</v>
      </c>
      <c r="M27" s="4">
        <v>0</v>
      </c>
      <c r="N27" s="4">
        <v>2</v>
      </c>
      <c r="O27" s="4"/>
      <c r="P27" s="4">
        <f>CP!L27</f>
        <v>0.98386363636363638</v>
      </c>
      <c r="Q27" s="4">
        <f t="shared" si="2"/>
        <v>0.632119642016015</v>
      </c>
    </row>
    <row r="28" spans="1:17" x14ac:dyDescent="0.25">
      <c r="A28" s="17"/>
      <c r="B28" s="17" t="s">
        <v>42</v>
      </c>
      <c r="C28" s="4" t="s">
        <v>20</v>
      </c>
      <c r="D28" s="4">
        <v>3</v>
      </c>
      <c r="E28" s="4">
        <f t="shared" si="0"/>
        <v>381</v>
      </c>
      <c r="F28" s="4">
        <v>6</v>
      </c>
      <c r="G28" s="4">
        <v>21</v>
      </c>
      <c r="H28" s="4">
        <f t="shared" si="1"/>
        <v>568</v>
      </c>
      <c r="I28" s="4">
        <v>15</v>
      </c>
      <c r="J28" s="4">
        <v>28</v>
      </c>
      <c r="K28" s="4">
        <v>653</v>
      </c>
      <c r="L28" s="4">
        <v>57</v>
      </c>
      <c r="M28" s="4">
        <v>0</v>
      </c>
      <c r="N28" s="4">
        <v>1</v>
      </c>
      <c r="O28" s="4">
        <v>67</v>
      </c>
      <c r="P28" s="4">
        <f>CP!L28</f>
        <v>0.64500000000000002</v>
      </c>
      <c r="Q28" s="4">
        <f t="shared" si="2"/>
        <v>0.41984251968503938</v>
      </c>
    </row>
    <row r="29" spans="1:17" x14ac:dyDescent="0.25">
      <c r="A29" s="17"/>
      <c r="B29" s="17"/>
      <c r="C29" s="4" t="s">
        <v>21</v>
      </c>
      <c r="D29" s="4">
        <v>3</v>
      </c>
      <c r="E29" s="4">
        <f t="shared" si="0"/>
        <v>1212</v>
      </c>
      <c r="F29" s="4">
        <v>20</v>
      </c>
      <c r="G29" s="4">
        <v>12</v>
      </c>
      <c r="H29" s="4">
        <f t="shared" si="1"/>
        <v>3036</v>
      </c>
      <c r="I29" s="4">
        <v>84</v>
      </c>
      <c r="J29" s="4">
        <v>12</v>
      </c>
      <c r="K29" s="4">
        <v>1398</v>
      </c>
      <c r="L29" s="4">
        <v>271</v>
      </c>
      <c r="M29" s="4">
        <v>3</v>
      </c>
      <c r="N29" s="4">
        <v>16</v>
      </c>
      <c r="O29" s="4">
        <v>613</v>
      </c>
      <c r="P29" s="4">
        <f>CP!L29</f>
        <v>0.93545454545454543</v>
      </c>
      <c r="Q29" s="4">
        <f t="shared" si="2"/>
        <v>0.19141314131413142</v>
      </c>
    </row>
    <row r="30" spans="1:17" x14ac:dyDescent="0.25">
      <c r="A30" s="17"/>
      <c r="B30" s="17" t="s">
        <v>43</v>
      </c>
      <c r="C30" s="4" t="s">
        <v>20</v>
      </c>
      <c r="D30" s="4">
        <v>3</v>
      </c>
      <c r="E30" s="4">
        <f t="shared" si="0"/>
        <v>374</v>
      </c>
      <c r="F30" s="4">
        <v>6</v>
      </c>
      <c r="G30" s="4">
        <v>14</v>
      </c>
      <c r="H30" s="4">
        <f t="shared" si="1"/>
        <v>164</v>
      </c>
      <c r="I30" s="4">
        <v>4</v>
      </c>
      <c r="J30" s="4">
        <v>20</v>
      </c>
      <c r="K30" s="4">
        <v>741</v>
      </c>
      <c r="L30" s="4">
        <v>20</v>
      </c>
      <c r="M30" s="4">
        <v>0</v>
      </c>
      <c r="N30" s="4">
        <v>1</v>
      </c>
      <c r="O30" s="4">
        <v>0</v>
      </c>
      <c r="P30" s="4">
        <f>CP!L30</f>
        <v>0.08</v>
      </c>
      <c r="Q30" s="4">
        <f t="shared" si="2"/>
        <v>5.3048128342245988E-2</v>
      </c>
    </row>
    <row r="31" spans="1:17" x14ac:dyDescent="0.25">
      <c r="A31" s="17"/>
      <c r="B31" s="17"/>
      <c r="C31" s="4" t="s">
        <v>21</v>
      </c>
      <c r="D31" s="4">
        <v>3</v>
      </c>
      <c r="E31" s="4">
        <f t="shared" si="0"/>
        <v>278</v>
      </c>
      <c r="F31" s="4">
        <v>4</v>
      </c>
      <c r="G31" s="4">
        <v>38</v>
      </c>
      <c r="H31" s="4">
        <f t="shared" si="1"/>
        <v>149</v>
      </c>
      <c r="I31" s="4">
        <v>4</v>
      </c>
      <c r="J31" s="4">
        <v>5</v>
      </c>
      <c r="K31" s="4">
        <v>512</v>
      </c>
      <c r="L31" s="4">
        <v>12</v>
      </c>
      <c r="M31" s="4">
        <v>0</v>
      </c>
      <c r="N31" s="4">
        <v>0</v>
      </c>
      <c r="O31" s="4">
        <v>8</v>
      </c>
      <c r="P31" s="4">
        <f>CP!L31</f>
        <v>0.08</v>
      </c>
      <c r="Q31" s="4">
        <f t="shared" si="2"/>
        <v>7.1366906474820149E-2</v>
      </c>
    </row>
    <row r="32" spans="1:17" x14ac:dyDescent="0.25">
      <c r="A32" s="17"/>
      <c r="B32" s="17" t="s">
        <v>44</v>
      </c>
      <c r="C32" s="4" t="s">
        <v>20</v>
      </c>
      <c r="D32" s="4">
        <v>3</v>
      </c>
      <c r="E32" s="4">
        <f t="shared" si="0"/>
        <v>480</v>
      </c>
      <c r="F32" s="4">
        <v>8</v>
      </c>
      <c r="G32" s="4">
        <v>0</v>
      </c>
      <c r="H32" s="4">
        <f t="shared" si="1"/>
        <v>724</v>
      </c>
      <c r="I32" s="4">
        <v>20</v>
      </c>
      <c r="J32" s="4">
        <v>4</v>
      </c>
      <c r="K32" s="4">
        <v>1016</v>
      </c>
      <c r="L32" s="4">
        <v>69</v>
      </c>
      <c r="M32" s="4">
        <v>0</v>
      </c>
      <c r="N32" s="4">
        <v>7</v>
      </c>
      <c r="O32" s="4">
        <v>91</v>
      </c>
      <c r="P32" s="4">
        <f>CP!L32</f>
        <v>0.77333333333333332</v>
      </c>
      <c r="Q32" s="4">
        <f t="shared" si="2"/>
        <v>0.39955555555555561</v>
      </c>
    </row>
    <row r="33" spans="1:17" x14ac:dyDescent="0.25">
      <c r="A33" s="17"/>
      <c r="B33" s="17"/>
      <c r="C33" s="4" t="s">
        <v>21</v>
      </c>
      <c r="D33" s="4">
        <v>3</v>
      </c>
      <c r="E33" s="4">
        <f t="shared" si="0"/>
        <v>978</v>
      </c>
      <c r="F33" s="4">
        <v>16</v>
      </c>
      <c r="G33" s="4">
        <v>18</v>
      </c>
      <c r="H33" s="4">
        <f t="shared" si="1"/>
        <v>2439</v>
      </c>
      <c r="I33" s="4">
        <v>67</v>
      </c>
      <c r="J33" s="4">
        <v>27</v>
      </c>
      <c r="K33" s="4">
        <v>982</v>
      </c>
      <c r="L33" s="4">
        <v>251</v>
      </c>
      <c r="M33" s="4">
        <v>0</v>
      </c>
      <c r="N33" s="4">
        <v>29</v>
      </c>
      <c r="O33" s="4">
        <v>662</v>
      </c>
      <c r="P33" s="4">
        <f>CP!L33</f>
        <v>1</v>
      </c>
      <c r="Q33" s="4">
        <f t="shared" si="2"/>
        <v>0.25357873210633947</v>
      </c>
    </row>
  </sheetData>
  <mergeCells count="20">
    <mergeCell ref="B26:B27"/>
    <mergeCell ref="B28:B29"/>
    <mergeCell ref="B30:B31"/>
    <mergeCell ref="B32:B33"/>
    <mergeCell ref="A2:A9"/>
    <mergeCell ref="A10:A15"/>
    <mergeCell ref="A18:A25"/>
    <mergeCell ref="A26:A3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3C23-16F7-425E-9DC4-9C4E29BE87A0}">
  <dimension ref="A1:P18"/>
  <sheetViews>
    <sheetView tabSelected="1" workbookViewId="0">
      <selection activeCell="C39" sqref="C39"/>
    </sheetView>
  </sheetViews>
  <sheetFormatPr defaultRowHeight="15" x14ac:dyDescent="0.25"/>
  <cols>
    <col min="1" max="1" width="13.42578125" customWidth="1"/>
    <col min="2" max="2" width="12.5703125" customWidth="1"/>
    <col min="3" max="3" width="8.28515625" customWidth="1"/>
    <col min="10" max="10" width="11.42578125" customWidth="1"/>
    <col min="11" max="11" width="13" customWidth="1"/>
    <col min="12" max="12" width="12.28515625" customWidth="1"/>
    <col min="13" max="13" width="12.140625" customWidth="1"/>
    <col min="14" max="14" width="13.7109375" customWidth="1"/>
    <col min="15" max="15" width="26.85546875" customWidth="1"/>
    <col min="16" max="16" width="22" customWidth="1"/>
  </cols>
  <sheetData>
    <row r="1" spans="1:16" x14ac:dyDescent="0.25">
      <c r="C1" t="s">
        <v>28</v>
      </c>
      <c r="D1" t="s">
        <v>18</v>
      </c>
      <c r="E1" t="s">
        <v>0</v>
      </c>
      <c r="F1" t="s">
        <v>1</v>
      </c>
      <c r="G1" t="s">
        <v>19</v>
      </c>
      <c r="H1" t="s">
        <v>2</v>
      </c>
      <c r="I1" t="s">
        <v>3</v>
      </c>
      <c r="J1" t="s">
        <v>4</v>
      </c>
      <c r="K1" t="s">
        <v>5</v>
      </c>
      <c r="L1" t="s">
        <v>9</v>
      </c>
      <c r="M1" t="s">
        <v>6</v>
      </c>
      <c r="N1" t="s">
        <v>8</v>
      </c>
      <c r="O1" s="7" t="s">
        <v>13</v>
      </c>
      <c r="P1" s="7" t="s">
        <v>14</v>
      </c>
    </row>
    <row r="2" spans="1:16" x14ac:dyDescent="0.25">
      <c r="A2" s="14" t="s">
        <v>7</v>
      </c>
      <c r="B2" s="1" t="s">
        <v>29</v>
      </c>
      <c r="C2" s="1">
        <v>0</v>
      </c>
      <c r="D2" s="1">
        <f>(E2*60)+F2</f>
        <v>1920</v>
      </c>
      <c r="E2" s="1">
        <v>32</v>
      </c>
      <c r="F2" s="1"/>
      <c r="G2" s="1"/>
      <c r="H2" s="1"/>
      <c r="I2" s="1"/>
      <c r="J2" s="1"/>
      <c r="K2" s="1"/>
      <c r="L2" s="1"/>
      <c r="M2" s="1"/>
      <c r="N2" s="1"/>
      <c r="O2" s="8">
        <f>CP!L2</f>
        <v>0.56611111111111112</v>
      </c>
      <c r="P2" s="8">
        <f>(303/D2)*O2</f>
        <v>8.9339409722222221E-2</v>
      </c>
    </row>
    <row r="3" spans="1:16" x14ac:dyDescent="0.25">
      <c r="A3" s="14"/>
      <c r="B3" s="1" t="s">
        <v>30</v>
      </c>
      <c r="C3" s="1">
        <v>0</v>
      </c>
      <c r="D3" s="1">
        <f t="shared" ref="D3:D17" si="0">(E3*60)+F3</f>
        <v>850</v>
      </c>
      <c r="E3" s="1">
        <v>14</v>
      </c>
      <c r="F3" s="1">
        <v>10</v>
      </c>
      <c r="G3" s="1">
        <f t="shared" ref="G3:G17" si="1">(H3*36)+I3</f>
        <v>1524</v>
      </c>
      <c r="H3" s="1">
        <v>42</v>
      </c>
      <c r="I3" s="1">
        <v>12</v>
      </c>
      <c r="J3" s="1">
        <v>339</v>
      </c>
      <c r="K3" s="1">
        <v>264</v>
      </c>
      <c r="L3" s="1">
        <v>2</v>
      </c>
      <c r="M3" s="1">
        <v>12</v>
      </c>
      <c r="N3" s="1">
        <v>3558</v>
      </c>
      <c r="O3" s="8">
        <f>CP!L4</f>
        <v>0.60555555555555562</v>
      </c>
      <c r="P3" s="8">
        <f t="shared" ref="P3:P17" si="2">(303/D3)*O3</f>
        <v>0.21586274509803924</v>
      </c>
    </row>
    <row r="4" spans="1:16" x14ac:dyDescent="0.25">
      <c r="A4" s="14"/>
      <c r="B4" s="1" t="s">
        <v>31</v>
      </c>
      <c r="C4" s="1">
        <v>0</v>
      </c>
      <c r="D4" s="1">
        <f t="shared" si="0"/>
        <v>378</v>
      </c>
      <c r="E4" s="1">
        <v>6</v>
      </c>
      <c r="F4" s="1">
        <v>18</v>
      </c>
      <c r="G4" s="1">
        <f t="shared" si="1"/>
        <v>1096</v>
      </c>
      <c r="H4" s="1">
        <v>30</v>
      </c>
      <c r="I4" s="1">
        <v>16</v>
      </c>
      <c r="J4" s="1">
        <v>418</v>
      </c>
      <c r="K4" s="1"/>
      <c r="L4" s="1"/>
      <c r="M4" s="1"/>
      <c r="N4" s="1"/>
      <c r="O4" s="8">
        <f>CP!L6</f>
        <v>0.9605555555555555</v>
      </c>
      <c r="P4" s="8">
        <f t="shared" si="2"/>
        <v>0.76996913580246917</v>
      </c>
    </row>
    <row r="5" spans="1:16" x14ac:dyDescent="0.25">
      <c r="A5" s="14"/>
      <c r="B5" s="1" t="s">
        <v>32</v>
      </c>
      <c r="C5" s="1">
        <v>0</v>
      </c>
      <c r="D5" s="1">
        <f t="shared" si="0"/>
        <v>773</v>
      </c>
      <c r="E5" s="1">
        <v>12</v>
      </c>
      <c r="F5" s="1">
        <v>53</v>
      </c>
      <c r="G5" s="1">
        <f t="shared" si="1"/>
        <v>2501</v>
      </c>
      <c r="H5" s="1">
        <v>69</v>
      </c>
      <c r="I5" s="1">
        <v>17</v>
      </c>
      <c r="J5" s="1">
        <v>629</v>
      </c>
      <c r="K5" s="1">
        <v>300</v>
      </c>
      <c r="L5" s="1">
        <v>5</v>
      </c>
      <c r="M5" s="1">
        <v>35</v>
      </c>
      <c r="N5" s="1">
        <v>211</v>
      </c>
      <c r="O5" s="8">
        <f>CP!L8</f>
        <v>1</v>
      </c>
      <c r="P5" s="8">
        <f t="shared" si="2"/>
        <v>0.39197930142302717</v>
      </c>
    </row>
    <row r="6" spans="1:16" x14ac:dyDescent="0.25">
      <c r="A6" s="15" t="s">
        <v>10</v>
      </c>
      <c r="B6" s="2" t="s">
        <v>33</v>
      </c>
      <c r="C6" s="2">
        <v>1</v>
      </c>
      <c r="D6" s="2">
        <f t="shared" si="0"/>
        <v>1175</v>
      </c>
      <c r="E6" s="2">
        <v>19</v>
      </c>
      <c r="F6" s="2">
        <v>35</v>
      </c>
      <c r="G6" s="2">
        <f t="shared" si="1"/>
        <v>2554</v>
      </c>
      <c r="H6" s="2">
        <v>70</v>
      </c>
      <c r="I6" s="2">
        <v>34</v>
      </c>
      <c r="J6" s="2">
        <v>1260</v>
      </c>
      <c r="K6" s="2">
        <v>205</v>
      </c>
      <c r="L6" s="2">
        <v>2</v>
      </c>
      <c r="M6" s="2">
        <v>16</v>
      </c>
      <c r="N6" s="2">
        <v>454</v>
      </c>
      <c r="O6" s="9">
        <f>CP!L10</f>
        <v>0.60555555555555562</v>
      </c>
      <c r="P6" s="9">
        <f t="shared" si="2"/>
        <v>0.15615602836879436</v>
      </c>
    </row>
    <row r="7" spans="1:16" x14ac:dyDescent="0.25">
      <c r="A7" s="15"/>
      <c r="B7" s="2" t="s">
        <v>34</v>
      </c>
      <c r="C7" s="2">
        <v>1</v>
      </c>
      <c r="D7" s="2">
        <f t="shared" si="0"/>
        <v>424</v>
      </c>
      <c r="E7" s="2">
        <v>7</v>
      </c>
      <c r="F7" s="2">
        <v>4</v>
      </c>
      <c r="G7" s="2">
        <f t="shared" si="1"/>
        <v>393</v>
      </c>
      <c r="H7" s="2">
        <v>10</v>
      </c>
      <c r="I7" s="2">
        <v>33</v>
      </c>
      <c r="J7" s="2">
        <v>837</v>
      </c>
      <c r="K7" s="2">
        <v>72</v>
      </c>
      <c r="L7" s="2">
        <v>1</v>
      </c>
      <c r="M7" s="2">
        <v>3</v>
      </c>
      <c r="N7" s="2"/>
      <c r="O7" s="9">
        <f>CP!L12</f>
        <v>0.9605555555555555</v>
      </c>
      <c r="P7" s="9">
        <f t="shared" si="2"/>
        <v>0.68643474842767294</v>
      </c>
    </row>
    <row r="8" spans="1:16" x14ac:dyDescent="0.25">
      <c r="A8" s="15"/>
      <c r="B8" s="2" t="s">
        <v>35</v>
      </c>
      <c r="C8" s="2">
        <v>1</v>
      </c>
      <c r="D8" s="2">
        <f t="shared" si="0"/>
        <v>356</v>
      </c>
      <c r="E8" s="2">
        <v>5</v>
      </c>
      <c r="F8" s="2">
        <v>56</v>
      </c>
      <c r="G8" s="2">
        <f t="shared" si="1"/>
        <v>281</v>
      </c>
      <c r="H8" s="2">
        <v>7</v>
      </c>
      <c r="I8" s="2">
        <v>29</v>
      </c>
      <c r="J8" s="2">
        <v>510</v>
      </c>
      <c r="K8" s="2">
        <v>75</v>
      </c>
      <c r="L8" s="2">
        <v>0</v>
      </c>
      <c r="M8" s="2">
        <v>20</v>
      </c>
      <c r="N8" s="2">
        <v>1083</v>
      </c>
      <c r="O8" s="9">
        <f>CP!L14</f>
        <v>0.88166666666666671</v>
      </c>
      <c r="P8" s="9">
        <f t="shared" si="2"/>
        <v>0.75040730337078654</v>
      </c>
    </row>
    <row r="9" spans="1:16" x14ac:dyDescent="0.25">
      <c r="A9" s="6"/>
      <c r="B9" s="2" t="s">
        <v>36</v>
      </c>
      <c r="C9" s="2">
        <v>1</v>
      </c>
      <c r="D9" s="2">
        <f t="shared" si="0"/>
        <v>810</v>
      </c>
      <c r="E9" s="2">
        <v>13</v>
      </c>
      <c r="F9" s="2">
        <v>30</v>
      </c>
      <c r="G9" s="2">
        <f t="shared" si="1"/>
        <v>1577</v>
      </c>
      <c r="H9" s="2">
        <v>43</v>
      </c>
      <c r="I9" s="2">
        <v>29</v>
      </c>
      <c r="J9" s="2">
        <v>867</v>
      </c>
      <c r="K9" s="2">
        <v>129</v>
      </c>
      <c r="L9" s="2">
        <v>3</v>
      </c>
      <c r="M9" s="2">
        <v>20</v>
      </c>
      <c r="N9" s="2">
        <v>324</v>
      </c>
      <c r="O9" s="9">
        <f>CP!L16</f>
        <v>0.9605555555555555</v>
      </c>
      <c r="P9" s="9">
        <f t="shared" si="2"/>
        <v>0.35931893004115223</v>
      </c>
    </row>
    <row r="10" spans="1:16" x14ac:dyDescent="0.25">
      <c r="A10" s="16" t="s">
        <v>11</v>
      </c>
      <c r="B10" s="3" t="s">
        <v>37</v>
      </c>
      <c r="C10" s="3">
        <v>2</v>
      </c>
      <c r="D10" s="3">
        <f t="shared" si="0"/>
        <v>1241</v>
      </c>
      <c r="E10" s="3">
        <v>20</v>
      </c>
      <c r="F10" s="3">
        <v>41</v>
      </c>
      <c r="G10" s="3">
        <f t="shared" si="1"/>
        <v>1235</v>
      </c>
      <c r="H10" s="3">
        <v>34</v>
      </c>
      <c r="I10" s="3">
        <v>11</v>
      </c>
      <c r="J10" s="3">
        <v>971</v>
      </c>
      <c r="K10" s="3">
        <v>132</v>
      </c>
      <c r="L10" s="3">
        <v>2</v>
      </c>
      <c r="M10" s="3">
        <v>12</v>
      </c>
      <c r="N10" s="3">
        <v>148</v>
      </c>
      <c r="O10" s="10">
        <f>CP!L18</f>
        <v>0.9408333333333333</v>
      </c>
      <c r="P10" s="10">
        <f t="shared" si="2"/>
        <v>0.2297119258662369</v>
      </c>
    </row>
    <row r="11" spans="1:16" x14ac:dyDescent="0.25">
      <c r="A11" s="16"/>
      <c r="B11" s="3" t="s">
        <v>38</v>
      </c>
      <c r="C11" s="3">
        <v>2</v>
      </c>
      <c r="D11" s="3">
        <f t="shared" si="0"/>
        <v>447</v>
      </c>
      <c r="E11" s="3">
        <v>7</v>
      </c>
      <c r="F11" s="3">
        <v>27</v>
      </c>
      <c r="G11" s="3">
        <f t="shared" si="1"/>
        <v>341</v>
      </c>
      <c r="H11" s="3">
        <v>9</v>
      </c>
      <c r="I11" s="3">
        <v>17</v>
      </c>
      <c r="J11" s="3">
        <v>1001</v>
      </c>
      <c r="K11" s="3">
        <v>41</v>
      </c>
      <c r="L11" s="3">
        <v>0</v>
      </c>
      <c r="M11" s="3">
        <v>4</v>
      </c>
      <c r="N11" s="3">
        <v>72</v>
      </c>
      <c r="O11" s="10">
        <f>CP!L20</f>
        <v>0.76333333333333342</v>
      </c>
      <c r="P11" s="10">
        <f t="shared" si="2"/>
        <v>0.517427293064877</v>
      </c>
    </row>
    <row r="12" spans="1:16" x14ac:dyDescent="0.25">
      <c r="A12" s="16"/>
      <c r="B12" s="3" t="s">
        <v>39</v>
      </c>
      <c r="C12" s="3">
        <v>2</v>
      </c>
      <c r="D12" s="3">
        <f t="shared" si="0"/>
        <v>846</v>
      </c>
      <c r="E12" s="3">
        <v>14</v>
      </c>
      <c r="F12" s="3">
        <v>6</v>
      </c>
      <c r="G12" s="3">
        <f t="shared" si="1"/>
        <v>253</v>
      </c>
      <c r="H12" s="3">
        <v>7</v>
      </c>
      <c r="I12" s="3">
        <v>1</v>
      </c>
      <c r="J12" s="3">
        <v>818</v>
      </c>
      <c r="K12" s="3">
        <v>34</v>
      </c>
      <c r="L12" s="3">
        <v>0</v>
      </c>
      <c r="M12" s="3">
        <v>2</v>
      </c>
      <c r="N12" s="3">
        <v>5</v>
      </c>
      <c r="O12" s="10">
        <f>CP!L22</f>
        <v>0.80055555555555546</v>
      </c>
      <c r="P12" s="10">
        <f t="shared" si="2"/>
        <v>0.28672379826635142</v>
      </c>
    </row>
    <row r="13" spans="1:16" x14ac:dyDescent="0.25">
      <c r="A13" s="16"/>
      <c r="B13" s="3" t="s">
        <v>40</v>
      </c>
      <c r="C13" s="3">
        <v>2</v>
      </c>
      <c r="D13" s="3">
        <f t="shared" si="0"/>
        <v>1480</v>
      </c>
      <c r="E13" s="3">
        <v>24</v>
      </c>
      <c r="F13" s="3">
        <v>40</v>
      </c>
      <c r="G13" s="3">
        <f t="shared" si="1"/>
        <v>1896</v>
      </c>
      <c r="H13" s="3">
        <v>52</v>
      </c>
      <c r="I13" s="3">
        <v>24</v>
      </c>
      <c r="J13" s="3">
        <v>982</v>
      </c>
      <c r="K13" s="3">
        <v>217</v>
      </c>
      <c r="L13" s="3">
        <v>1</v>
      </c>
      <c r="M13" s="3">
        <v>40</v>
      </c>
      <c r="N13" s="3">
        <v>168</v>
      </c>
      <c r="O13" s="10">
        <f>CP!L24</f>
        <v>0</v>
      </c>
      <c r="P13" s="10">
        <f t="shared" si="2"/>
        <v>0</v>
      </c>
    </row>
    <row r="14" spans="1:16" x14ac:dyDescent="0.25">
      <c r="A14" s="17" t="s">
        <v>12</v>
      </c>
      <c r="B14" s="4" t="s">
        <v>41</v>
      </c>
      <c r="C14" s="4">
        <v>3</v>
      </c>
      <c r="D14" s="4">
        <f t="shared" si="0"/>
        <v>303</v>
      </c>
      <c r="E14" s="4">
        <v>5</v>
      </c>
      <c r="F14" s="4">
        <v>3</v>
      </c>
      <c r="G14" s="4">
        <f t="shared" si="1"/>
        <v>289</v>
      </c>
      <c r="H14" s="4">
        <v>8</v>
      </c>
      <c r="I14" s="4">
        <v>1</v>
      </c>
      <c r="J14" s="4">
        <v>780</v>
      </c>
      <c r="K14" s="4">
        <v>46</v>
      </c>
      <c r="L14" s="4">
        <v>0</v>
      </c>
      <c r="M14" s="4">
        <v>3</v>
      </c>
      <c r="N14" s="4"/>
      <c r="O14" s="11">
        <f>CP!L26</f>
        <v>0.79069444444444448</v>
      </c>
      <c r="P14" s="11">
        <f t="shared" si="2"/>
        <v>0.79069444444444448</v>
      </c>
    </row>
    <row r="15" spans="1:16" x14ac:dyDescent="0.25">
      <c r="A15" s="17"/>
      <c r="B15" s="4" t="s">
        <v>42</v>
      </c>
      <c r="C15" s="4">
        <v>3</v>
      </c>
      <c r="D15" s="4">
        <f t="shared" si="0"/>
        <v>381</v>
      </c>
      <c r="E15" s="4">
        <v>6</v>
      </c>
      <c r="F15" s="4">
        <v>21</v>
      </c>
      <c r="G15" s="4">
        <f t="shared" si="1"/>
        <v>568</v>
      </c>
      <c r="H15" s="4">
        <v>15</v>
      </c>
      <c r="I15" s="4">
        <v>28</v>
      </c>
      <c r="J15" s="4">
        <v>653</v>
      </c>
      <c r="K15" s="4">
        <v>57</v>
      </c>
      <c r="L15" s="4">
        <v>0</v>
      </c>
      <c r="M15" s="4">
        <v>1</v>
      </c>
      <c r="N15" s="4">
        <v>67</v>
      </c>
      <c r="O15" s="11">
        <f>CP!L28</f>
        <v>0.64500000000000002</v>
      </c>
      <c r="P15" s="11">
        <f t="shared" si="2"/>
        <v>0.51295275590551181</v>
      </c>
    </row>
    <row r="16" spans="1:16" x14ac:dyDescent="0.25">
      <c r="A16" s="17"/>
      <c r="B16" s="4" t="s">
        <v>43</v>
      </c>
      <c r="C16" s="4">
        <v>3</v>
      </c>
      <c r="D16" s="4">
        <f t="shared" si="0"/>
        <v>374</v>
      </c>
      <c r="E16" s="4">
        <v>6</v>
      </c>
      <c r="F16" s="4">
        <v>14</v>
      </c>
      <c r="G16" s="4">
        <f t="shared" si="1"/>
        <v>164</v>
      </c>
      <c r="H16" s="4">
        <v>4</v>
      </c>
      <c r="I16" s="4">
        <v>20</v>
      </c>
      <c r="J16" s="4">
        <v>741</v>
      </c>
      <c r="K16" s="4">
        <v>20</v>
      </c>
      <c r="L16" s="4">
        <v>0</v>
      </c>
      <c r="M16" s="4">
        <v>1</v>
      </c>
      <c r="N16" s="4">
        <v>0</v>
      </c>
      <c r="O16" s="11">
        <f>CP!L30</f>
        <v>0.08</v>
      </c>
      <c r="P16" s="11">
        <f t="shared" si="2"/>
        <v>6.4812834224598936E-2</v>
      </c>
    </row>
    <row r="17" spans="1:16" x14ac:dyDescent="0.25">
      <c r="A17" s="17"/>
      <c r="B17" s="4" t="s">
        <v>44</v>
      </c>
      <c r="C17" s="4">
        <v>3</v>
      </c>
      <c r="D17" s="4">
        <f t="shared" si="0"/>
        <v>480</v>
      </c>
      <c r="E17" s="4">
        <v>8</v>
      </c>
      <c r="F17" s="4">
        <v>0</v>
      </c>
      <c r="G17" s="4">
        <f t="shared" si="1"/>
        <v>724</v>
      </c>
      <c r="H17" s="4">
        <v>20</v>
      </c>
      <c r="I17" s="4">
        <v>4</v>
      </c>
      <c r="J17" s="4">
        <v>1016</v>
      </c>
      <c r="K17" s="4">
        <v>69</v>
      </c>
      <c r="L17" s="4">
        <v>0</v>
      </c>
      <c r="M17" s="4">
        <v>7</v>
      </c>
      <c r="N17" s="4">
        <v>91</v>
      </c>
      <c r="O17" s="11">
        <f>CP!L32</f>
        <v>0.77333333333333332</v>
      </c>
      <c r="P17" s="11">
        <f t="shared" si="2"/>
        <v>0.48816666666666664</v>
      </c>
    </row>
    <row r="18" spans="1:16" x14ac:dyDescent="0.25">
      <c r="O18" s="12"/>
    </row>
  </sheetData>
  <mergeCells count="4">
    <mergeCell ref="A14:A17"/>
    <mergeCell ref="A10:A13"/>
    <mergeCell ref="A6:A8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DCFF-C686-41A6-AF09-6604DFFED132}">
  <dimension ref="A1:P34"/>
  <sheetViews>
    <sheetView workbookViewId="0">
      <selection activeCell="D24" sqref="D24"/>
    </sheetView>
  </sheetViews>
  <sheetFormatPr defaultRowHeight="15" x14ac:dyDescent="0.25"/>
  <cols>
    <col min="1" max="1" width="12.7109375" customWidth="1"/>
    <col min="2" max="2" width="10" customWidth="1"/>
    <col min="3" max="3" width="8.7109375" customWidth="1"/>
    <col min="4" max="4" width="12.42578125" customWidth="1"/>
    <col min="15" max="15" width="20.85546875" customWidth="1"/>
    <col min="16" max="16" width="19" style="7" customWidth="1"/>
  </cols>
  <sheetData>
    <row r="1" spans="1:16" x14ac:dyDescent="0.25">
      <c r="C1" t="s">
        <v>28</v>
      </c>
      <c r="D1" t="s">
        <v>18</v>
      </c>
      <c r="E1" t="s">
        <v>0</v>
      </c>
      <c r="F1" t="s">
        <v>1</v>
      </c>
      <c r="G1" t="s">
        <v>19</v>
      </c>
      <c r="H1" t="s">
        <v>2</v>
      </c>
      <c r="I1" t="s">
        <v>3</v>
      </c>
      <c r="J1" t="s">
        <v>4</v>
      </c>
      <c r="K1" t="s">
        <v>5</v>
      </c>
      <c r="L1" t="s">
        <v>9</v>
      </c>
      <c r="M1" t="s">
        <v>6</v>
      </c>
      <c r="N1" t="s">
        <v>8</v>
      </c>
      <c r="O1" s="7" t="s">
        <v>13</v>
      </c>
      <c r="P1" s="7" t="s">
        <v>14</v>
      </c>
    </row>
    <row r="2" spans="1:16" x14ac:dyDescent="0.25">
      <c r="A2" s="14" t="s">
        <v>7</v>
      </c>
      <c r="B2" s="1" t="s">
        <v>29</v>
      </c>
      <c r="C2" s="1">
        <v>0</v>
      </c>
      <c r="D2" s="1">
        <f>(E2*60)+F2</f>
        <v>493</v>
      </c>
      <c r="E2" s="1">
        <v>8</v>
      </c>
      <c r="F2" s="1">
        <v>13</v>
      </c>
      <c r="G2" s="1">
        <f>(H2*36)+I2</f>
        <v>1515</v>
      </c>
      <c r="H2" s="1">
        <v>42</v>
      </c>
      <c r="I2" s="1">
        <v>3</v>
      </c>
      <c r="J2" s="1">
        <v>166</v>
      </c>
      <c r="K2" s="1">
        <v>201</v>
      </c>
      <c r="L2" s="1">
        <v>0</v>
      </c>
      <c r="M2" s="1">
        <v>12</v>
      </c>
      <c r="N2" s="1"/>
      <c r="O2" s="8">
        <f>CP!L3</f>
        <v>0.54818181818181821</v>
      </c>
      <c r="P2" s="8">
        <f>(248/D2)*O2</f>
        <v>0.2757588050894339</v>
      </c>
    </row>
    <row r="3" spans="1:16" x14ac:dyDescent="0.25">
      <c r="A3" s="14"/>
      <c r="B3" s="1" t="s">
        <v>30</v>
      </c>
      <c r="C3" s="1">
        <v>0</v>
      </c>
      <c r="D3" s="1">
        <f t="shared" ref="D3:D17" si="0">(E3*60)+F3</f>
        <v>1007</v>
      </c>
      <c r="E3" s="1">
        <v>16</v>
      </c>
      <c r="F3" s="1">
        <v>47</v>
      </c>
      <c r="G3" s="1">
        <f t="shared" ref="G3:G17" si="1">(H3*36)+I3</f>
        <v>2181</v>
      </c>
      <c r="H3" s="1">
        <v>60</v>
      </c>
      <c r="I3" s="1">
        <v>21</v>
      </c>
      <c r="J3" s="1">
        <v>645</v>
      </c>
      <c r="K3" s="1">
        <v>374</v>
      </c>
      <c r="L3" s="1">
        <v>0</v>
      </c>
      <c r="M3" s="1">
        <v>51</v>
      </c>
      <c r="N3" s="1">
        <v>3347</v>
      </c>
      <c r="O3" s="8">
        <f>CP!L5</f>
        <v>1</v>
      </c>
      <c r="P3" s="8">
        <f t="shared" ref="P3:P17" si="2">(248/D3)*O3</f>
        <v>0.24627606752730885</v>
      </c>
    </row>
    <row r="4" spans="1:16" x14ac:dyDescent="0.25">
      <c r="A4" s="14"/>
      <c r="B4" s="1" t="s">
        <v>31</v>
      </c>
      <c r="C4" s="1">
        <v>0</v>
      </c>
      <c r="D4" s="1">
        <f t="shared" si="0"/>
        <v>622</v>
      </c>
      <c r="E4" s="1">
        <v>10</v>
      </c>
      <c r="F4" s="1">
        <v>22</v>
      </c>
      <c r="G4" s="1">
        <f t="shared" si="1"/>
        <v>2472</v>
      </c>
      <c r="H4" s="1">
        <v>68</v>
      </c>
      <c r="I4" s="1">
        <v>24</v>
      </c>
      <c r="J4" s="1">
        <v>529</v>
      </c>
      <c r="K4" s="1"/>
      <c r="L4" s="1"/>
      <c r="M4" s="1"/>
      <c r="N4" s="1"/>
      <c r="O4" s="8">
        <f>CP!L7</f>
        <v>1</v>
      </c>
      <c r="P4" s="8">
        <f t="shared" si="2"/>
        <v>0.3987138263665595</v>
      </c>
    </row>
    <row r="5" spans="1:16" x14ac:dyDescent="0.25">
      <c r="A5" s="14"/>
      <c r="B5" s="1" t="s">
        <v>32</v>
      </c>
      <c r="C5" s="1">
        <v>0</v>
      </c>
      <c r="D5" s="1">
        <f t="shared" si="0"/>
        <v>585</v>
      </c>
      <c r="E5" s="1">
        <v>9</v>
      </c>
      <c r="F5" s="1">
        <v>45</v>
      </c>
      <c r="G5" s="1">
        <f t="shared" si="1"/>
        <v>1382</v>
      </c>
      <c r="H5" s="1">
        <v>38</v>
      </c>
      <c r="I5" s="1">
        <v>14</v>
      </c>
      <c r="J5" s="1">
        <v>542</v>
      </c>
      <c r="K5" s="1">
        <v>141</v>
      </c>
      <c r="L5" s="1">
        <v>2</v>
      </c>
      <c r="M5" s="1">
        <v>13</v>
      </c>
      <c r="N5" s="1">
        <v>299</v>
      </c>
      <c r="O5" s="8">
        <f>CP!L9</f>
        <v>1</v>
      </c>
      <c r="P5" s="8">
        <f t="shared" si="2"/>
        <v>0.42393162393162392</v>
      </c>
    </row>
    <row r="6" spans="1:16" x14ac:dyDescent="0.25">
      <c r="A6" s="15" t="s">
        <v>10</v>
      </c>
      <c r="B6" s="2" t="s">
        <v>33</v>
      </c>
      <c r="C6" s="2">
        <v>1</v>
      </c>
      <c r="D6" s="2">
        <f t="shared" si="0"/>
        <v>2021</v>
      </c>
      <c r="E6" s="2">
        <v>33</v>
      </c>
      <c r="F6" s="2">
        <v>41</v>
      </c>
      <c r="G6" s="2">
        <f t="shared" si="1"/>
        <v>4334</v>
      </c>
      <c r="H6" s="2">
        <v>120</v>
      </c>
      <c r="I6" s="2">
        <v>14</v>
      </c>
      <c r="J6" s="2">
        <v>1862</v>
      </c>
      <c r="K6" s="2">
        <v>424</v>
      </c>
      <c r="L6" s="2">
        <v>4</v>
      </c>
      <c r="M6" s="2">
        <v>41</v>
      </c>
      <c r="N6" s="2">
        <v>619</v>
      </c>
      <c r="O6" s="9">
        <f>CP!L11</f>
        <v>0.35454545454545461</v>
      </c>
      <c r="P6" s="9">
        <f t="shared" si="2"/>
        <v>4.3506814808150787E-2</v>
      </c>
    </row>
    <row r="7" spans="1:16" x14ac:dyDescent="0.25">
      <c r="A7" s="15"/>
      <c r="B7" s="2" t="s">
        <v>34</v>
      </c>
      <c r="C7" s="2">
        <v>1</v>
      </c>
      <c r="D7" s="2">
        <f t="shared" si="0"/>
        <v>556</v>
      </c>
      <c r="E7" s="2">
        <v>9</v>
      </c>
      <c r="F7" s="2">
        <v>16</v>
      </c>
      <c r="G7" s="2">
        <f t="shared" si="1"/>
        <v>583</v>
      </c>
      <c r="H7" s="2">
        <v>16</v>
      </c>
      <c r="I7" s="2">
        <v>7</v>
      </c>
      <c r="J7" s="2">
        <v>786</v>
      </c>
      <c r="K7" s="2">
        <v>92</v>
      </c>
      <c r="L7" s="2">
        <v>0</v>
      </c>
      <c r="M7" s="2">
        <v>7</v>
      </c>
      <c r="N7" s="2"/>
      <c r="O7" s="9">
        <f>CP!L13</f>
        <v>1</v>
      </c>
      <c r="P7" s="9">
        <f t="shared" si="2"/>
        <v>0.4460431654676259</v>
      </c>
    </row>
    <row r="8" spans="1:16" x14ac:dyDescent="0.25">
      <c r="A8" s="15"/>
      <c r="B8" s="2" t="s">
        <v>35</v>
      </c>
      <c r="C8" s="2">
        <v>1</v>
      </c>
      <c r="D8" s="2">
        <f t="shared" si="0"/>
        <v>248</v>
      </c>
      <c r="E8" s="2">
        <v>4</v>
      </c>
      <c r="F8" s="2">
        <v>8</v>
      </c>
      <c r="G8" s="2">
        <f t="shared" si="1"/>
        <v>197</v>
      </c>
      <c r="H8" s="2">
        <v>5</v>
      </c>
      <c r="I8" s="2">
        <v>17</v>
      </c>
      <c r="J8" s="2">
        <v>391</v>
      </c>
      <c r="K8" s="2">
        <v>29</v>
      </c>
      <c r="L8" s="2">
        <v>0</v>
      </c>
      <c r="M8" s="2">
        <v>0</v>
      </c>
      <c r="N8" s="2">
        <v>2447</v>
      </c>
      <c r="O8" s="9">
        <f>CP!L15</f>
        <v>0.67727272727272725</v>
      </c>
      <c r="P8" s="9">
        <f t="shared" si="2"/>
        <v>0.67727272727272725</v>
      </c>
    </row>
    <row r="9" spans="1:16" x14ac:dyDescent="0.25">
      <c r="A9" s="6"/>
      <c r="B9" s="2" t="s">
        <v>36</v>
      </c>
      <c r="C9" s="2">
        <v>1</v>
      </c>
      <c r="D9" s="2">
        <f t="shared" si="0"/>
        <v>545</v>
      </c>
      <c r="E9" s="2">
        <v>9</v>
      </c>
      <c r="F9" s="2">
        <v>5</v>
      </c>
      <c r="G9" s="2">
        <f t="shared" si="1"/>
        <v>893</v>
      </c>
      <c r="H9" s="2">
        <v>24</v>
      </c>
      <c r="I9" s="2">
        <v>29</v>
      </c>
      <c r="J9" s="2">
        <v>872</v>
      </c>
      <c r="K9" s="2">
        <v>96</v>
      </c>
      <c r="L9" s="2">
        <v>1</v>
      </c>
      <c r="M9" s="2">
        <v>20</v>
      </c>
      <c r="N9" s="2">
        <v>97</v>
      </c>
      <c r="O9" s="9">
        <f>CP!L17</f>
        <v>1</v>
      </c>
      <c r="P9" s="9">
        <f t="shared" si="2"/>
        <v>0.45504587155963305</v>
      </c>
    </row>
    <row r="10" spans="1:16" x14ac:dyDescent="0.25">
      <c r="A10" s="16" t="s">
        <v>11</v>
      </c>
      <c r="B10" s="3" t="s">
        <v>37</v>
      </c>
      <c r="C10" s="3">
        <v>2</v>
      </c>
      <c r="D10" s="3">
        <f t="shared" si="0"/>
        <v>759</v>
      </c>
      <c r="E10" s="3">
        <v>12</v>
      </c>
      <c r="F10" s="3">
        <v>39</v>
      </c>
      <c r="G10" s="3">
        <f t="shared" si="1"/>
        <v>1272</v>
      </c>
      <c r="H10" s="3">
        <v>35</v>
      </c>
      <c r="I10" s="3">
        <v>12</v>
      </c>
      <c r="J10" s="3">
        <v>270</v>
      </c>
      <c r="K10" s="3">
        <v>137</v>
      </c>
      <c r="L10" s="3">
        <v>1</v>
      </c>
      <c r="M10" s="3">
        <v>19</v>
      </c>
      <c r="N10" s="3">
        <v>155</v>
      </c>
      <c r="O10" s="10">
        <f>CP!L19</f>
        <v>0.29000000000000004</v>
      </c>
      <c r="P10" s="10">
        <f t="shared" si="2"/>
        <v>9.4756258234519108E-2</v>
      </c>
    </row>
    <row r="11" spans="1:16" x14ac:dyDescent="0.25">
      <c r="A11" s="16"/>
      <c r="B11" s="3" t="s">
        <v>38</v>
      </c>
      <c r="C11" s="3">
        <v>2</v>
      </c>
      <c r="D11" s="3">
        <f t="shared" si="0"/>
        <v>754</v>
      </c>
      <c r="E11" s="3">
        <v>12</v>
      </c>
      <c r="F11" s="3">
        <v>34</v>
      </c>
      <c r="G11" s="3">
        <f t="shared" si="1"/>
        <v>0</v>
      </c>
      <c r="H11" s="3"/>
      <c r="I11" s="3"/>
      <c r="J11" s="3"/>
      <c r="K11" s="3"/>
      <c r="L11" s="3"/>
      <c r="M11" s="3"/>
      <c r="N11" s="3"/>
      <c r="O11" s="10">
        <f>CP!L21</f>
        <v>1</v>
      </c>
      <c r="P11" s="10">
        <f t="shared" si="2"/>
        <v>0.32891246684350134</v>
      </c>
    </row>
    <row r="12" spans="1:16" x14ac:dyDescent="0.25">
      <c r="A12" s="16"/>
      <c r="B12" s="3" t="s">
        <v>39</v>
      </c>
      <c r="C12" s="3">
        <v>2</v>
      </c>
      <c r="D12" s="3">
        <f t="shared" si="0"/>
        <v>869</v>
      </c>
      <c r="E12" s="3">
        <v>14</v>
      </c>
      <c r="F12" s="3">
        <v>29</v>
      </c>
      <c r="G12" s="3">
        <f t="shared" si="1"/>
        <v>1225</v>
      </c>
      <c r="H12" s="3">
        <v>34</v>
      </c>
      <c r="I12" s="3">
        <v>1</v>
      </c>
      <c r="J12" s="3">
        <v>826</v>
      </c>
      <c r="K12" s="3">
        <v>139</v>
      </c>
      <c r="L12" s="3">
        <v>0</v>
      </c>
      <c r="M12" s="3">
        <v>3</v>
      </c>
      <c r="N12" s="3">
        <v>1267</v>
      </c>
      <c r="O12" s="10">
        <f>CP!L23</f>
        <v>1</v>
      </c>
      <c r="P12" s="10">
        <f t="shared" si="2"/>
        <v>0.28538550057537398</v>
      </c>
    </row>
    <row r="13" spans="1:16" x14ac:dyDescent="0.25">
      <c r="A13" s="16"/>
      <c r="B13" s="3" t="s">
        <v>40</v>
      </c>
      <c r="C13" s="3">
        <v>2</v>
      </c>
      <c r="D13" s="3">
        <f t="shared" si="0"/>
        <v>1015</v>
      </c>
      <c r="E13" s="3">
        <v>16</v>
      </c>
      <c r="F13" s="3">
        <v>55</v>
      </c>
      <c r="G13" s="3">
        <f t="shared" si="1"/>
        <v>2418</v>
      </c>
      <c r="H13" s="3">
        <v>67</v>
      </c>
      <c r="I13" s="3">
        <v>6</v>
      </c>
      <c r="J13" s="3">
        <v>994</v>
      </c>
      <c r="K13" s="3">
        <v>277</v>
      </c>
      <c r="L13" s="3">
        <v>1</v>
      </c>
      <c r="M13" s="3">
        <v>47</v>
      </c>
      <c r="N13" s="3">
        <v>2238</v>
      </c>
      <c r="O13" s="10">
        <f>CP!L25</f>
        <v>0</v>
      </c>
      <c r="P13" s="10">
        <f t="shared" si="2"/>
        <v>0</v>
      </c>
    </row>
    <row r="14" spans="1:16" x14ac:dyDescent="0.25">
      <c r="A14" s="17" t="s">
        <v>12</v>
      </c>
      <c r="B14" s="4" t="s">
        <v>41</v>
      </c>
      <c r="C14" s="4">
        <v>3</v>
      </c>
      <c r="D14" s="4">
        <f t="shared" si="0"/>
        <v>386</v>
      </c>
      <c r="E14" s="4">
        <v>6</v>
      </c>
      <c r="F14" s="4">
        <v>26</v>
      </c>
      <c r="G14" s="4">
        <f t="shared" si="1"/>
        <v>865</v>
      </c>
      <c r="H14" s="4">
        <v>24</v>
      </c>
      <c r="I14" s="4">
        <v>1</v>
      </c>
      <c r="J14" s="4">
        <v>595</v>
      </c>
      <c r="K14" s="4">
        <v>91</v>
      </c>
      <c r="L14" s="4">
        <v>0</v>
      </c>
      <c r="M14" s="4">
        <v>2</v>
      </c>
      <c r="N14" s="4"/>
      <c r="O14" s="11">
        <f>CP!L27</f>
        <v>0.98386363636363638</v>
      </c>
      <c r="P14" s="11">
        <f t="shared" si="2"/>
        <v>0.632119642016015</v>
      </c>
    </row>
    <row r="15" spans="1:16" x14ac:dyDescent="0.25">
      <c r="A15" s="17"/>
      <c r="B15" s="4" t="s">
        <v>42</v>
      </c>
      <c r="C15" s="4">
        <v>3</v>
      </c>
      <c r="D15" s="4">
        <f t="shared" si="0"/>
        <v>1212</v>
      </c>
      <c r="E15" s="4">
        <v>20</v>
      </c>
      <c r="F15" s="4">
        <v>12</v>
      </c>
      <c r="G15" s="4">
        <f t="shared" si="1"/>
        <v>3036</v>
      </c>
      <c r="H15" s="4">
        <v>84</v>
      </c>
      <c r="I15" s="4">
        <v>12</v>
      </c>
      <c r="J15" s="4">
        <v>1398</v>
      </c>
      <c r="K15" s="4">
        <v>271</v>
      </c>
      <c r="L15" s="4">
        <v>3</v>
      </c>
      <c r="M15" s="4">
        <v>16</v>
      </c>
      <c r="N15" s="4">
        <v>613</v>
      </c>
      <c r="O15" s="11">
        <f>CP!L29</f>
        <v>0.93545454545454543</v>
      </c>
      <c r="P15" s="11">
        <f t="shared" si="2"/>
        <v>0.19141314131413142</v>
      </c>
    </row>
    <row r="16" spans="1:16" x14ac:dyDescent="0.25">
      <c r="A16" s="17"/>
      <c r="B16" s="4" t="s">
        <v>43</v>
      </c>
      <c r="C16" s="4">
        <v>3</v>
      </c>
      <c r="D16" s="4">
        <f t="shared" si="0"/>
        <v>278</v>
      </c>
      <c r="E16" s="4">
        <v>4</v>
      </c>
      <c r="F16" s="4">
        <v>38</v>
      </c>
      <c r="G16" s="4">
        <f t="shared" si="1"/>
        <v>149</v>
      </c>
      <c r="H16" s="4">
        <v>4</v>
      </c>
      <c r="I16" s="4">
        <v>5</v>
      </c>
      <c r="J16" s="4">
        <v>512</v>
      </c>
      <c r="K16" s="4">
        <v>12</v>
      </c>
      <c r="L16" s="4">
        <v>0</v>
      </c>
      <c r="M16" s="4">
        <v>0</v>
      </c>
      <c r="N16" s="4">
        <v>8</v>
      </c>
      <c r="O16" s="11">
        <f>CP!L31</f>
        <v>0.08</v>
      </c>
      <c r="P16" s="11">
        <f t="shared" si="2"/>
        <v>7.1366906474820149E-2</v>
      </c>
    </row>
    <row r="17" spans="1:16" x14ac:dyDescent="0.25">
      <c r="A17" s="17"/>
      <c r="B17" s="4" t="s">
        <v>44</v>
      </c>
      <c r="C17" s="4">
        <v>3</v>
      </c>
      <c r="D17" s="4">
        <f t="shared" si="0"/>
        <v>978</v>
      </c>
      <c r="E17" s="4">
        <v>16</v>
      </c>
      <c r="F17" s="4">
        <v>18</v>
      </c>
      <c r="G17" s="4">
        <f t="shared" si="1"/>
        <v>2439</v>
      </c>
      <c r="H17" s="4">
        <v>67</v>
      </c>
      <c r="I17" s="4">
        <v>27</v>
      </c>
      <c r="J17" s="4">
        <v>982</v>
      </c>
      <c r="K17" s="4">
        <v>251</v>
      </c>
      <c r="L17" s="4">
        <v>0</v>
      </c>
      <c r="M17" s="4">
        <v>29</v>
      </c>
      <c r="N17" s="4">
        <v>662</v>
      </c>
      <c r="O17" s="11">
        <f>CP!L33</f>
        <v>1</v>
      </c>
      <c r="P17" s="11">
        <f t="shared" si="2"/>
        <v>0.25357873210633947</v>
      </c>
    </row>
    <row r="18" spans="1:16" x14ac:dyDescent="0.25">
      <c r="O18" s="7"/>
    </row>
    <row r="19" spans="1:16" x14ac:dyDescent="0.25">
      <c r="P19"/>
    </row>
    <row r="20" spans="1:16" x14ac:dyDescent="0.25">
      <c r="P20"/>
    </row>
    <row r="21" spans="1:16" x14ac:dyDescent="0.25">
      <c r="P21"/>
    </row>
    <row r="22" spans="1:16" x14ac:dyDescent="0.25">
      <c r="P22"/>
    </row>
    <row r="23" spans="1:16" x14ac:dyDescent="0.25">
      <c r="P23"/>
    </row>
    <row r="24" spans="1:16" x14ac:dyDescent="0.25">
      <c r="P24"/>
    </row>
    <row r="25" spans="1:16" x14ac:dyDescent="0.25">
      <c r="P25"/>
    </row>
    <row r="26" spans="1:16" x14ac:dyDescent="0.25">
      <c r="P26"/>
    </row>
    <row r="27" spans="1:16" x14ac:dyDescent="0.25">
      <c r="P27"/>
    </row>
    <row r="28" spans="1:16" x14ac:dyDescent="0.25">
      <c r="P28"/>
    </row>
    <row r="29" spans="1:16" x14ac:dyDescent="0.25">
      <c r="P29"/>
    </row>
    <row r="30" spans="1:16" x14ac:dyDescent="0.25">
      <c r="P30"/>
    </row>
    <row r="31" spans="1:16" x14ac:dyDescent="0.25">
      <c r="P31"/>
    </row>
    <row r="32" spans="1:16" x14ac:dyDescent="0.25">
      <c r="P32"/>
    </row>
    <row r="33" spans="16:16" x14ac:dyDescent="0.25">
      <c r="P33"/>
    </row>
    <row r="34" spans="16:16" x14ac:dyDescent="0.25">
      <c r="P34"/>
    </row>
  </sheetData>
  <mergeCells count="4">
    <mergeCell ref="A2:A5"/>
    <mergeCell ref="A14:A17"/>
    <mergeCell ref="A10:A13"/>
    <mergeCell ref="A6:A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BC82-B693-400C-BED6-D92E68C76123}">
  <dimension ref="A1:O33"/>
  <sheetViews>
    <sheetView workbookViewId="0">
      <selection activeCell="B2" sqref="B2:B33"/>
    </sheetView>
  </sheetViews>
  <sheetFormatPr defaultRowHeight="15" x14ac:dyDescent="0.25"/>
  <cols>
    <col min="1" max="1" width="14.85546875" customWidth="1"/>
    <col min="3" max="3" width="13.5703125" customWidth="1"/>
    <col min="4" max="4" width="13" customWidth="1"/>
    <col min="5" max="5" width="11.28515625" customWidth="1"/>
    <col min="6" max="6" width="10.5703125" customWidth="1"/>
    <col min="7" max="7" width="11.140625" customWidth="1"/>
    <col min="8" max="8" width="9.140625" customWidth="1"/>
    <col min="9" max="9" width="11.7109375" customWidth="1"/>
    <col min="10" max="10" width="11" customWidth="1"/>
    <col min="11" max="11" width="15.42578125" customWidth="1"/>
    <col min="12" max="12" width="25.140625" customWidth="1"/>
    <col min="13" max="13" width="13.42578125" customWidth="1"/>
  </cols>
  <sheetData>
    <row r="1" spans="1:15" x14ac:dyDescent="0.25">
      <c r="C1" t="s">
        <v>22</v>
      </c>
      <c r="D1" t="s">
        <v>23</v>
      </c>
      <c r="E1" t="s">
        <v>24</v>
      </c>
      <c r="F1" t="s">
        <v>15</v>
      </c>
      <c r="G1" t="s">
        <v>16</v>
      </c>
      <c r="H1" t="s">
        <v>17</v>
      </c>
      <c r="I1" t="s">
        <v>25</v>
      </c>
      <c r="J1" t="s">
        <v>26</v>
      </c>
      <c r="K1" t="s">
        <v>27</v>
      </c>
      <c r="L1" s="7" t="s">
        <v>13</v>
      </c>
    </row>
    <row r="2" spans="1:15" x14ac:dyDescent="0.25">
      <c r="A2" s="14" t="s">
        <v>7</v>
      </c>
      <c r="B2" s="1" t="s">
        <v>20</v>
      </c>
      <c r="C2" s="1">
        <v>3</v>
      </c>
      <c r="D2" s="1">
        <v>3</v>
      </c>
      <c r="E2" s="1">
        <f>1-((C2-D2)/C2)</f>
        <v>1</v>
      </c>
      <c r="F2" s="1">
        <v>5</v>
      </c>
      <c r="G2" s="1">
        <v>5</v>
      </c>
      <c r="H2" s="1">
        <f>1-((F2-G2)/F2)</f>
        <v>1</v>
      </c>
      <c r="I2" s="1">
        <v>17</v>
      </c>
      <c r="J2" s="1">
        <v>7</v>
      </c>
      <c r="K2" s="1">
        <f>1-((18-J2)/18)</f>
        <v>0.38888888888888884</v>
      </c>
      <c r="L2" s="1">
        <f>(0.16*E2)+(0.13*H2)+(0.71*K2)</f>
        <v>0.56611111111111112</v>
      </c>
    </row>
    <row r="3" spans="1:15" x14ac:dyDescent="0.25">
      <c r="A3" s="14"/>
      <c r="B3" s="1" t="s">
        <v>21</v>
      </c>
      <c r="C3" s="1">
        <v>4</v>
      </c>
      <c r="D3" s="1">
        <v>4</v>
      </c>
      <c r="E3" s="1">
        <f t="shared" ref="E3:E33" si="0">1-((C3-D3)/C3)</f>
        <v>1</v>
      </c>
      <c r="F3" s="1">
        <v>1</v>
      </c>
      <c r="G3" s="1">
        <v>1</v>
      </c>
      <c r="H3" s="1">
        <f t="shared" ref="H3:H33" si="1">1-((F3-G3)/F3)</f>
        <v>1</v>
      </c>
      <c r="I3" s="1">
        <v>4</v>
      </c>
      <c r="J3" s="1">
        <v>4</v>
      </c>
      <c r="K3" s="1">
        <f>1-((11-J3)/11)</f>
        <v>0.36363636363636365</v>
      </c>
      <c r="L3" s="1">
        <f t="shared" ref="L3:L33" si="2">(0.16*E3)+(0.13*H3)+(0.71*K3)</f>
        <v>0.54818181818181821</v>
      </c>
    </row>
    <row r="4" spans="1:15" x14ac:dyDescent="0.25">
      <c r="A4" s="14"/>
      <c r="B4" s="1" t="s">
        <v>20</v>
      </c>
      <c r="C4" s="1">
        <v>3</v>
      </c>
      <c r="D4" s="1">
        <v>3</v>
      </c>
      <c r="E4" s="1">
        <f t="shared" si="0"/>
        <v>1</v>
      </c>
      <c r="F4" s="1">
        <v>6</v>
      </c>
      <c r="G4" s="1">
        <v>6</v>
      </c>
      <c r="H4" s="1">
        <f t="shared" si="1"/>
        <v>1</v>
      </c>
      <c r="I4" s="1">
        <v>17</v>
      </c>
      <c r="J4" s="1">
        <v>8</v>
      </c>
      <c r="K4" s="1">
        <f t="shared" ref="K4" si="3">1-((18-J4)/18)</f>
        <v>0.44444444444444442</v>
      </c>
      <c r="L4" s="1">
        <f t="shared" si="2"/>
        <v>0.60555555555555562</v>
      </c>
    </row>
    <row r="5" spans="1:15" x14ac:dyDescent="0.25">
      <c r="A5" s="14"/>
      <c r="B5" s="1" t="s">
        <v>21</v>
      </c>
      <c r="C5" s="1">
        <v>4</v>
      </c>
      <c r="D5" s="1">
        <v>4</v>
      </c>
      <c r="E5" s="1">
        <f t="shared" si="0"/>
        <v>1</v>
      </c>
      <c r="F5" s="1">
        <v>1</v>
      </c>
      <c r="G5" s="1">
        <v>1</v>
      </c>
      <c r="H5" s="1">
        <f t="shared" si="1"/>
        <v>1</v>
      </c>
      <c r="I5" s="1">
        <v>12</v>
      </c>
      <c r="J5" s="1">
        <v>11</v>
      </c>
      <c r="K5" s="1">
        <f t="shared" ref="K5" si="4">1-((11-J5)/11)</f>
        <v>1</v>
      </c>
      <c r="L5" s="1">
        <f t="shared" si="2"/>
        <v>1</v>
      </c>
    </row>
    <row r="6" spans="1:15" x14ac:dyDescent="0.25">
      <c r="A6" s="14"/>
      <c r="B6" s="1" t="s">
        <v>20</v>
      </c>
      <c r="C6" s="1">
        <v>3</v>
      </c>
      <c r="D6" s="1">
        <v>3</v>
      </c>
      <c r="E6" s="1">
        <f t="shared" si="0"/>
        <v>1</v>
      </c>
      <c r="F6" s="1">
        <v>1</v>
      </c>
      <c r="G6" s="1">
        <v>1</v>
      </c>
      <c r="H6" s="1">
        <f t="shared" si="1"/>
        <v>1</v>
      </c>
      <c r="I6" s="1">
        <v>17</v>
      </c>
      <c r="J6" s="1">
        <v>17</v>
      </c>
      <c r="K6" s="1">
        <f t="shared" ref="K6" si="5">1-((18-J6)/18)</f>
        <v>0.94444444444444442</v>
      </c>
      <c r="L6" s="1">
        <f t="shared" si="2"/>
        <v>0.9605555555555555</v>
      </c>
    </row>
    <row r="7" spans="1:15" x14ac:dyDescent="0.25">
      <c r="A7" s="14"/>
      <c r="B7" s="1" t="s">
        <v>21</v>
      </c>
      <c r="C7" s="1">
        <v>4</v>
      </c>
      <c r="D7" s="1">
        <v>4</v>
      </c>
      <c r="E7" s="1">
        <f t="shared" si="0"/>
        <v>1</v>
      </c>
      <c r="F7" s="1">
        <v>1</v>
      </c>
      <c r="G7" s="1">
        <v>1</v>
      </c>
      <c r="H7" s="1">
        <f t="shared" si="1"/>
        <v>1</v>
      </c>
      <c r="I7" s="1">
        <v>12</v>
      </c>
      <c r="J7" s="1">
        <v>11</v>
      </c>
      <c r="K7" s="1">
        <f t="shared" ref="K7" si="6">1-((11-J7)/11)</f>
        <v>1</v>
      </c>
      <c r="L7" s="1">
        <f t="shared" si="2"/>
        <v>1</v>
      </c>
    </row>
    <row r="8" spans="1:15" x14ac:dyDescent="0.25">
      <c r="A8" s="14"/>
      <c r="B8" s="1" t="s">
        <v>20</v>
      </c>
      <c r="C8" s="1">
        <v>7</v>
      </c>
      <c r="D8" s="1">
        <v>7</v>
      </c>
      <c r="E8" s="1">
        <f t="shared" si="0"/>
        <v>1</v>
      </c>
      <c r="F8" s="1">
        <v>1</v>
      </c>
      <c r="G8" s="1">
        <v>1</v>
      </c>
      <c r="H8" s="1">
        <f t="shared" si="1"/>
        <v>1</v>
      </c>
      <c r="I8" s="1">
        <v>18</v>
      </c>
      <c r="J8" s="1">
        <v>18</v>
      </c>
      <c r="K8" s="1">
        <f t="shared" ref="K8" si="7">1-((18-J8)/18)</f>
        <v>1</v>
      </c>
      <c r="L8" s="1">
        <f t="shared" si="2"/>
        <v>1</v>
      </c>
    </row>
    <row r="9" spans="1:15" x14ac:dyDescent="0.25">
      <c r="A9" s="14"/>
      <c r="B9" s="1" t="s">
        <v>21</v>
      </c>
      <c r="C9" s="1">
        <v>4</v>
      </c>
      <c r="D9" s="1">
        <v>4</v>
      </c>
      <c r="E9" s="1">
        <f t="shared" si="0"/>
        <v>1</v>
      </c>
      <c r="F9" s="1">
        <v>1</v>
      </c>
      <c r="G9" s="1">
        <v>1</v>
      </c>
      <c r="H9" s="1">
        <f t="shared" si="1"/>
        <v>1</v>
      </c>
      <c r="I9" s="1">
        <v>11</v>
      </c>
      <c r="J9" s="1">
        <v>11</v>
      </c>
      <c r="K9" s="1">
        <f t="shared" ref="K9" si="8">1-((11-J9)/11)</f>
        <v>1</v>
      </c>
      <c r="L9" s="1">
        <f t="shared" si="2"/>
        <v>1</v>
      </c>
    </row>
    <row r="10" spans="1:15" x14ac:dyDescent="0.25">
      <c r="A10" s="15" t="s">
        <v>10</v>
      </c>
      <c r="B10" s="2" t="s">
        <v>20</v>
      </c>
      <c r="C10" s="2">
        <v>2</v>
      </c>
      <c r="D10" s="2">
        <v>2</v>
      </c>
      <c r="E10" s="2">
        <f t="shared" si="0"/>
        <v>1</v>
      </c>
      <c r="F10" s="2">
        <v>1</v>
      </c>
      <c r="G10" s="2">
        <v>1</v>
      </c>
      <c r="H10" s="2">
        <f t="shared" si="1"/>
        <v>1</v>
      </c>
      <c r="I10" s="2">
        <v>8</v>
      </c>
      <c r="J10" s="2">
        <v>8</v>
      </c>
      <c r="K10" s="2">
        <f>1-((18-J10)/18)</f>
        <v>0.44444444444444442</v>
      </c>
      <c r="L10" s="2">
        <f t="shared" si="2"/>
        <v>0.60555555555555562</v>
      </c>
    </row>
    <row r="11" spans="1:15" x14ac:dyDescent="0.25">
      <c r="A11" s="15"/>
      <c r="B11" s="2" t="s">
        <v>21</v>
      </c>
      <c r="C11" s="2">
        <v>2</v>
      </c>
      <c r="D11" s="2">
        <v>2</v>
      </c>
      <c r="E11" s="2">
        <f>1-((C12-D12)/C12)</f>
        <v>1</v>
      </c>
      <c r="F11" s="2">
        <v>1</v>
      </c>
      <c r="G11" s="2">
        <v>1</v>
      </c>
      <c r="H11" s="2">
        <f t="shared" si="1"/>
        <v>1</v>
      </c>
      <c r="I11" s="2">
        <v>10</v>
      </c>
      <c r="J11" s="2">
        <v>1</v>
      </c>
      <c r="K11" s="2">
        <f>1-((11-J11)/11)</f>
        <v>9.0909090909090939E-2</v>
      </c>
      <c r="L11" s="2">
        <f t="shared" si="2"/>
        <v>0.35454545454545461</v>
      </c>
    </row>
    <row r="12" spans="1:15" x14ac:dyDescent="0.25">
      <c r="A12" s="15"/>
      <c r="B12" s="2" t="s">
        <v>20</v>
      </c>
      <c r="C12" s="2">
        <v>2</v>
      </c>
      <c r="D12" s="2">
        <v>2</v>
      </c>
      <c r="E12" s="2">
        <f>1-((F12-G12)/F12)</f>
        <v>1</v>
      </c>
      <c r="F12" s="2">
        <v>7</v>
      </c>
      <c r="G12" s="2">
        <v>7</v>
      </c>
      <c r="H12" s="2">
        <f t="shared" si="1"/>
        <v>1</v>
      </c>
      <c r="I12" s="2">
        <v>17</v>
      </c>
      <c r="J12" s="2">
        <v>17</v>
      </c>
      <c r="K12" s="2">
        <f t="shared" ref="K12" si="9">1-((18-J12)/18)</f>
        <v>0.94444444444444442</v>
      </c>
      <c r="L12" s="2">
        <f t="shared" si="2"/>
        <v>0.9605555555555555</v>
      </c>
    </row>
    <row r="13" spans="1:15" x14ac:dyDescent="0.25">
      <c r="A13" s="15"/>
      <c r="B13" s="2" t="s">
        <v>21</v>
      </c>
      <c r="C13" s="2">
        <v>3</v>
      </c>
      <c r="D13" s="2">
        <v>3</v>
      </c>
      <c r="E13" s="2">
        <f t="shared" si="0"/>
        <v>1</v>
      </c>
      <c r="F13" s="2">
        <v>1</v>
      </c>
      <c r="G13" s="2">
        <v>1</v>
      </c>
      <c r="H13" s="2">
        <f t="shared" si="1"/>
        <v>1</v>
      </c>
      <c r="I13" s="2">
        <v>12</v>
      </c>
      <c r="J13" s="2">
        <v>11</v>
      </c>
      <c r="K13" s="2">
        <f t="shared" ref="K13" si="10">1-((11-J13)/11)</f>
        <v>1</v>
      </c>
      <c r="L13" s="2">
        <f t="shared" si="2"/>
        <v>1</v>
      </c>
    </row>
    <row r="14" spans="1:15" x14ac:dyDescent="0.25">
      <c r="A14" s="15"/>
      <c r="B14" s="2" t="s">
        <v>20</v>
      </c>
      <c r="C14" s="2">
        <v>2</v>
      </c>
      <c r="D14" s="2">
        <v>2</v>
      </c>
      <c r="E14" s="2">
        <f t="shared" si="0"/>
        <v>1</v>
      </c>
      <c r="F14" s="2">
        <v>1</v>
      </c>
      <c r="G14" s="2">
        <v>1</v>
      </c>
      <c r="H14" s="2">
        <f t="shared" si="1"/>
        <v>1</v>
      </c>
      <c r="I14" s="2">
        <v>17</v>
      </c>
      <c r="J14" s="2">
        <v>15</v>
      </c>
      <c r="K14" s="2">
        <f t="shared" ref="K14" si="11">1-((18-J14)/18)</f>
        <v>0.83333333333333337</v>
      </c>
      <c r="L14" s="2">
        <f t="shared" si="2"/>
        <v>0.88166666666666671</v>
      </c>
    </row>
    <row r="15" spans="1:15" x14ac:dyDescent="0.25">
      <c r="A15" s="15"/>
      <c r="B15" s="2" t="s">
        <v>21</v>
      </c>
      <c r="C15" s="2">
        <v>4</v>
      </c>
      <c r="D15" s="2">
        <v>4</v>
      </c>
      <c r="E15" s="2">
        <f t="shared" si="0"/>
        <v>1</v>
      </c>
      <c r="F15" s="2">
        <v>1</v>
      </c>
      <c r="G15" s="2">
        <v>1</v>
      </c>
      <c r="H15" s="2">
        <f t="shared" si="1"/>
        <v>1</v>
      </c>
      <c r="I15" s="2">
        <v>12</v>
      </c>
      <c r="J15" s="2">
        <v>6</v>
      </c>
      <c r="K15" s="2">
        <f t="shared" ref="K15" si="12">1-((11-J15)/11)</f>
        <v>0.54545454545454541</v>
      </c>
      <c r="L15" s="2">
        <f t="shared" si="2"/>
        <v>0.67727272727272725</v>
      </c>
      <c r="O15" s="13"/>
    </row>
    <row r="16" spans="1:15" x14ac:dyDescent="0.25">
      <c r="A16" s="6"/>
      <c r="B16" s="2" t="s">
        <v>20</v>
      </c>
      <c r="C16" s="2">
        <v>3</v>
      </c>
      <c r="D16" s="2">
        <v>3</v>
      </c>
      <c r="E16" s="2">
        <f t="shared" si="0"/>
        <v>1</v>
      </c>
      <c r="F16" s="2">
        <v>5</v>
      </c>
      <c r="G16" s="2">
        <v>5</v>
      </c>
      <c r="H16" s="2">
        <f t="shared" si="1"/>
        <v>1</v>
      </c>
      <c r="I16" s="2">
        <v>17</v>
      </c>
      <c r="J16" s="2">
        <v>17</v>
      </c>
      <c r="K16" s="2">
        <f t="shared" ref="K16" si="13">1-((18-J16)/18)</f>
        <v>0.94444444444444442</v>
      </c>
      <c r="L16" s="2">
        <f t="shared" si="2"/>
        <v>0.9605555555555555</v>
      </c>
      <c r="O16" s="13"/>
    </row>
    <row r="17" spans="1:15" x14ac:dyDescent="0.25">
      <c r="A17" s="6"/>
      <c r="B17" s="2" t="s">
        <v>21</v>
      </c>
      <c r="C17" s="2">
        <v>5</v>
      </c>
      <c r="D17" s="2">
        <v>5</v>
      </c>
      <c r="E17" s="2">
        <f t="shared" si="0"/>
        <v>1</v>
      </c>
      <c r="F17" s="2">
        <v>1</v>
      </c>
      <c r="G17" s="2">
        <v>1</v>
      </c>
      <c r="H17" s="2">
        <f t="shared" si="1"/>
        <v>1</v>
      </c>
      <c r="I17" s="2">
        <v>11</v>
      </c>
      <c r="J17" s="2">
        <v>11</v>
      </c>
      <c r="K17" s="2">
        <f t="shared" ref="K17" si="14">1-((11-J17)/11)</f>
        <v>1</v>
      </c>
      <c r="L17" s="2">
        <f t="shared" si="2"/>
        <v>1</v>
      </c>
      <c r="O17" s="13"/>
    </row>
    <row r="18" spans="1:15" x14ac:dyDescent="0.25">
      <c r="A18" s="16" t="s">
        <v>11</v>
      </c>
      <c r="B18" s="3" t="s">
        <v>20</v>
      </c>
      <c r="C18" s="3">
        <v>3</v>
      </c>
      <c r="D18" s="3">
        <v>3</v>
      </c>
      <c r="E18" s="3">
        <f t="shared" si="0"/>
        <v>1</v>
      </c>
      <c r="F18" s="3">
        <v>5</v>
      </c>
      <c r="G18" s="3">
        <v>5</v>
      </c>
      <c r="H18" s="3">
        <f t="shared" si="1"/>
        <v>1</v>
      </c>
      <c r="I18" s="3">
        <v>17</v>
      </c>
      <c r="J18" s="3">
        <v>16.5</v>
      </c>
      <c r="K18" s="3">
        <f>1-((18-J18)/18)</f>
        <v>0.91666666666666663</v>
      </c>
      <c r="L18" s="3">
        <f t="shared" si="2"/>
        <v>0.9408333333333333</v>
      </c>
    </row>
    <row r="19" spans="1:15" x14ac:dyDescent="0.25">
      <c r="A19" s="16"/>
      <c r="B19" s="3" t="s">
        <v>21</v>
      </c>
      <c r="C19" s="3">
        <v>3</v>
      </c>
      <c r="D19" s="3">
        <v>3</v>
      </c>
      <c r="E19" s="3">
        <f t="shared" si="0"/>
        <v>1</v>
      </c>
      <c r="F19" s="3">
        <v>1</v>
      </c>
      <c r="G19" s="3">
        <v>1</v>
      </c>
      <c r="H19" s="3">
        <f t="shared" si="1"/>
        <v>1</v>
      </c>
      <c r="I19" s="3">
        <v>10</v>
      </c>
      <c r="J19" s="3">
        <v>0</v>
      </c>
      <c r="K19" s="3">
        <f>1-((11-J19)/11)</f>
        <v>0</v>
      </c>
      <c r="L19" s="3">
        <f t="shared" si="2"/>
        <v>0.29000000000000004</v>
      </c>
    </row>
    <row r="20" spans="1:15" x14ac:dyDescent="0.25">
      <c r="A20" s="16"/>
      <c r="B20" s="3" t="s">
        <v>20</v>
      </c>
      <c r="C20" s="3">
        <v>2</v>
      </c>
      <c r="D20" s="3">
        <v>2</v>
      </c>
      <c r="E20" s="3">
        <f t="shared" si="0"/>
        <v>1</v>
      </c>
      <c r="F20" s="3">
        <v>1</v>
      </c>
      <c r="G20" s="3">
        <v>1</v>
      </c>
      <c r="H20" s="3">
        <f t="shared" si="1"/>
        <v>1</v>
      </c>
      <c r="I20" s="3">
        <v>18</v>
      </c>
      <c r="J20" s="3">
        <v>12</v>
      </c>
      <c r="K20" s="3">
        <f t="shared" ref="K20" si="15">1-((18-J20)/18)</f>
        <v>0.66666666666666674</v>
      </c>
      <c r="L20" s="3">
        <f t="shared" si="2"/>
        <v>0.76333333333333342</v>
      </c>
    </row>
    <row r="21" spans="1:15" x14ac:dyDescent="0.25">
      <c r="A21" s="16"/>
      <c r="B21" s="3" t="s">
        <v>21</v>
      </c>
      <c r="C21" s="3">
        <v>2</v>
      </c>
      <c r="D21" s="3">
        <v>2</v>
      </c>
      <c r="E21" s="3">
        <f t="shared" si="0"/>
        <v>1</v>
      </c>
      <c r="F21" s="3">
        <v>1</v>
      </c>
      <c r="G21" s="3">
        <v>1</v>
      </c>
      <c r="H21" s="3">
        <f t="shared" si="1"/>
        <v>1</v>
      </c>
      <c r="I21" s="3">
        <v>12</v>
      </c>
      <c r="J21" s="3">
        <v>11</v>
      </c>
      <c r="K21" s="3">
        <f t="shared" ref="K21" si="16">1-((11-J21)/11)</f>
        <v>1</v>
      </c>
      <c r="L21" s="3">
        <f t="shared" si="2"/>
        <v>1</v>
      </c>
    </row>
    <row r="22" spans="1:15" x14ac:dyDescent="0.25">
      <c r="A22" s="16"/>
      <c r="B22" s="3" t="s">
        <v>20</v>
      </c>
      <c r="C22" s="3">
        <v>0</v>
      </c>
      <c r="D22" s="3">
        <v>0</v>
      </c>
      <c r="E22" s="3">
        <v>0</v>
      </c>
      <c r="F22" s="3">
        <v>6</v>
      </c>
      <c r="G22" s="3">
        <v>6</v>
      </c>
      <c r="H22" s="3">
        <f t="shared" si="1"/>
        <v>1</v>
      </c>
      <c r="I22" s="3">
        <v>17</v>
      </c>
      <c r="J22" s="3">
        <v>17</v>
      </c>
      <c r="K22" s="3">
        <f t="shared" ref="K22" si="17">1-((18-J22)/18)</f>
        <v>0.94444444444444442</v>
      </c>
      <c r="L22" s="3">
        <f t="shared" si="2"/>
        <v>0.80055555555555546</v>
      </c>
    </row>
    <row r="23" spans="1:15" x14ac:dyDescent="0.25">
      <c r="A23" s="16"/>
      <c r="B23" s="3" t="s">
        <v>21</v>
      </c>
      <c r="C23" s="3">
        <v>2</v>
      </c>
      <c r="D23" s="3">
        <v>2</v>
      </c>
      <c r="E23" s="3">
        <f t="shared" si="0"/>
        <v>1</v>
      </c>
      <c r="F23" s="3">
        <v>1</v>
      </c>
      <c r="G23" s="3">
        <v>1</v>
      </c>
      <c r="H23" s="3">
        <f t="shared" si="1"/>
        <v>1</v>
      </c>
      <c r="I23" s="3">
        <v>12</v>
      </c>
      <c r="J23" s="3">
        <v>11</v>
      </c>
      <c r="K23" s="3">
        <f t="shared" ref="K23" si="18">1-((11-J23)/11)</f>
        <v>1</v>
      </c>
      <c r="L23" s="3">
        <f t="shared" si="2"/>
        <v>1</v>
      </c>
    </row>
    <row r="24" spans="1:15" x14ac:dyDescent="0.25">
      <c r="A24" s="16"/>
      <c r="B24" s="3" t="s">
        <v>20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f t="shared" ref="K24" si="19">1-((18-J24)/18)</f>
        <v>0</v>
      </c>
      <c r="L24" s="3">
        <f t="shared" si="2"/>
        <v>0</v>
      </c>
    </row>
    <row r="25" spans="1:15" x14ac:dyDescent="0.25">
      <c r="A25" s="16"/>
      <c r="B25" s="3" t="s">
        <v>21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f t="shared" ref="K25" si="20">1-((11-J25)/11)</f>
        <v>0</v>
      </c>
      <c r="L25" s="3">
        <f t="shared" si="2"/>
        <v>0</v>
      </c>
    </row>
    <row r="26" spans="1:15" x14ac:dyDescent="0.25">
      <c r="A26" s="17" t="s">
        <v>12</v>
      </c>
      <c r="B26" s="4" t="s">
        <v>20</v>
      </c>
      <c r="C26" s="4">
        <v>0</v>
      </c>
      <c r="D26" s="4">
        <v>0</v>
      </c>
      <c r="E26" s="4">
        <v>0</v>
      </c>
      <c r="F26" s="4">
        <v>8</v>
      </c>
      <c r="G26" s="4">
        <v>8</v>
      </c>
      <c r="H26" s="4">
        <f t="shared" si="1"/>
        <v>1</v>
      </c>
      <c r="I26" s="4">
        <v>17</v>
      </c>
      <c r="J26" s="4">
        <v>16.75</v>
      </c>
      <c r="K26" s="4">
        <f>1-((18-J26)/18)</f>
        <v>0.93055555555555558</v>
      </c>
      <c r="L26" s="4">
        <f t="shared" si="2"/>
        <v>0.79069444444444448</v>
      </c>
    </row>
    <row r="27" spans="1:15" x14ac:dyDescent="0.25">
      <c r="A27" s="17"/>
      <c r="B27" s="4" t="s">
        <v>21</v>
      </c>
      <c r="C27" s="4">
        <v>2</v>
      </c>
      <c r="D27" s="4">
        <v>2</v>
      </c>
      <c r="E27" s="4">
        <f t="shared" si="0"/>
        <v>1</v>
      </c>
      <c r="F27" s="4">
        <v>1</v>
      </c>
      <c r="G27" s="4">
        <v>1</v>
      </c>
      <c r="H27" s="4">
        <f t="shared" si="1"/>
        <v>1</v>
      </c>
      <c r="I27" s="4">
        <v>11</v>
      </c>
      <c r="J27" s="4">
        <v>10.75</v>
      </c>
      <c r="K27" s="4">
        <f>1-((11-J27)/11)</f>
        <v>0.97727272727272729</v>
      </c>
      <c r="L27" s="4">
        <f t="shared" si="2"/>
        <v>0.98386363636363638</v>
      </c>
    </row>
    <row r="28" spans="1:15" x14ac:dyDescent="0.25">
      <c r="A28" s="17"/>
      <c r="B28" s="4" t="s">
        <v>20</v>
      </c>
      <c r="C28" s="4">
        <v>3</v>
      </c>
      <c r="D28" s="4">
        <v>3</v>
      </c>
      <c r="E28" s="4">
        <f t="shared" si="0"/>
        <v>1</v>
      </c>
      <c r="F28" s="4">
        <v>1</v>
      </c>
      <c r="G28" s="4">
        <v>1</v>
      </c>
      <c r="H28" s="4">
        <f t="shared" si="1"/>
        <v>1</v>
      </c>
      <c r="I28" s="4">
        <v>17</v>
      </c>
      <c r="J28" s="4">
        <v>9</v>
      </c>
      <c r="K28" s="4">
        <f t="shared" ref="K28" si="21">1-((18-J28)/18)</f>
        <v>0.5</v>
      </c>
      <c r="L28" s="4">
        <f t="shared" si="2"/>
        <v>0.64500000000000002</v>
      </c>
    </row>
    <row r="29" spans="1:15" x14ac:dyDescent="0.25">
      <c r="A29" s="17"/>
      <c r="B29" s="4" t="s">
        <v>21</v>
      </c>
      <c r="C29" s="4">
        <v>4</v>
      </c>
      <c r="D29" s="4">
        <v>4</v>
      </c>
      <c r="E29" s="4">
        <f t="shared" si="0"/>
        <v>1</v>
      </c>
      <c r="F29" s="4">
        <v>1</v>
      </c>
      <c r="G29" s="4">
        <v>1</v>
      </c>
      <c r="H29" s="4">
        <f t="shared" si="1"/>
        <v>1</v>
      </c>
      <c r="I29" s="4">
        <v>11</v>
      </c>
      <c r="J29" s="4">
        <v>10</v>
      </c>
      <c r="K29" s="4">
        <f t="shared" ref="K29" si="22">1-((11-J29)/11)</f>
        <v>0.90909090909090906</v>
      </c>
      <c r="L29" s="4">
        <f t="shared" si="2"/>
        <v>0.93545454545454543</v>
      </c>
    </row>
    <row r="30" spans="1:15" x14ac:dyDescent="0.25">
      <c r="A30" s="17"/>
      <c r="B30" s="4" t="s">
        <v>20</v>
      </c>
      <c r="C30" s="4">
        <v>2</v>
      </c>
      <c r="D30" s="4">
        <v>1</v>
      </c>
      <c r="E30" s="4">
        <f t="shared" si="0"/>
        <v>0.5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f t="shared" ref="K30" si="23">1-((18-J30)/18)</f>
        <v>0</v>
      </c>
      <c r="L30" s="4">
        <f t="shared" si="2"/>
        <v>0.08</v>
      </c>
    </row>
    <row r="31" spans="1:15" x14ac:dyDescent="0.25">
      <c r="A31" s="17"/>
      <c r="B31" s="4" t="s">
        <v>21</v>
      </c>
      <c r="C31" s="4">
        <v>2</v>
      </c>
      <c r="D31" s="4">
        <v>1</v>
      </c>
      <c r="E31" s="4">
        <f t="shared" si="0"/>
        <v>0.5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f t="shared" ref="K31" si="24">1-((11-J31)/11)</f>
        <v>0</v>
      </c>
      <c r="L31" s="4">
        <f t="shared" si="2"/>
        <v>0.08</v>
      </c>
    </row>
    <row r="32" spans="1:15" x14ac:dyDescent="0.25">
      <c r="A32" s="17"/>
      <c r="B32" s="4" t="s">
        <v>20</v>
      </c>
      <c r="C32" s="4">
        <v>2</v>
      </c>
      <c r="D32" s="4">
        <v>2</v>
      </c>
      <c r="E32" s="4">
        <f t="shared" si="0"/>
        <v>1</v>
      </c>
      <c r="F32" s="4">
        <v>6</v>
      </c>
      <c r="G32" s="4">
        <v>1</v>
      </c>
      <c r="H32" s="4">
        <f t="shared" si="1"/>
        <v>0.16666666666666663</v>
      </c>
      <c r="I32" s="4">
        <v>17</v>
      </c>
      <c r="J32" s="4">
        <v>15</v>
      </c>
      <c r="K32" s="4">
        <f t="shared" ref="K32" si="25">1-((18-J32)/18)</f>
        <v>0.83333333333333337</v>
      </c>
      <c r="L32" s="4">
        <f t="shared" si="2"/>
        <v>0.77333333333333332</v>
      </c>
    </row>
    <row r="33" spans="1:12" x14ac:dyDescent="0.25">
      <c r="A33" s="17"/>
      <c r="B33" s="4" t="s">
        <v>21</v>
      </c>
      <c r="C33" s="4">
        <v>2</v>
      </c>
      <c r="D33" s="4">
        <v>2</v>
      </c>
      <c r="E33" s="4">
        <f t="shared" si="0"/>
        <v>1</v>
      </c>
      <c r="F33" s="4">
        <v>1</v>
      </c>
      <c r="G33" s="4">
        <v>1</v>
      </c>
      <c r="H33" s="4">
        <f t="shared" si="1"/>
        <v>1</v>
      </c>
      <c r="I33" s="4">
        <v>12</v>
      </c>
      <c r="J33" s="4">
        <v>11</v>
      </c>
      <c r="K33" s="4">
        <f t="shared" ref="K33" si="26">1-((11-J33)/11)</f>
        <v>1</v>
      </c>
      <c r="L33" s="4">
        <f t="shared" si="2"/>
        <v>1</v>
      </c>
    </row>
  </sheetData>
  <mergeCells count="4">
    <mergeCell ref="A26:A33"/>
    <mergeCell ref="A18:A25"/>
    <mergeCell ref="A10:A15"/>
    <mergeCell ref="A2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Task1</vt:lpstr>
      <vt:lpstr>Task2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MS</dc:creator>
  <cp:lastModifiedBy>Pablo Menéndez Suárez</cp:lastModifiedBy>
  <dcterms:created xsi:type="dcterms:W3CDTF">2015-06-05T18:17:20Z</dcterms:created>
  <dcterms:modified xsi:type="dcterms:W3CDTF">2022-06-26T14:15:59Z</dcterms:modified>
</cp:coreProperties>
</file>