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mpatl\Desktop\Github projects\Restaurant-data-analysis-in-excel\"/>
    </mc:Choice>
  </mc:AlternateContent>
  <xr:revisionPtr revIDLastSave="0" documentId="13_ncr:1_{27098439-26E6-4DBF-BEA4-B3C59E501A99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Orders Data" sheetId="1" r:id="rId1"/>
    <sheet name="Restaurant Details" sheetId="3" r:id="rId2"/>
    <sheet name="Exploratory analysis (Q n A) " sheetId="4" r:id="rId3"/>
  </sheets>
  <definedNames>
    <definedName name="_xlnm._FilterDatabase" localSheetId="0" hidden="1">'Orders Data'!$A$1:$P$501</definedName>
    <definedName name="_xlnm._FilterDatabase" localSheetId="1" hidden="1">'Restaurant Details'!$A$1:$C$11</definedName>
    <definedName name="_xlcn.WorksheetConnection_Orders.xlsxTable21" hidden="1">Table2[]</definedName>
  </definedNames>
  <calcPr calcId="191029"/>
  <pivotCaches>
    <pivotCache cacheId="0" r:id="rId4"/>
    <pivotCache cacheId="1" r:id="rId5"/>
    <pivotCache cacheId="2" r:id="rId6"/>
    <pivotCache cacheId="3" r:id="rId7"/>
    <pivotCache cacheId="4" r:id="rId8"/>
    <pivotCache cacheId="5" r:id="rId9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2" name="Table2" connection="WorksheetConnection_Orders.xlsx!Table2"/>
        </x15:modelTables>
        <x15:extLst>
          <ext xmlns:x16="http://schemas.microsoft.com/office/spreadsheetml/2014/11/main" uri="{9835A34E-60A6-4A7C-AAB8-D5F71C897F49}">
            <x16:modelTimeGroupings>
              <x16:modelTimeGrouping tableName="Table2" columnName="O Time" columnId="O Time">
                <x16:calculatedTimeColumn columnName="O Time (Hour)" columnId="O Time (Hour)" contentType="hours" isSelected="1"/>
                <x16:calculatedTimeColumn columnName="O Time (Minute)" columnId="O Time (Minute)" contentType="minutes" isSelected="0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H2" i="1"/>
  <c r="G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0F8CCB0-CF67-4348-A640-F62B0C254693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4284EC2C-74ED-48A4-BBFE-930F82422FA7}" name="WorksheetConnection_Orders.xlsx!Table2" type="102" refreshedVersion="8" minRefreshableVersion="5">
    <extLst>
      <ext xmlns:x15="http://schemas.microsoft.com/office/spreadsheetml/2010/11/main" uri="{DE250136-89BD-433C-8126-D09CA5730AF9}">
        <x15:connection id="Table2" autoDelete="1">
          <x15:rangePr sourceName="_xlcn.WorksheetConnection_Orders.xlsxTable21"/>
        </x15:connection>
      </ext>
    </extLst>
  </connection>
</connections>
</file>

<file path=xl/sharedStrings.xml><?xml version="1.0" encoding="utf-8"?>
<sst xmlns="http://schemas.openxmlformats.org/spreadsheetml/2006/main" count="1709" uniqueCount="607">
  <si>
    <t>Order ID</t>
  </si>
  <si>
    <t>Customer Name</t>
  </si>
  <si>
    <t>David</t>
  </si>
  <si>
    <t>Charlie</t>
  </si>
  <si>
    <t>Gopal</t>
  </si>
  <si>
    <t>Chinny</t>
  </si>
  <si>
    <t>Sweetie</t>
  </si>
  <si>
    <t>Ram</t>
  </si>
  <si>
    <t>Dev</t>
  </si>
  <si>
    <t>Veer</t>
  </si>
  <si>
    <t>Farhan</t>
  </si>
  <si>
    <t>Meera</t>
  </si>
  <si>
    <t>Suhaib</t>
  </si>
  <si>
    <t>Veronica</t>
  </si>
  <si>
    <t>Selva</t>
  </si>
  <si>
    <t>Srini</t>
  </si>
  <si>
    <t>Swamy</t>
  </si>
  <si>
    <t>Sabeena</t>
  </si>
  <si>
    <t>Shifa</t>
  </si>
  <si>
    <t>Rifa</t>
  </si>
  <si>
    <t>Revandh</t>
  </si>
  <si>
    <t>Fastin</t>
  </si>
  <si>
    <t>Vinny</t>
  </si>
  <si>
    <t>OD1</t>
  </si>
  <si>
    <t>OD2</t>
  </si>
  <si>
    <t>OD3</t>
  </si>
  <si>
    <t>OD4</t>
  </si>
  <si>
    <t>OD5</t>
  </si>
  <si>
    <t>OD6</t>
  </si>
  <si>
    <t>OD7</t>
  </si>
  <si>
    <t>OD8</t>
  </si>
  <si>
    <t>OD9</t>
  </si>
  <si>
    <t>OD10</t>
  </si>
  <si>
    <t>OD11</t>
  </si>
  <si>
    <t>OD12</t>
  </si>
  <si>
    <t>OD13</t>
  </si>
  <si>
    <t>OD14</t>
  </si>
  <si>
    <t>OD15</t>
  </si>
  <si>
    <t>OD16</t>
  </si>
  <si>
    <t>OD17</t>
  </si>
  <si>
    <t>OD18</t>
  </si>
  <si>
    <t>OD19</t>
  </si>
  <si>
    <t>OD20</t>
  </si>
  <si>
    <t>OD21</t>
  </si>
  <si>
    <t>OD22</t>
  </si>
  <si>
    <t>OD23</t>
  </si>
  <si>
    <t>OD24</t>
  </si>
  <si>
    <t>OD25</t>
  </si>
  <si>
    <t>OD26</t>
  </si>
  <si>
    <t>OD27</t>
  </si>
  <si>
    <t>OD28</t>
  </si>
  <si>
    <t>OD29</t>
  </si>
  <si>
    <t>OD30</t>
  </si>
  <si>
    <t>OD31</t>
  </si>
  <si>
    <t>OD32</t>
  </si>
  <si>
    <t>OD33</t>
  </si>
  <si>
    <t>OD34</t>
  </si>
  <si>
    <t>OD35</t>
  </si>
  <si>
    <t>OD36</t>
  </si>
  <si>
    <t>OD37</t>
  </si>
  <si>
    <t>OD38</t>
  </si>
  <si>
    <t>OD39</t>
  </si>
  <si>
    <t>OD40</t>
  </si>
  <si>
    <t>OD41</t>
  </si>
  <si>
    <t>OD42</t>
  </si>
  <si>
    <t>OD43</t>
  </si>
  <si>
    <t>OD44</t>
  </si>
  <si>
    <t>OD45</t>
  </si>
  <si>
    <t>OD46</t>
  </si>
  <si>
    <t>OD47</t>
  </si>
  <si>
    <t>OD48</t>
  </si>
  <si>
    <t>OD49</t>
  </si>
  <si>
    <t>OD50</t>
  </si>
  <si>
    <t>OD51</t>
  </si>
  <si>
    <t>OD52</t>
  </si>
  <si>
    <t>OD53</t>
  </si>
  <si>
    <t>OD54</t>
  </si>
  <si>
    <t>OD55</t>
  </si>
  <si>
    <t>OD56</t>
  </si>
  <si>
    <t>OD57</t>
  </si>
  <si>
    <t>OD58</t>
  </si>
  <si>
    <t>OD59</t>
  </si>
  <si>
    <t>OD60</t>
  </si>
  <si>
    <t>OD61</t>
  </si>
  <si>
    <t>OD62</t>
  </si>
  <si>
    <t>OD63</t>
  </si>
  <si>
    <t>OD64</t>
  </si>
  <si>
    <t>OD65</t>
  </si>
  <si>
    <t>OD66</t>
  </si>
  <si>
    <t>OD67</t>
  </si>
  <si>
    <t>OD68</t>
  </si>
  <si>
    <t>OD69</t>
  </si>
  <si>
    <t>OD70</t>
  </si>
  <si>
    <t>OD71</t>
  </si>
  <si>
    <t>OD72</t>
  </si>
  <si>
    <t>OD73</t>
  </si>
  <si>
    <t>OD74</t>
  </si>
  <si>
    <t>OD75</t>
  </si>
  <si>
    <t>OD76</t>
  </si>
  <si>
    <t>OD77</t>
  </si>
  <si>
    <t>OD78</t>
  </si>
  <si>
    <t>OD79</t>
  </si>
  <si>
    <t>OD80</t>
  </si>
  <si>
    <t>OD81</t>
  </si>
  <si>
    <t>OD82</t>
  </si>
  <si>
    <t>OD83</t>
  </si>
  <si>
    <t>OD84</t>
  </si>
  <si>
    <t>OD85</t>
  </si>
  <si>
    <t>OD86</t>
  </si>
  <si>
    <t>OD87</t>
  </si>
  <si>
    <t>OD88</t>
  </si>
  <si>
    <t>OD89</t>
  </si>
  <si>
    <t>OD90</t>
  </si>
  <si>
    <t>OD91</t>
  </si>
  <si>
    <t>OD92</t>
  </si>
  <si>
    <t>OD93</t>
  </si>
  <si>
    <t>OD94</t>
  </si>
  <si>
    <t>OD95</t>
  </si>
  <si>
    <t>OD96</t>
  </si>
  <si>
    <t>OD97</t>
  </si>
  <si>
    <t>OD98</t>
  </si>
  <si>
    <t>OD99</t>
  </si>
  <si>
    <t>OD100</t>
  </si>
  <si>
    <t>OD101</t>
  </si>
  <si>
    <t>OD102</t>
  </si>
  <si>
    <t>OD103</t>
  </si>
  <si>
    <t>OD104</t>
  </si>
  <si>
    <t>OD105</t>
  </si>
  <si>
    <t>OD106</t>
  </si>
  <si>
    <t>OD107</t>
  </si>
  <si>
    <t>OD108</t>
  </si>
  <si>
    <t>OD109</t>
  </si>
  <si>
    <t>OD110</t>
  </si>
  <si>
    <t>OD111</t>
  </si>
  <si>
    <t>OD112</t>
  </si>
  <si>
    <t>OD113</t>
  </si>
  <si>
    <t>OD114</t>
  </si>
  <si>
    <t>OD115</t>
  </si>
  <si>
    <t>OD116</t>
  </si>
  <si>
    <t>OD117</t>
  </si>
  <si>
    <t>OD118</t>
  </si>
  <si>
    <t>OD119</t>
  </si>
  <si>
    <t>OD120</t>
  </si>
  <si>
    <t>OD121</t>
  </si>
  <si>
    <t>OD122</t>
  </si>
  <si>
    <t>OD123</t>
  </si>
  <si>
    <t>OD124</t>
  </si>
  <si>
    <t>OD125</t>
  </si>
  <si>
    <t>OD126</t>
  </si>
  <si>
    <t>OD127</t>
  </si>
  <si>
    <t>OD128</t>
  </si>
  <si>
    <t>OD129</t>
  </si>
  <si>
    <t>OD130</t>
  </si>
  <si>
    <t>OD131</t>
  </si>
  <si>
    <t>OD132</t>
  </si>
  <si>
    <t>OD133</t>
  </si>
  <si>
    <t>OD134</t>
  </si>
  <si>
    <t>OD135</t>
  </si>
  <si>
    <t>OD136</t>
  </si>
  <si>
    <t>OD137</t>
  </si>
  <si>
    <t>OD138</t>
  </si>
  <si>
    <t>OD139</t>
  </si>
  <si>
    <t>OD140</t>
  </si>
  <si>
    <t>OD141</t>
  </si>
  <si>
    <t>OD142</t>
  </si>
  <si>
    <t>OD143</t>
  </si>
  <si>
    <t>OD144</t>
  </si>
  <si>
    <t>OD145</t>
  </si>
  <si>
    <t>OD146</t>
  </si>
  <si>
    <t>OD147</t>
  </si>
  <si>
    <t>OD148</t>
  </si>
  <si>
    <t>OD149</t>
  </si>
  <si>
    <t>OD150</t>
  </si>
  <si>
    <t>OD151</t>
  </si>
  <si>
    <t>OD152</t>
  </si>
  <si>
    <t>OD153</t>
  </si>
  <si>
    <t>OD154</t>
  </si>
  <si>
    <t>OD155</t>
  </si>
  <si>
    <t>OD156</t>
  </si>
  <si>
    <t>OD157</t>
  </si>
  <si>
    <t>OD158</t>
  </si>
  <si>
    <t>OD159</t>
  </si>
  <si>
    <t>OD160</t>
  </si>
  <si>
    <t>OD161</t>
  </si>
  <si>
    <t>OD162</t>
  </si>
  <si>
    <t>OD163</t>
  </si>
  <si>
    <t>OD164</t>
  </si>
  <si>
    <t>OD165</t>
  </si>
  <si>
    <t>OD166</t>
  </si>
  <si>
    <t>OD167</t>
  </si>
  <si>
    <t>OD168</t>
  </si>
  <si>
    <t>OD169</t>
  </si>
  <si>
    <t>OD170</t>
  </si>
  <si>
    <t>OD171</t>
  </si>
  <si>
    <t>OD172</t>
  </si>
  <si>
    <t>OD173</t>
  </si>
  <si>
    <t>OD174</t>
  </si>
  <si>
    <t>OD175</t>
  </si>
  <si>
    <t>OD176</t>
  </si>
  <si>
    <t>OD177</t>
  </si>
  <si>
    <t>OD178</t>
  </si>
  <si>
    <t>OD179</t>
  </si>
  <si>
    <t>OD180</t>
  </si>
  <si>
    <t>OD181</t>
  </si>
  <si>
    <t>OD182</t>
  </si>
  <si>
    <t>OD183</t>
  </si>
  <si>
    <t>OD184</t>
  </si>
  <si>
    <t>OD185</t>
  </si>
  <si>
    <t>OD186</t>
  </si>
  <si>
    <t>OD187</t>
  </si>
  <si>
    <t>OD188</t>
  </si>
  <si>
    <t>OD189</t>
  </si>
  <si>
    <t>OD190</t>
  </si>
  <si>
    <t>OD191</t>
  </si>
  <si>
    <t>OD192</t>
  </si>
  <si>
    <t>OD193</t>
  </si>
  <si>
    <t>OD194</t>
  </si>
  <si>
    <t>OD195</t>
  </si>
  <si>
    <t>OD196</t>
  </si>
  <si>
    <t>OD197</t>
  </si>
  <si>
    <t>OD198</t>
  </si>
  <si>
    <t>OD199</t>
  </si>
  <si>
    <t>OD200</t>
  </si>
  <si>
    <t>OD201</t>
  </si>
  <si>
    <t>OD202</t>
  </si>
  <si>
    <t>OD203</t>
  </si>
  <si>
    <t>OD204</t>
  </si>
  <si>
    <t>OD205</t>
  </si>
  <si>
    <t>OD206</t>
  </si>
  <si>
    <t>OD207</t>
  </si>
  <si>
    <t>OD208</t>
  </si>
  <si>
    <t>OD209</t>
  </si>
  <si>
    <t>OD210</t>
  </si>
  <si>
    <t>OD211</t>
  </si>
  <si>
    <t>OD212</t>
  </si>
  <si>
    <t>OD213</t>
  </si>
  <si>
    <t>OD214</t>
  </si>
  <si>
    <t>OD215</t>
  </si>
  <si>
    <t>OD216</t>
  </si>
  <si>
    <t>OD217</t>
  </si>
  <si>
    <t>OD218</t>
  </si>
  <si>
    <t>OD219</t>
  </si>
  <si>
    <t>OD220</t>
  </si>
  <si>
    <t>OD221</t>
  </si>
  <si>
    <t>OD222</t>
  </si>
  <si>
    <t>OD223</t>
  </si>
  <si>
    <t>OD224</t>
  </si>
  <si>
    <t>OD225</t>
  </si>
  <si>
    <t>OD226</t>
  </si>
  <si>
    <t>OD227</t>
  </si>
  <si>
    <t>OD228</t>
  </si>
  <si>
    <t>OD229</t>
  </si>
  <si>
    <t>OD230</t>
  </si>
  <si>
    <t>OD231</t>
  </si>
  <si>
    <t>OD232</t>
  </si>
  <si>
    <t>OD233</t>
  </si>
  <si>
    <t>OD234</t>
  </si>
  <si>
    <t>OD235</t>
  </si>
  <si>
    <t>OD236</t>
  </si>
  <si>
    <t>OD237</t>
  </si>
  <si>
    <t>OD238</t>
  </si>
  <si>
    <t>OD239</t>
  </si>
  <si>
    <t>OD240</t>
  </si>
  <si>
    <t>OD241</t>
  </si>
  <si>
    <t>OD242</t>
  </si>
  <si>
    <t>OD243</t>
  </si>
  <si>
    <t>OD244</t>
  </si>
  <si>
    <t>OD245</t>
  </si>
  <si>
    <t>OD246</t>
  </si>
  <si>
    <t>OD247</t>
  </si>
  <si>
    <t>OD248</t>
  </si>
  <si>
    <t>OD249</t>
  </si>
  <si>
    <t>OD250</t>
  </si>
  <si>
    <t>OD251</t>
  </si>
  <si>
    <t>OD252</t>
  </si>
  <si>
    <t>OD253</t>
  </si>
  <si>
    <t>OD254</t>
  </si>
  <si>
    <t>OD255</t>
  </si>
  <si>
    <t>OD256</t>
  </si>
  <si>
    <t>OD257</t>
  </si>
  <si>
    <t>OD258</t>
  </si>
  <si>
    <t>OD259</t>
  </si>
  <si>
    <t>OD260</t>
  </si>
  <si>
    <t>OD261</t>
  </si>
  <si>
    <t>OD262</t>
  </si>
  <si>
    <t>OD263</t>
  </si>
  <si>
    <t>OD264</t>
  </si>
  <si>
    <t>OD265</t>
  </si>
  <si>
    <t>OD266</t>
  </si>
  <si>
    <t>OD267</t>
  </si>
  <si>
    <t>OD268</t>
  </si>
  <si>
    <t>OD269</t>
  </si>
  <si>
    <t>OD270</t>
  </si>
  <si>
    <t>OD271</t>
  </si>
  <si>
    <t>OD272</t>
  </si>
  <si>
    <t>OD273</t>
  </si>
  <si>
    <t>OD274</t>
  </si>
  <si>
    <t>OD275</t>
  </si>
  <si>
    <t>OD276</t>
  </si>
  <si>
    <t>OD277</t>
  </si>
  <si>
    <t>OD278</t>
  </si>
  <si>
    <t>OD279</t>
  </si>
  <si>
    <t>OD280</t>
  </si>
  <si>
    <t>OD281</t>
  </si>
  <si>
    <t>OD282</t>
  </si>
  <si>
    <t>OD283</t>
  </si>
  <si>
    <t>OD284</t>
  </si>
  <si>
    <t>OD285</t>
  </si>
  <si>
    <t>OD286</t>
  </si>
  <si>
    <t>OD287</t>
  </si>
  <si>
    <t>OD288</t>
  </si>
  <si>
    <t>OD289</t>
  </si>
  <si>
    <t>OD290</t>
  </si>
  <si>
    <t>OD291</t>
  </si>
  <si>
    <t>OD292</t>
  </si>
  <si>
    <t>OD293</t>
  </si>
  <si>
    <t>OD294</t>
  </si>
  <si>
    <t>OD295</t>
  </si>
  <si>
    <t>OD296</t>
  </si>
  <si>
    <t>OD297</t>
  </si>
  <si>
    <t>OD298</t>
  </si>
  <si>
    <t>OD299</t>
  </si>
  <si>
    <t>OD300</t>
  </si>
  <si>
    <t>Restaurant ID</t>
  </si>
  <si>
    <t>Order Amount</t>
  </si>
  <si>
    <t>Customer Rating-Food</t>
  </si>
  <si>
    <t>Customer Rating-Delivery</t>
  </si>
  <si>
    <t>OD301</t>
  </si>
  <si>
    <t>OD302</t>
  </si>
  <si>
    <t>OD303</t>
  </si>
  <si>
    <t>OD304</t>
  </si>
  <si>
    <t>OD305</t>
  </si>
  <si>
    <t>OD306</t>
  </si>
  <si>
    <t>OD307</t>
  </si>
  <si>
    <t>OD308</t>
  </si>
  <si>
    <t>OD309</t>
  </si>
  <si>
    <t>OD310</t>
  </si>
  <si>
    <t>OD311</t>
  </si>
  <si>
    <t>OD312</t>
  </si>
  <si>
    <t>OD313</t>
  </si>
  <si>
    <t>OD314</t>
  </si>
  <si>
    <t>OD315</t>
  </si>
  <si>
    <t>OD316</t>
  </si>
  <si>
    <t>OD317</t>
  </si>
  <si>
    <t>OD318</t>
  </si>
  <si>
    <t>OD319</t>
  </si>
  <si>
    <t>OD320</t>
  </si>
  <si>
    <t>OD321</t>
  </si>
  <si>
    <t>OD322</t>
  </si>
  <si>
    <t>OD323</t>
  </si>
  <si>
    <t>OD324</t>
  </si>
  <si>
    <t>OD325</t>
  </si>
  <si>
    <t>OD326</t>
  </si>
  <si>
    <t>OD327</t>
  </si>
  <si>
    <t>OD328</t>
  </si>
  <si>
    <t>OD329</t>
  </si>
  <si>
    <t>OD330</t>
  </si>
  <si>
    <t>OD331</t>
  </si>
  <si>
    <t>OD332</t>
  </si>
  <si>
    <t>OD333</t>
  </si>
  <si>
    <t>OD334</t>
  </si>
  <si>
    <t>OD335</t>
  </si>
  <si>
    <t>OD336</t>
  </si>
  <si>
    <t>OD337</t>
  </si>
  <si>
    <t>OD338</t>
  </si>
  <si>
    <t>OD339</t>
  </si>
  <si>
    <t>OD340</t>
  </si>
  <si>
    <t>OD341</t>
  </si>
  <si>
    <t>OD342</t>
  </si>
  <si>
    <t>OD343</t>
  </si>
  <si>
    <t>OD344</t>
  </si>
  <si>
    <t>OD345</t>
  </si>
  <si>
    <t>OD346</t>
  </si>
  <si>
    <t>OD347</t>
  </si>
  <si>
    <t>OD348</t>
  </si>
  <si>
    <t>OD349</t>
  </si>
  <si>
    <t>OD350</t>
  </si>
  <si>
    <t>OD351</t>
  </si>
  <si>
    <t>OD352</t>
  </si>
  <si>
    <t>OD353</t>
  </si>
  <si>
    <t>OD354</t>
  </si>
  <si>
    <t>OD355</t>
  </si>
  <si>
    <t>OD356</t>
  </si>
  <si>
    <t>OD357</t>
  </si>
  <si>
    <t>OD358</t>
  </si>
  <si>
    <t>OD359</t>
  </si>
  <si>
    <t>OD360</t>
  </si>
  <si>
    <t>OD361</t>
  </si>
  <si>
    <t>OD362</t>
  </si>
  <si>
    <t>OD363</t>
  </si>
  <si>
    <t>OD364</t>
  </si>
  <si>
    <t>OD365</t>
  </si>
  <si>
    <t>OD366</t>
  </si>
  <si>
    <t>OD367</t>
  </si>
  <si>
    <t>OD368</t>
  </si>
  <si>
    <t>OD369</t>
  </si>
  <si>
    <t>OD370</t>
  </si>
  <si>
    <t>OD371</t>
  </si>
  <si>
    <t>OD372</t>
  </si>
  <si>
    <t>OD373</t>
  </si>
  <si>
    <t>OD374</t>
  </si>
  <si>
    <t>OD375</t>
  </si>
  <si>
    <t>OD376</t>
  </si>
  <si>
    <t>OD377</t>
  </si>
  <si>
    <t>OD378</t>
  </si>
  <si>
    <t>OD379</t>
  </si>
  <si>
    <t>OD380</t>
  </si>
  <si>
    <t>OD381</t>
  </si>
  <si>
    <t>OD382</t>
  </si>
  <si>
    <t>OD383</t>
  </si>
  <si>
    <t>OD384</t>
  </si>
  <si>
    <t>OD385</t>
  </si>
  <si>
    <t>OD386</t>
  </si>
  <si>
    <t>OD387</t>
  </si>
  <si>
    <t>OD388</t>
  </si>
  <si>
    <t>OD389</t>
  </si>
  <si>
    <t>OD390</t>
  </si>
  <si>
    <t>OD391</t>
  </si>
  <si>
    <t>OD392</t>
  </si>
  <si>
    <t>OD393</t>
  </si>
  <si>
    <t>OD394</t>
  </si>
  <si>
    <t>OD395</t>
  </si>
  <si>
    <t>OD396</t>
  </si>
  <si>
    <t>OD397</t>
  </si>
  <si>
    <t>OD398</t>
  </si>
  <si>
    <t>OD399</t>
  </si>
  <si>
    <t>OD400</t>
  </si>
  <si>
    <t>OD401</t>
  </si>
  <si>
    <t>OD402</t>
  </si>
  <si>
    <t>OD403</t>
  </si>
  <si>
    <t>OD404</t>
  </si>
  <si>
    <t>OD405</t>
  </si>
  <si>
    <t>OD406</t>
  </si>
  <si>
    <t>OD407</t>
  </si>
  <si>
    <t>OD408</t>
  </si>
  <si>
    <t>OD409</t>
  </si>
  <si>
    <t>OD410</t>
  </si>
  <si>
    <t>OD411</t>
  </si>
  <si>
    <t>OD412</t>
  </si>
  <si>
    <t>OD413</t>
  </si>
  <si>
    <t>OD414</t>
  </si>
  <si>
    <t>OD415</t>
  </si>
  <si>
    <t>OD416</t>
  </si>
  <si>
    <t>OD417</t>
  </si>
  <si>
    <t>OD418</t>
  </si>
  <si>
    <t>OD419</t>
  </si>
  <si>
    <t>OD420</t>
  </si>
  <si>
    <t>OD421</t>
  </si>
  <si>
    <t>OD422</t>
  </si>
  <si>
    <t>OD423</t>
  </si>
  <si>
    <t>OD424</t>
  </si>
  <si>
    <t>OD425</t>
  </si>
  <si>
    <t>OD426</t>
  </si>
  <si>
    <t>OD427</t>
  </si>
  <si>
    <t>OD428</t>
  </si>
  <si>
    <t>OD429</t>
  </si>
  <si>
    <t>OD430</t>
  </si>
  <si>
    <t>OD431</t>
  </si>
  <si>
    <t>OD432</t>
  </si>
  <si>
    <t>OD433</t>
  </si>
  <si>
    <t>OD434</t>
  </si>
  <si>
    <t>OD435</t>
  </si>
  <si>
    <t>OD436</t>
  </si>
  <si>
    <t>OD437</t>
  </si>
  <si>
    <t>OD438</t>
  </si>
  <si>
    <t>OD439</t>
  </si>
  <si>
    <t>OD440</t>
  </si>
  <si>
    <t>OD441</t>
  </si>
  <si>
    <t>OD442</t>
  </si>
  <si>
    <t>OD443</t>
  </si>
  <si>
    <t>OD444</t>
  </si>
  <si>
    <t>OD445</t>
  </si>
  <si>
    <t>OD446</t>
  </si>
  <si>
    <t>OD447</t>
  </si>
  <si>
    <t>OD448</t>
  </si>
  <si>
    <t>OD449</t>
  </si>
  <si>
    <t>OD450</t>
  </si>
  <si>
    <t>OD451</t>
  </si>
  <si>
    <t>OD452</t>
  </si>
  <si>
    <t>OD453</t>
  </si>
  <si>
    <t>OD454</t>
  </si>
  <si>
    <t>OD455</t>
  </si>
  <si>
    <t>OD456</t>
  </si>
  <si>
    <t>OD457</t>
  </si>
  <si>
    <t>OD458</t>
  </si>
  <si>
    <t>OD459</t>
  </si>
  <si>
    <t>OD460</t>
  </si>
  <si>
    <t>OD461</t>
  </si>
  <si>
    <t>OD462</t>
  </si>
  <si>
    <t>OD463</t>
  </si>
  <si>
    <t>OD464</t>
  </si>
  <si>
    <t>OD465</t>
  </si>
  <si>
    <t>OD466</t>
  </si>
  <si>
    <t>OD467</t>
  </si>
  <si>
    <t>OD468</t>
  </si>
  <si>
    <t>OD469</t>
  </si>
  <si>
    <t>OD470</t>
  </si>
  <si>
    <t>OD471</t>
  </si>
  <si>
    <t>OD472</t>
  </si>
  <si>
    <t>OD473</t>
  </si>
  <si>
    <t>OD474</t>
  </si>
  <si>
    <t>OD475</t>
  </si>
  <si>
    <t>OD476</t>
  </si>
  <si>
    <t>OD477</t>
  </si>
  <si>
    <t>OD478</t>
  </si>
  <si>
    <t>OD479</t>
  </si>
  <si>
    <t>OD480</t>
  </si>
  <si>
    <t>OD481</t>
  </si>
  <si>
    <t>OD482</t>
  </si>
  <si>
    <t>OD483</t>
  </si>
  <si>
    <t>OD484</t>
  </si>
  <si>
    <t>OD485</t>
  </si>
  <si>
    <t>OD486</t>
  </si>
  <si>
    <t>OD487</t>
  </si>
  <si>
    <t>OD488</t>
  </si>
  <si>
    <t>OD489</t>
  </si>
  <si>
    <t>OD490</t>
  </si>
  <si>
    <t>OD491</t>
  </si>
  <si>
    <t>OD492</t>
  </si>
  <si>
    <t>OD493</t>
  </si>
  <si>
    <t>OD494</t>
  </si>
  <si>
    <t>OD495</t>
  </si>
  <si>
    <t>OD496</t>
  </si>
  <si>
    <t>OD497</t>
  </si>
  <si>
    <t>OD498</t>
  </si>
  <si>
    <t>OD499</t>
  </si>
  <si>
    <t>OD500</t>
  </si>
  <si>
    <t>Quantity of Items</t>
  </si>
  <si>
    <t>Payment Mode</t>
  </si>
  <si>
    <t>Cash on Delivery</t>
  </si>
  <si>
    <t>Debit Card</t>
  </si>
  <si>
    <t>Credit Card</t>
  </si>
  <si>
    <t>Order Date</t>
  </si>
  <si>
    <t>Delivery Time Taken (mins)</t>
  </si>
  <si>
    <t>Ordinary</t>
  </si>
  <si>
    <t>Zone B</t>
  </si>
  <si>
    <t>Belgian</t>
  </si>
  <si>
    <t>Chew Restaurant</t>
  </si>
  <si>
    <t>Zone A</t>
  </si>
  <si>
    <t>Sam Hotel</t>
  </si>
  <si>
    <t>Pro</t>
  </si>
  <si>
    <t>Zone C</t>
  </si>
  <si>
    <t>African</t>
  </si>
  <si>
    <t>Ellora</t>
  </si>
  <si>
    <t>Arabian</t>
  </si>
  <si>
    <t>Zam Zam</t>
  </si>
  <si>
    <t>Anand Restaurant</t>
  </si>
  <si>
    <t>Zone D</t>
  </si>
  <si>
    <t>North Indian</t>
  </si>
  <si>
    <t>Vrinda Bhavan</t>
  </si>
  <si>
    <t>Chinese</t>
  </si>
  <si>
    <t>KSR Hotel</t>
  </si>
  <si>
    <t>Veer Restaurant</t>
  </si>
  <si>
    <t>Ruchi</t>
  </si>
  <si>
    <t>French</t>
  </si>
  <si>
    <t>The Taste</t>
  </si>
  <si>
    <t>South Indian</t>
  </si>
  <si>
    <t>Dave Hotel</t>
  </si>
  <si>
    <t>Excel Restaurant</t>
  </si>
  <si>
    <t>Oslo</t>
  </si>
  <si>
    <t>AMN</t>
  </si>
  <si>
    <t>Willies</t>
  </si>
  <si>
    <t>Continental</t>
  </si>
  <si>
    <t>Denver Restaurant</t>
  </si>
  <si>
    <t>Win Hotel</t>
  </si>
  <si>
    <t>ASR Restaurant</t>
  </si>
  <si>
    <t>SSK Hotel</t>
  </si>
  <si>
    <t>The Cave Hotel</t>
  </si>
  <si>
    <t>Category</t>
  </si>
  <si>
    <t>Zone</t>
  </si>
  <si>
    <t>Cuisine</t>
  </si>
  <si>
    <t>RestaurantName</t>
  </si>
  <si>
    <t>RestaurantID</t>
  </si>
  <si>
    <t>O Date</t>
  </si>
  <si>
    <t>O Time</t>
  </si>
  <si>
    <t>Restaurant Name</t>
  </si>
  <si>
    <t>Grand Total</t>
  </si>
  <si>
    <t>Average of Delivery Time Taken (mins)</t>
  </si>
  <si>
    <t xml:space="preserve">Discount </t>
  </si>
  <si>
    <t>Discounted Amount</t>
  </si>
  <si>
    <t xml:space="preserve"> Which restaurant has made the maximum total sales after discount?</t>
  </si>
  <si>
    <t>Which restauant has the fastest average delivery time?</t>
  </si>
  <si>
    <t>Which cuisine is most famous among customers?</t>
  </si>
  <si>
    <t>Average of Customer Rating-Food</t>
  </si>
  <si>
    <t>Average of Customer Rating-Delivery</t>
  </si>
  <si>
    <t>What is the average customers rating points for food and delivery?</t>
  </si>
  <si>
    <t>11</t>
  </si>
  <si>
    <t>12</t>
  </si>
  <si>
    <t>13</t>
  </si>
  <si>
    <t>14</t>
  </si>
  <si>
    <t>15</t>
  </si>
  <si>
    <t>17</t>
  </si>
  <si>
    <t>18</t>
  </si>
  <si>
    <t>19</t>
  </si>
  <si>
    <t>20</t>
  </si>
  <si>
    <t>21</t>
  </si>
  <si>
    <t>22</t>
  </si>
  <si>
    <t>23</t>
  </si>
  <si>
    <t>Time(hours)</t>
  </si>
  <si>
    <t>Restaurants</t>
  </si>
  <si>
    <t>Mode of payment</t>
  </si>
  <si>
    <t>Total sales after discount</t>
  </si>
  <si>
    <t xml:space="preserve">% popularity of cuisine </t>
  </si>
  <si>
    <t xml:space="preserve">% of customers </t>
  </si>
  <si>
    <t>Number of orders</t>
  </si>
  <si>
    <t>Between what time maximum ordered were placed?</t>
  </si>
  <si>
    <t>What is the most used mode of payment by customers?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</si>
</sst>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22" fontId="0" fillId="0" borderId="0" xfId="0" applyNumberFormat="1"/>
    <xf numFmtId="49" fontId="0" fillId="0" borderId="0" xfId="0" applyNumberFormat="1"/>
    <xf numFmtId="1" fontId="0" fillId="0" borderId="0" xfId="0" applyNumberFormat="1"/>
    <xf numFmtId="164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0" fontId="2" fillId="0" borderId="0" xfId="0" applyFont="1"/>
    <xf numFmtId="9" fontId="0" fillId="0" borderId="0" xfId="0" applyNumberFormat="1"/>
    <xf numFmtId="0" fontId="3" fillId="0" borderId="0" xfId="0" applyFont="1"/>
  </cellXfs>
  <cellStyles count="1">
    <cellStyle name="Normal" xfId="0" builtinId="0"/>
  </cellStyles>
  <dxfs count="28">
    <dxf>
      <numFmt numFmtId="2" formatCode="0.00"/>
    </dxf>
    <dxf>
      <numFmt numFmtId="1" formatCode="0"/>
    </dxf>
    <dxf>
      <numFmt numFmtId="2" formatCode="0.00"/>
    </dxf>
    <dxf>
      <numFmt numFmtId="0" formatCode="General"/>
    </dxf>
    <dxf>
      <numFmt numFmtId="165" formatCode="[$-14009]hh:mm;@"/>
    </dxf>
    <dxf>
      <numFmt numFmtId="1" formatCode="0"/>
    </dxf>
    <dxf>
      <numFmt numFmtId="13" formatCode="0%"/>
    </dxf>
    <dxf>
      <numFmt numFmtId="14" formatCode="0.00%"/>
    </dxf>
    <dxf>
      <numFmt numFmtId="13" formatCode="0%"/>
    </dxf>
    <dxf>
      <numFmt numFmtId="14" formatCode="0.00%"/>
    </dxf>
    <dxf>
      <numFmt numFmtId="14" formatCode="0.00%"/>
    </dxf>
    <dxf>
      <numFmt numFmtId="2" formatCode="0.0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30" formatCode="@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64" formatCode="[$-F400]h:mm:ss\ AM/PM"/>
    </dxf>
    <dxf>
      <numFmt numFmtId="19" formatCode="dd/mm/yyyy"/>
    </dxf>
    <dxf>
      <numFmt numFmtId="27" formatCode="dd/mm/yyyy\ hh:mm"/>
    </dxf>
    <dxf>
      <numFmt numFmtId="1" formatCode="0"/>
    </dxf>
    <dxf>
      <numFmt numFmtId="1" formatCode="0"/>
    </dxf>
    <dxf>
      <numFmt numFmtId="1" formatCode="0"/>
    </dxf>
    <dxf>
      <numFmt numFmtId="30" formatCode="@"/>
    </dxf>
  </dxfs>
  <tableStyles count="0" defaultTableStyle="TableStyleMedium2" defaultPivotStyle="PivotStyleLight16"/>
  <colors>
    <mruColors>
      <color rgb="FFCC3300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5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4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11" Type="http://schemas.openxmlformats.org/officeDocument/2006/relationships/connections" Target="connections.xml"/><Relationship Id="rId5" Type="http://schemas.openxmlformats.org/officeDocument/2006/relationships/pivotCacheDefinition" Target="pivotCache/pivotCacheDefinition2.xml"/><Relationship Id="rId15" Type="http://schemas.openxmlformats.org/officeDocument/2006/relationships/calcChain" Target="calcChain.xml"/><Relationship Id="rId10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pivotCacheDefinition" Target="pivotCache/pivotCacheDefinition6.xml"/><Relationship Id="rId14" Type="http://schemas.openxmlformats.org/officeDocument/2006/relationships/powerPivotData" Target="model/item.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[Orders_restaurants_analysis.xlsx]Exploratory analysis (Q n A) !PivotTable12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/>
              <a:t>Total Sales by each Restaurant on 1st Jan 2022</a:t>
            </a:r>
            <a:endParaRPr lang="en-IN" sz="1400"/>
          </a:p>
          <a:p>
            <a:pPr>
              <a:defRPr/>
            </a:pP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solidFill>
              <a:schemeClr val="accent1"/>
            </a:solidFill>
          </a:ln>
          <a:effectLst>
            <a:outerShdw blurRad="57150" dir="5400000" algn="ctr" rotWithShape="0">
              <a:srgbClr val="000000">
                <a:alpha val="63000"/>
              </a:srgbClr>
            </a:outerShdw>
            <a:softEdge rad="12700"/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7288246808132033"/>
          <c:y val="0.15649530127142064"/>
          <c:w val="0.68764781675017883"/>
          <c:h val="0.7772110575730271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'Exploratory analysis (Q n A) '!$B$5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>
              <a:outerShdw blurRad="57150" dir="5400000" algn="ctr" rotWithShape="0">
                <a:srgbClr val="000000">
                  <a:alpha val="63000"/>
                </a:srgbClr>
              </a:outerShdw>
              <a:softEdge rad="12700"/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'Exploratory analysis (Q n A) '!$A$6:$A$26</c:f>
              <c:strCache>
                <c:ptCount val="20"/>
                <c:pt idx="0">
                  <c:v>Vrinda Bhavan</c:v>
                </c:pt>
                <c:pt idx="1">
                  <c:v>Dave Hotel</c:v>
                </c:pt>
                <c:pt idx="2">
                  <c:v>Excel Restaurant</c:v>
                </c:pt>
                <c:pt idx="3">
                  <c:v>SSK Hotel</c:v>
                </c:pt>
                <c:pt idx="4">
                  <c:v>ASR Restaurant</c:v>
                </c:pt>
                <c:pt idx="5">
                  <c:v>KSR Hotel</c:v>
                </c:pt>
                <c:pt idx="6">
                  <c:v>AMN</c:v>
                </c:pt>
                <c:pt idx="7">
                  <c:v>The Taste</c:v>
                </c:pt>
                <c:pt idx="8">
                  <c:v>Ruchi</c:v>
                </c:pt>
                <c:pt idx="9">
                  <c:v>Oslo</c:v>
                </c:pt>
                <c:pt idx="10">
                  <c:v>Win Hotel</c:v>
                </c:pt>
                <c:pt idx="11">
                  <c:v>Denver Restaurant</c:v>
                </c:pt>
                <c:pt idx="12">
                  <c:v>Zam Zam</c:v>
                </c:pt>
                <c:pt idx="13">
                  <c:v>Sam Hotel</c:v>
                </c:pt>
                <c:pt idx="14">
                  <c:v>Chew Restaurant</c:v>
                </c:pt>
                <c:pt idx="15">
                  <c:v>Ellora</c:v>
                </c:pt>
                <c:pt idx="16">
                  <c:v>Willies</c:v>
                </c:pt>
                <c:pt idx="17">
                  <c:v>Anand Restaurant</c:v>
                </c:pt>
                <c:pt idx="18">
                  <c:v>The Cave Hotel</c:v>
                </c:pt>
                <c:pt idx="19">
                  <c:v>Veer Restaurant</c:v>
                </c:pt>
              </c:strCache>
            </c:strRef>
          </c:cat>
          <c:val>
            <c:numRef>
              <c:f>'Exploratory analysis (Q n A) '!$B$6:$B$26</c:f>
              <c:numCache>
                <c:formatCode>0.00</c:formatCode>
                <c:ptCount val="20"/>
                <c:pt idx="0">
                  <c:v>9340.8999999999978</c:v>
                </c:pt>
                <c:pt idx="1">
                  <c:v>10448.199999999999</c:v>
                </c:pt>
                <c:pt idx="2">
                  <c:v>11527.2</c:v>
                </c:pt>
                <c:pt idx="3">
                  <c:v>11580.3</c:v>
                </c:pt>
                <c:pt idx="4">
                  <c:v>12062.9</c:v>
                </c:pt>
                <c:pt idx="5">
                  <c:v>12088.599999999999</c:v>
                </c:pt>
                <c:pt idx="6">
                  <c:v>12331.7</c:v>
                </c:pt>
                <c:pt idx="7">
                  <c:v>12362.15</c:v>
                </c:pt>
                <c:pt idx="8">
                  <c:v>13128.65</c:v>
                </c:pt>
                <c:pt idx="9">
                  <c:v>13272.199999999999</c:v>
                </c:pt>
                <c:pt idx="10">
                  <c:v>14865.2</c:v>
                </c:pt>
                <c:pt idx="11">
                  <c:v>15243.8</c:v>
                </c:pt>
                <c:pt idx="12">
                  <c:v>15859.200000000003</c:v>
                </c:pt>
                <c:pt idx="13">
                  <c:v>16600.149999999998</c:v>
                </c:pt>
                <c:pt idx="14">
                  <c:v>16840.449999999997</c:v>
                </c:pt>
                <c:pt idx="15">
                  <c:v>17149.150000000001</c:v>
                </c:pt>
                <c:pt idx="16">
                  <c:v>17552.150000000001</c:v>
                </c:pt>
                <c:pt idx="17">
                  <c:v>17741.75</c:v>
                </c:pt>
                <c:pt idx="18">
                  <c:v>18204.3</c:v>
                </c:pt>
                <c:pt idx="19">
                  <c:v>18334.750000000004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94-40B4-8F15-13B34A6963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493590688"/>
        <c:axId val="1493591104"/>
      </c:barChart>
      <c:catAx>
        <c:axId val="14935906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Restaurants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3591104"/>
        <c:crosses val="autoZero"/>
        <c:auto val="1"/>
        <c:lblAlgn val="ctr"/>
        <c:lblOffset val="100"/>
        <c:noMultiLvlLbl val="0"/>
      </c:catAx>
      <c:valAx>
        <c:axId val="1493591104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Total</a:t>
                </a:r>
                <a:r>
                  <a:rPr lang="en-IN" baseline="0"/>
                  <a:t> sales by restaurant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crossAx val="1493590688"/>
        <c:crosses val="autoZero"/>
        <c:crossBetween val="between"/>
      </c:valAx>
      <c:spPr>
        <a:noFill/>
        <a:ln w="25400">
          <a:noFill/>
        </a:ln>
        <a:effectLst>
          <a:outerShdw dist="50800" dir="5400000" algn="ctr" rotWithShape="0">
            <a:srgbClr val="000000"/>
          </a:outerShd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[Orders_restaurants_analysis.xlsx]Exploratory analysis (Q n A) !PivotTable13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Average delivery time of Restaurants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'Exploratory analysis (Q n A) '!$B$31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'Exploratory analysis (Q n A) '!$A$32:$A$52</c:f>
              <c:strCache>
                <c:ptCount val="20"/>
                <c:pt idx="0">
                  <c:v>The Cave Hotel</c:v>
                </c:pt>
                <c:pt idx="1">
                  <c:v>Dave Hotel</c:v>
                </c:pt>
                <c:pt idx="2">
                  <c:v>Zam Zam</c:v>
                </c:pt>
                <c:pt idx="3">
                  <c:v>Excel Restaurant</c:v>
                </c:pt>
                <c:pt idx="4">
                  <c:v>Denver Restaurant</c:v>
                </c:pt>
                <c:pt idx="5">
                  <c:v>The Taste</c:v>
                </c:pt>
                <c:pt idx="6">
                  <c:v>AMN</c:v>
                </c:pt>
                <c:pt idx="7">
                  <c:v>Oslo</c:v>
                </c:pt>
                <c:pt idx="8">
                  <c:v>SSK Hotel</c:v>
                </c:pt>
                <c:pt idx="9">
                  <c:v>KSR Hotel</c:v>
                </c:pt>
                <c:pt idx="10">
                  <c:v>Win Hotel</c:v>
                </c:pt>
                <c:pt idx="11">
                  <c:v>Sam Hotel</c:v>
                </c:pt>
                <c:pt idx="12">
                  <c:v>Veer Restaurant</c:v>
                </c:pt>
                <c:pt idx="13">
                  <c:v>ASR Restaurant</c:v>
                </c:pt>
                <c:pt idx="14">
                  <c:v>Willies</c:v>
                </c:pt>
                <c:pt idx="15">
                  <c:v>Chew Restaurant</c:v>
                </c:pt>
                <c:pt idx="16">
                  <c:v>Vrinda Bhavan</c:v>
                </c:pt>
                <c:pt idx="17">
                  <c:v>Anand Restaurant</c:v>
                </c:pt>
                <c:pt idx="18">
                  <c:v>Ellora</c:v>
                </c:pt>
                <c:pt idx="19">
                  <c:v>Ruchi</c:v>
                </c:pt>
              </c:strCache>
            </c:strRef>
          </c:cat>
          <c:val>
            <c:numRef>
              <c:f>'Exploratory analysis (Q n A) '!$B$32:$B$52</c:f>
              <c:numCache>
                <c:formatCode>0.00</c:formatCode>
                <c:ptCount val="20"/>
                <c:pt idx="0">
                  <c:v>26.03125</c:v>
                </c:pt>
                <c:pt idx="1">
                  <c:v>27.5</c:v>
                </c:pt>
                <c:pt idx="2">
                  <c:v>28.2</c:v>
                </c:pt>
                <c:pt idx="3">
                  <c:v>28.391304347826086</c:v>
                </c:pt>
                <c:pt idx="4">
                  <c:v>29.130434782608695</c:v>
                </c:pt>
                <c:pt idx="5">
                  <c:v>29.722222222222221</c:v>
                </c:pt>
                <c:pt idx="6">
                  <c:v>30.318181818181817</c:v>
                </c:pt>
                <c:pt idx="7">
                  <c:v>30.652173913043477</c:v>
                </c:pt>
                <c:pt idx="8">
                  <c:v>30.8</c:v>
                </c:pt>
                <c:pt idx="9">
                  <c:v>30.958333333333332</c:v>
                </c:pt>
                <c:pt idx="10">
                  <c:v>30.962962962962962</c:v>
                </c:pt>
                <c:pt idx="11">
                  <c:v>31.08</c:v>
                </c:pt>
                <c:pt idx="12">
                  <c:v>31.310344827586206</c:v>
                </c:pt>
                <c:pt idx="13">
                  <c:v>31.565217391304348</c:v>
                </c:pt>
                <c:pt idx="14">
                  <c:v>31.6</c:v>
                </c:pt>
                <c:pt idx="15">
                  <c:v>31.806451612903224</c:v>
                </c:pt>
                <c:pt idx="16">
                  <c:v>32</c:v>
                </c:pt>
                <c:pt idx="17">
                  <c:v>32.068965517241381</c:v>
                </c:pt>
                <c:pt idx="18">
                  <c:v>32.1875</c:v>
                </c:pt>
                <c:pt idx="19">
                  <c:v>33.607142857142854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5F-4BBB-B98A-C6648253C7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818341296"/>
        <c:axId val="1818336304"/>
      </c:barChart>
      <c:catAx>
        <c:axId val="1818341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Restaurants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8336304"/>
        <c:crosses val="autoZero"/>
        <c:auto val="1"/>
        <c:lblAlgn val="ctr"/>
        <c:lblOffset val="100"/>
        <c:noMultiLvlLbl val="0"/>
      </c:catAx>
      <c:valAx>
        <c:axId val="181833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Average Delivery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8341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[Orders_restaurants_analysis.xlsx]Exploratory analysis (Q n A) !PivotTable14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Popular cuisine among customers</a:t>
            </a:r>
          </a:p>
        </c:rich>
      </c:tx>
      <c:layout>
        <c:manualLayout>
          <c:xMode val="edge"/>
          <c:yMode val="edge"/>
          <c:x val="0.22320555075368292"/>
          <c:y val="3.41880341880341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57150"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57150"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57150"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57150"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57150"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57150"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57150"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57150"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57150"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>
        <c:manualLayout>
          <c:layoutTarget val="inner"/>
          <c:xMode val="edge"/>
          <c:yMode val="edge"/>
          <c:x val="0.30098211487134674"/>
          <c:y val="0.1639820983915472"/>
          <c:w val="0.36346276226931223"/>
          <c:h val="0.7725913587724611"/>
        </c:manualLayout>
      </c:layout>
      <c:doughnutChart>
        <c:varyColors val="1"/>
        <c:ser>
          <c:idx val="0"/>
          <c:order val="0"/>
          <c:tx>
            <c:strRef>
              <c:f>'Exploratory analysis (Q n A) '!$B$57</c:f>
              <c:strCache>
                <c:ptCount val="1"/>
                <c:pt idx="0">
                  <c:v>Total</c:v>
                </c:pt>
              </c:strCache>
            </c:strRef>
          </c:tx>
          <c:spPr>
            <a:ln w="57150"/>
          </c:spPr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57150"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361-4BBB-A264-A477A4825C7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57150"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361-4BBB-A264-A477A4825C7A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57150"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361-4BBB-A264-A477A4825C7A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57150"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F361-4BBB-A264-A477A4825C7A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57150"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F361-4BBB-A264-A477A4825C7A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57150"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F361-4BBB-A264-A477A4825C7A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57150"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2A29-4454-A50E-21174F1CB035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57150"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F361-4BBB-A264-A477A4825C7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'Exploratory analysis (Q n A) '!$A$58:$A$66</c:f>
              <c:strCache>
                <c:ptCount val="8"/>
                <c:pt idx="0">
                  <c:v>North Indian</c:v>
                </c:pt>
                <c:pt idx="1">
                  <c:v>Chinese</c:v>
                </c:pt>
                <c:pt idx="2">
                  <c:v>French</c:v>
                </c:pt>
                <c:pt idx="3">
                  <c:v>South Indian</c:v>
                </c:pt>
                <c:pt idx="4">
                  <c:v>African</c:v>
                </c:pt>
                <c:pt idx="5">
                  <c:v>Belgian</c:v>
                </c:pt>
                <c:pt idx="6">
                  <c:v>Continental</c:v>
                </c:pt>
                <c:pt idx="7">
                  <c:v>Arabian</c:v>
                </c:pt>
              </c:strCache>
            </c:strRef>
          </c:cat>
          <c:val>
            <c:numRef>
              <c:f>'Exploratory analysis (Q n A) '!$B$58:$B$66</c:f>
              <c:numCache>
                <c:formatCode>0%</c:formatCode>
                <c:ptCount val="8"/>
                <c:pt idx="0">
                  <c:v>0.16200000000000001</c:v>
                </c:pt>
                <c:pt idx="1">
                  <c:v>0.16200000000000001</c:v>
                </c:pt>
                <c:pt idx="2">
                  <c:v>0.14199999999999999</c:v>
                </c:pt>
                <c:pt idx="3">
                  <c:v>0.14000000000000001</c:v>
                </c:pt>
                <c:pt idx="4">
                  <c:v>0.122</c:v>
                </c:pt>
                <c:pt idx="5">
                  <c:v>0.112</c:v>
                </c:pt>
                <c:pt idx="6">
                  <c:v>0.11</c:v>
                </c:pt>
                <c:pt idx="7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29-4454-A50E-21174F1CB035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735901047559685"/>
          <c:y val="0.21266875294434354"/>
          <c:w val="0.21797823292616283"/>
          <c:h val="0.636756174708930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[Orders_restaurants_analysis.xlsx]Exploratory analysis (Q n A) 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Mode of payment used by customers</a:t>
            </a:r>
            <a:endParaRPr lang="en-IN"/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>
        <c:manualLayout>
          <c:layoutTarget val="inner"/>
          <c:xMode val="edge"/>
          <c:yMode val="edge"/>
          <c:x val="0.30375563832963992"/>
          <c:y val="0.21324074074074079"/>
          <c:w val="0.29129740518962077"/>
          <c:h val="0.67564814814814811"/>
        </c:manualLayout>
      </c:layout>
      <c:pieChart>
        <c:varyColors val="1"/>
        <c:ser>
          <c:idx val="0"/>
          <c:order val="0"/>
          <c:tx>
            <c:strRef>
              <c:f>'Exploratory analysis (Q n A) '!$B$76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B47-4498-BCA3-3FB2D5D8EFF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B47-4498-BCA3-3FB2D5D8EFF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2B47-4498-BCA3-3FB2D5D8EFF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'Exploratory analysis (Q n A) '!$A$77:$A$80</c:f>
              <c:strCache>
                <c:ptCount val="3"/>
                <c:pt idx="0">
                  <c:v>Debit Card</c:v>
                </c:pt>
                <c:pt idx="1">
                  <c:v>Cash on Delivery</c:v>
                </c:pt>
                <c:pt idx="2">
                  <c:v>Credit Card</c:v>
                </c:pt>
              </c:strCache>
            </c:strRef>
          </c:cat>
          <c:val>
            <c:numRef>
              <c:f>'Exploratory analysis (Q n A) '!$B$77:$B$80</c:f>
              <c:numCache>
                <c:formatCode>0%</c:formatCode>
                <c:ptCount val="3"/>
                <c:pt idx="0">
                  <c:v>0.34799999999999998</c:v>
                </c:pt>
                <c:pt idx="1">
                  <c:v>0.33800000000000002</c:v>
                </c:pt>
                <c:pt idx="2">
                  <c:v>0.314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F3-4165-9E0E-EF2956F44B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104398835391474"/>
          <c:y val="0.44313575386410031"/>
          <c:w val="0.17977568377723277"/>
          <c:h val="0.456598862642169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[Orders_restaurants_analysis.xlsx]Exploratory analysis (Q n A) !PivotTable2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Average</a:t>
            </a:r>
            <a:r>
              <a:rPr lang="en-IN" baseline="0"/>
              <a:t> Food and Delivery Rating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lumMod val="75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lumMod val="75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>
        <c:manualLayout>
          <c:layoutTarget val="inner"/>
          <c:xMode val="edge"/>
          <c:yMode val="edge"/>
          <c:x val="0.23180380577427823"/>
          <c:y val="0.1215559655596556"/>
          <c:w val="0.44599606299212596"/>
          <c:h val="0.8501590783624372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'Exploratory analysis (Q n A) '!$B$94</c:f>
              <c:strCache>
                <c:ptCount val="1"/>
                <c:pt idx="0">
                  <c:v>Average of Customer Rating-Food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'Exploratory analysis (Q n A) '!$A$95:$A$115</c:f>
              <c:strCache>
                <c:ptCount val="20"/>
                <c:pt idx="0">
                  <c:v>Win Hotel</c:v>
                </c:pt>
                <c:pt idx="1">
                  <c:v>Denver Restaurant</c:v>
                </c:pt>
                <c:pt idx="2">
                  <c:v>Veer Restaurant</c:v>
                </c:pt>
                <c:pt idx="3">
                  <c:v>The Taste</c:v>
                </c:pt>
                <c:pt idx="4">
                  <c:v>Chew Restaurant</c:v>
                </c:pt>
                <c:pt idx="5">
                  <c:v>KSR Hotel</c:v>
                </c:pt>
                <c:pt idx="6">
                  <c:v>Willies</c:v>
                </c:pt>
                <c:pt idx="7">
                  <c:v>Dave Hotel</c:v>
                </c:pt>
                <c:pt idx="8">
                  <c:v>Sam Hotel</c:v>
                </c:pt>
                <c:pt idx="9">
                  <c:v>SSK Hotel</c:v>
                </c:pt>
                <c:pt idx="10">
                  <c:v>Anand Restaurant</c:v>
                </c:pt>
                <c:pt idx="11">
                  <c:v>Oslo</c:v>
                </c:pt>
                <c:pt idx="12">
                  <c:v>Zam Zam</c:v>
                </c:pt>
                <c:pt idx="13">
                  <c:v>ASR Restaurant</c:v>
                </c:pt>
                <c:pt idx="14">
                  <c:v>Excel Restaurant</c:v>
                </c:pt>
                <c:pt idx="15">
                  <c:v>Ellora</c:v>
                </c:pt>
                <c:pt idx="16">
                  <c:v>Ruchi</c:v>
                </c:pt>
                <c:pt idx="17">
                  <c:v>The Cave Hotel</c:v>
                </c:pt>
                <c:pt idx="18">
                  <c:v>AMN</c:v>
                </c:pt>
                <c:pt idx="19">
                  <c:v>Vrinda Bhavan</c:v>
                </c:pt>
              </c:strCache>
            </c:strRef>
          </c:cat>
          <c:val>
            <c:numRef>
              <c:f>'Exploratory analysis (Q n A) '!$B$95:$B$115</c:f>
              <c:numCache>
                <c:formatCode>0.00</c:formatCode>
                <c:ptCount val="20"/>
                <c:pt idx="0">
                  <c:v>2.925925925925926</c:v>
                </c:pt>
                <c:pt idx="1">
                  <c:v>3.0869565217391304</c:v>
                </c:pt>
                <c:pt idx="2">
                  <c:v>3.103448275862069</c:v>
                </c:pt>
                <c:pt idx="3">
                  <c:v>3.1111111111111112</c:v>
                </c:pt>
                <c:pt idx="4">
                  <c:v>3.193548387096774</c:v>
                </c:pt>
                <c:pt idx="5">
                  <c:v>3.25</c:v>
                </c:pt>
                <c:pt idx="6">
                  <c:v>3.2666666666666666</c:v>
                </c:pt>
                <c:pt idx="7">
                  <c:v>3.3</c:v>
                </c:pt>
                <c:pt idx="8">
                  <c:v>3.32</c:v>
                </c:pt>
                <c:pt idx="9">
                  <c:v>3.35</c:v>
                </c:pt>
                <c:pt idx="10">
                  <c:v>3.3793103448275863</c:v>
                </c:pt>
                <c:pt idx="11">
                  <c:v>3.3913043478260869</c:v>
                </c:pt>
                <c:pt idx="12">
                  <c:v>3.44</c:v>
                </c:pt>
                <c:pt idx="13">
                  <c:v>3.4782608695652173</c:v>
                </c:pt>
                <c:pt idx="14">
                  <c:v>3.4782608695652173</c:v>
                </c:pt>
                <c:pt idx="15">
                  <c:v>3.53125</c:v>
                </c:pt>
                <c:pt idx="16">
                  <c:v>3.5714285714285716</c:v>
                </c:pt>
                <c:pt idx="17">
                  <c:v>3.59375</c:v>
                </c:pt>
                <c:pt idx="18">
                  <c:v>3.6818181818181817</c:v>
                </c:pt>
                <c:pt idx="19">
                  <c:v>3.9375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4D-47FE-9E6F-BA8CFBCE75E1}"/>
            </c:ext>
          </c:extLst>
        </c:ser>
        <c:ser>
          <c:idx val="1"/>
          <c:order val="1"/>
          <c:tx>
            <c:strRef>
              <c:f>'Exploratory analysis (Q n A) '!$C$94</c:f>
              <c:strCache>
                <c:ptCount val="1"/>
                <c:pt idx="0">
                  <c:v>Average of Customer Rating-Delivery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'Exploratory analysis (Q n A) '!$A$95:$A$115</c:f>
              <c:strCache>
                <c:ptCount val="20"/>
                <c:pt idx="0">
                  <c:v>Win Hotel</c:v>
                </c:pt>
                <c:pt idx="1">
                  <c:v>Denver Restaurant</c:v>
                </c:pt>
                <c:pt idx="2">
                  <c:v>Veer Restaurant</c:v>
                </c:pt>
                <c:pt idx="3">
                  <c:v>The Taste</c:v>
                </c:pt>
                <c:pt idx="4">
                  <c:v>Chew Restaurant</c:v>
                </c:pt>
                <c:pt idx="5">
                  <c:v>KSR Hotel</c:v>
                </c:pt>
                <c:pt idx="6">
                  <c:v>Willies</c:v>
                </c:pt>
                <c:pt idx="7">
                  <c:v>Dave Hotel</c:v>
                </c:pt>
                <c:pt idx="8">
                  <c:v>Sam Hotel</c:v>
                </c:pt>
                <c:pt idx="9">
                  <c:v>SSK Hotel</c:v>
                </c:pt>
                <c:pt idx="10">
                  <c:v>Anand Restaurant</c:v>
                </c:pt>
                <c:pt idx="11">
                  <c:v>Oslo</c:v>
                </c:pt>
                <c:pt idx="12">
                  <c:v>Zam Zam</c:v>
                </c:pt>
                <c:pt idx="13">
                  <c:v>ASR Restaurant</c:v>
                </c:pt>
                <c:pt idx="14">
                  <c:v>Excel Restaurant</c:v>
                </c:pt>
                <c:pt idx="15">
                  <c:v>Ellora</c:v>
                </c:pt>
                <c:pt idx="16">
                  <c:v>Ruchi</c:v>
                </c:pt>
                <c:pt idx="17">
                  <c:v>The Cave Hotel</c:v>
                </c:pt>
                <c:pt idx="18">
                  <c:v>AMN</c:v>
                </c:pt>
                <c:pt idx="19">
                  <c:v>Vrinda Bhavan</c:v>
                </c:pt>
              </c:strCache>
            </c:strRef>
          </c:cat>
          <c:val>
            <c:numRef>
              <c:f>'Exploratory analysis (Q n A) '!$C$95:$C$115</c:f>
              <c:numCache>
                <c:formatCode>0.00</c:formatCode>
                <c:ptCount val="20"/>
                <c:pt idx="0">
                  <c:v>3.2962962962962963</c:v>
                </c:pt>
                <c:pt idx="1">
                  <c:v>2.4782608695652173</c:v>
                </c:pt>
                <c:pt idx="2">
                  <c:v>2.6896551724137931</c:v>
                </c:pt>
                <c:pt idx="3">
                  <c:v>3.1111111111111112</c:v>
                </c:pt>
                <c:pt idx="4">
                  <c:v>2.5483870967741935</c:v>
                </c:pt>
                <c:pt idx="5">
                  <c:v>2.875</c:v>
                </c:pt>
                <c:pt idx="6">
                  <c:v>3.0333333333333332</c:v>
                </c:pt>
                <c:pt idx="7">
                  <c:v>3.35</c:v>
                </c:pt>
                <c:pt idx="8">
                  <c:v>2.76</c:v>
                </c:pt>
                <c:pt idx="9">
                  <c:v>2.85</c:v>
                </c:pt>
                <c:pt idx="10">
                  <c:v>3.0689655172413794</c:v>
                </c:pt>
                <c:pt idx="11">
                  <c:v>2.7391304347826089</c:v>
                </c:pt>
                <c:pt idx="12">
                  <c:v>3.08</c:v>
                </c:pt>
                <c:pt idx="13">
                  <c:v>3.2173913043478262</c:v>
                </c:pt>
                <c:pt idx="14">
                  <c:v>3</c:v>
                </c:pt>
                <c:pt idx="15">
                  <c:v>3.09375</c:v>
                </c:pt>
                <c:pt idx="16">
                  <c:v>3</c:v>
                </c:pt>
                <c:pt idx="17">
                  <c:v>3.5</c:v>
                </c:pt>
                <c:pt idx="18">
                  <c:v>3.0909090909090908</c:v>
                </c:pt>
                <c:pt idx="19">
                  <c:v>3.0625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4D-47FE-9E6F-BA8CFBCE75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100"/>
        <c:axId val="526547328"/>
        <c:axId val="526544832"/>
      </c:barChart>
      <c:catAx>
        <c:axId val="5265473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544832"/>
        <c:crosses val="autoZero"/>
        <c:auto val="1"/>
        <c:lblAlgn val="ctr"/>
        <c:lblOffset val="100"/>
        <c:noMultiLvlLbl val="0"/>
      </c:catAx>
      <c:valAx>
        <c:axId val="526544832"/>
        <c:scaling>
          <c:orientation val="minMax"/>
        </c:scaling>
        <c:delete val="1"/>
        <c:axPos val="b"/>
        <c:numFmt formatCode="0.00" sourceLinked="1"/>
        <c:majorTickMark val="none"/>
        <c:minorTickMark val="none"/>
        <c:tickLblPos val="nextTo"/>
        <c:crossAx val="526547328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66661920384951878"/>
          <c:y val="0.36013137887284385"/>
          <c:w val="0.30560301837270337"/>
          <c:h val="0.290591858674492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[Orders_restaurants_analysis.xlsx]Exploratory analysis (Q n A) !PivotTable3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</a:t>
            </a:r>
            <a:r>
              <a:rPr lang="en-US" baseline="0"/>
              <a:t> of orders placed at different time intervals</a:t>
            </a:r>
            <a:endParaRPr lang="en-US"/>
          </a:p>
        </c:rich>
      </c:tx>
      <c:layout>
        <c:manualLayout>
          <c:xMode val="edge"/>
          <c:yMode val="edge"/>
          <c:x val="0.23546676597857699"/>
          <c:y val="0.113835854787814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8541994750656161E-2"/>
          <c:y val="0.25865522018081066"/>
          <c:w val="0.84782414698162734"/>
          <c:h val="0.44729367162438027"/>
        </c:manualLayout>
      </c:layout>
      <c:lineChart>
        <c:grouping val="standard"/>
        <c:varyColors val="0"/>
        <c:ser>
          <c:idx val="0"/>
          <c:order val="0"/>
          <c:tx>
            <c:strRef>
              <c:f>'Exploratory analysis (Q n A) '!$B$122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'Exploratory analysis (Q n A) '!$A$123:$A$135</c:f>
              <c:strCache>
                <c:ptCount val="12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  <c:pt idx="11">
                  <c:v>23</c:v>
                </c:pt>
              </c:strCache>
            </c:strRef>
          </c:cat>
          <c:val>
            <c:numRef>
              <c:f>'Exploratory analysis (Q n A) '!$B$123:$B$135</c:f>
              <c:numCache>
                <c:formatCode>0</c:formatCode>
                <c:ptCount val="12"/>
                <c:pt idx="0">
                  <c:v>73</c:v>
                </c:pt>
                <c:pt idx="1">
                  <c:v>41</c:v>
                </c:pt>
                <c:pt idx="2">
                  <c:v>54</c:v>
                </c:pt>
                <c:pt idx="3">
                  <c:v>99</c:v>
                </c:pt>
                <c:pt idx="4">
                  <c:v>23</c:v>
                </c:pt>
                <c:pt idx="5">
                  <c:v>20</c:v>
                </c:pt>
                <c:pt idx="6">
                  <c:v>18</c:v>
                </c:pt>
                <c:pt idx="7">
                  <c:v>31</c:v>
                </c:pt>
                <c:pt idx="8">
                  <c:v>49</c:v>
                </c:pt>
                <c:pt idx="9">
                  <c:v>31</c:v>
                </c:pt>
                <c:pt idx="10">
                  <c:v>15</c:v>
                </c:pt>
                <c:pt idx="11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82-4E3C-B621-85082B39F3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4985663"/>
        <c:axId val="1244984415"/>
      </c:lineChart>
      <c:catAx>
        <c:axId val="124498566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4984415"/>
        <c:crosses val="autoZero"/>
        <c:auto val="1"/>
        <c:lblAlgn val="ctr"/>
        <c:lblOffset val="100"/>
        <c:noMultiLvlLbl val="0"/>
      </c:catAx>
      <c:valAx>
        <c:axId val="124498441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Total</a:t>
                </a:r>
                <a:r>
                  <a:rPr lang="en-IN" baseline="0"/>
                  <a:t> Orders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49856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541020</xdr:colOff>
      <xdr:row>4</xdr:row>
      <xdr:rowOff>0</xdr:rowOff>
    </xdr:from>
    <xdr:to>
      <xdr:col>15</xdr:col>
      <xdr:colOff>525780</xdr:colOff>
      <xdr:row>29</xdr:row>
      <xdr:rowOff>22860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D855191-110E-77B2-DB52-F5E0D1F450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30</xdr:row>
      <xdr:rowOff>22860</xdr:rowOff>
    </xdr:from>
    <xdr:to>
      <xdr:col>15</xdr:col>
      <xdr:colOff>541020</xdr:colOff>
      <xdr:row>50</xdr:row>
      <xdr:rowOff>144780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A27C34B-B5B7-E3DD-C91C-E12374D6CC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54</xdr:row>
      <xdr:rowOff>175260</xdr:rowOff>
    </xdr:from>
    <xdr:to>
      <xdr:col>15</xdr:col>
      <xdr:colOff>541020</xdr:colOff>
      <xdr:row>71</xdr:row>
      <xdr:rowOff>38100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B521598-7515-D64D-0351-E30CAF6485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22860</xdr:colOff>
      <xdr:row>75</xdr:row>
      <xdr:rowOff>15240</xdr:rowOff>
    </xdr:from>
    <xdr:to>
      <xdr:col>15</xdr:col>
      <xdr:colOff>548640</xdr:colOff>
      <xdr:row>90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187FBC-59E8-5B14-7F8F-F3B13158DF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0</xdr:colOff>
      <xdr:row>94</xdr:row>
      <xdr:rowOff>152400</xdr:rowOff>
    </xdr:from>
    <xdr:to>
      <xdr:col>16</xdr:col>
      <xdr:colOff>38100</xdr:colOff>
      <xdr:row>117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05D0F56-B88D-A17C-CD4B-88F1B75391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541020</xdr:colOff>
      <xdr:row>119</xdr:row>
      <xdr:rowOff>205740</xdr:rowOff>
    </xdr:from>
    <xdr:to>
      <xdr:col>16</xdr:col>
      <xdr:colOff>68580</xdr:colOff>
      <xdr:row>138</xdr:row>
      <xdr:rowOff>121920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FDF7263-9425-22DB-3E0B-0B03368A09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invalid="1" saveData="0" refreshedBy="Mitali Patle" refreshedDate="44939.681444097223" backgroundQuery="1" createdVersion="8" refreshedVersion="8" minRefreshableVersion="3" recordCount="0" supportSubquery="1" supportAdvancedDrill="1" xr:uid="{3097EA22-2020-4E26-9394-59655A2DAD17}">
  <cacheSource type="external" connectionId="1"/>
  <cacheFields count="3">
    <cacheField name="[Measures].[Average of Customer Rating-Food]" caption="Average of Customer Rating-Food" numFmtId="0" hierarchy="26" level="32767"/>
    <cacheField name="[Table2].[Restaurant Name].[Restaurant Name]" caption="Restaurant Name" numFmtId="0" hierarchy="3" level="1">
      <sharedItems count="20">
        <s v="AMN"/>
        <s v="Anand Restaurant"/>
        <s v="ASR Restaurant"/>
        <s v="Chew Restaurant"/>
        <s v="Dave Hotel"/>
        <s v="Denver Restaurant"/>
        <s v="Ellora"/>
        <s v="Excel Restaurant"/>
        <s v="KSR Hotel"/>
        <s v="Oslo"/>
        <s v="Ruchi"/>
        <s v="Sam Hotel"/>
        <s v="SSK Hotel"/>
        <s v="The Cave Hotel"/>
        <s v="The Taste"/>
        <s v="Veer Restaurant"/>
        <s v="Vrinda Bhavan"/>
        <s v="Willies"/>
        <s v="Win Hotel"/>
        <s v="Zam Zam"/>
      </sharedItems>
    </cacheField>
    <cacheField name="[Measures].[Average of Customer Rating-Delivery]" caption="Average of Customer Rating-Delivery" numFmtId="0" hierarchy="27" level="32767"/>
  </cacheFields>
  <cacheHierarchies count="29">
    <cacheHierarchy uniqueName="[Table2].[Order ID]" caption="Order ID" attribute="1" defaultMemberUniqueName="[Table2].[Order ID].[All]" allUniqueName="[Table2].[Order ID].[All]" dimensionUniqueName="[Table2]" displayFolder="" count="0" memberValueDatatype="130" unbalanced="0"/>
    <cacheHierarchy uniqueName="[Table2].[Customer Name]" caption="Customer Name" attribute="1" defaultMemberUniqueName="[Table2].[Customer Name].[All]" allUniqueName="[Table2].[Customer Name].[All]" dimensionUniqueName="[Table2]" displayFolder="" count="0" memberValueDatatype="130" unbalanced="0"/>
    <cacheHierarchy uniqueName="[Table2].[Restaurant ID]" caption="Restaurant ID" attribute="1" defaultMemberUniqueName="[Table2].[Restaurant ID].[All]" allUniqueName="[Table2].[Restaurant ID].[All]" dimensionUniqueName="[Table2]" displayFolder="" count="0" memberValueDatatype="20" unbalanced="0"/>
    <cacheHierarchy uniqueName="[Table2].[Restaurant Name]" caption="Restaurant Name" attribute="1" defaultMemberUniqueName="[Table2].[Restaurant Name].[All]" allUniqueName="[Table2].[Restaurant Name].[All]" dimensionUniqueName="[Table2]" displayFolder="" count="2" memberValueDatatype="130" unbalanced="0">
      <fieldsUsage count="2">
        <fieldUsage x="-1"/>
        <fieldUsage x="1"/>
      </fieldsUsage>
    </cacheHierarchy>
    <cacheHierarchy uniqueName="[Table2].[Cuisine]" caption="Cuisine" attribute="1" defaultMemberUniqueName="[Table2].[Cuisine].[All]" allUniqueName="[Table2].[Cuisine].[All]" dimensionUniqueName="[Table2]" displayFolder="" count="0" memberValueDatatype="130" unbalanced="0"/>
    <cacheHierarchy uniqueName="[Table2].[Order Date]" caption="Order Date" attribute="1" time="1" defaultMemberUniqueName="[Table2].[Order Date].[All]" allUniqueName="[Table2].[Order Date].[All]" dimensionUniqueName="[Table2]" displayFolder="" count="0" memberValueDatatype="7" unbalanced="0"/>
    <cacheHierarchy uniqueName="[Table2].[O Date]" caption="O Date" attribute="1" time="1" defaultMemberUniqueName="[Table2].[O Date].[All]" allUniqueName="[Table2].[O Date].[All]" dimensionUniqueName="[Table2]" displayFolder="" count="0" memberValueDatatype="7" unbalanced="0"/>
    <cacheHierarchy uniqueName="[Table2].[O Time]" caption="O Time" attribute="1" time="1" defaultMemberUniqueName="[Table2].[O Time].[All]" allUniqueName="[Table2].[O Time].[All]" dimensionUniqueName="[Table2]" displayFolder="" count="0" memberValueDatatype="7" unbalanced="0"/>
    <cacheHierarchy uniqueName="[Table2].[Quantity of Items]" caption="Quantity of Items" attribute="1" defaultMemberUniqueName="[Table2].[Quantity of Items].[All]" allUniqueName="[Table2].[Quantity of Items].[All]" dimensionUniqueName="[Table2]" displayFolder="" count="0" memberValueDatatype="20" unbalanced="0"/>
    <cacheHierarchy uniqueName="[Table2].[Order Amount]" caption="Order Amount" attribute="1" defaultMemberUniqueName="[Table2].[Order Amount].[All]" allUniqueName="[Table2].[Order Amount].[All]" dimensionUniqueName="[Table2]" displayFolder="" count="0" memberValueDatatype="20" unbalanced="0"/>
    <cacheHierarchy uniqueName="[Table2].[Discount]" caption="Discount" attribute="1" defaultMemberUniqueName="[Table2].[Discount].[All]" allUniqueName="[Table2].[Discount].[All]" dimensionUniqueName="[Table2]" displayFolder="" count="0" memberValueDatatype="130" unbalanced="0"/>
    <cacheHierarchy uniqueName="[Table2].[Discounted Amount]" caption="Discounted Amount" attribute="1" defaultMemberUniqueName="[Table2].[Discounted Amount].[All]" allUniqueName="[Table2].[Discounted Amount].[All]" dimensionUniqueName="[Table2]" displayFolder="" count="0" memberValueDatatype="5" unbalanced="0"/>
    <cacheHierarchy uniqueName="[Table2].[Payment Mode]" caption="Payment Mode" attribute="1" defaultMemberUniqueName="[Table2].[Payment Mode].[All]" allUniqueName="[Table2].[Payment Mode].[All]" dimensionUniqueName="[Table2]" displayFolder="" count="0" memberValueDatatype="130" unbalanced="0"/>
    <cacheHierarchy uniqueName="[Table2].[Delivery Time Taken (mins)]" caption="Delivery Time Taken (mins)" attribute="1" defaultMemberUniqueName="[Table2].[Delivery Time Taken (mins)].[All]" allUniqueName="[Table2].[Delivery Time Taken (mins)].[All]" dimensionUniqueName="[Table2]" displayFolder="" count="0" memberValueDatatype="20" unbalanced="0"/>
    <cacheHierarchy uniqueName="[Table2].[Customer Rating-Food]" caption="Customer Rating-Food" attribute="1" defaultMemberUniqueName="[Table2].[Customer Rating-Food].[All]" allUniqueName="[Table2].[Customer Rating-Food].[All]" dimensionUniqueName="[Table2]" displayFolder="" count="0" memberValueDatatype="20" unbalanced="0"/>
    <cacheHierarchy uniqueName="[Table2].[Customer Rating-Delivery]" caption="Customer Rating-Delivery" attribute="1" defaultMemberUniqueName="[Table2].[Customer Rating-Delivery].[All]" allUniqueName="[Table2].[Customer Rating-Delivery].[All]" dimensionUniqueName="[Table2]" displayFolder="" count="0" memberValueDatatype="20" unbalanced="0"/>
    <cacheHierarchy uniqueName="[Table2].[O Time (Hour)]" caption="O Time (Hour)" attribute="1" defaultMemberUniqueName="[Table2].[O Time (Hour)].[All]" allUniqueName="[Table2].[O Time (Hour)].[All]" dimensionUniqueName="[Table2]" displayFolder="" count="0" memberValueDatatype="130" unbalanced="0"/>
    <cacheHierarchy uniqueName="[Table2].[O Time (Minute)]" caption="O Time (Minute)" attribute="1" defaultMemberUniqueName="[Table2].[O Time (Minute)].[All]" allUniqueName="[Table2].[O Time (Minute)].[All]" dimensionUniqueName="[Table2]" displayFolder="" count="0" memberValueDatatype="130" unbalanced="0"/>
    <cacheHierarchy uniqueName="[Measures].[__XL_Count Table2]" caption="__XL_Count Table2" measure="1" displayFolder="" measureGroup="Table2" count="0" hidden="1"/>
    <cacheHierarchy uniqueName="[Measures].[__No measures defined]" caption="__No measures defined" measure="1" displayFolder="" count="0" hidden="1"/>
    <cacheHierarchy uniqueName="[Measures].[Sum of Discounted Amount]" caption="Sum of Discounted Amount" measure="1" displayFolder="" measureGroup="Table2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Delivery Time Taken (mins)]" caption="Sum of Delivery Time Taken (mins)" measure="1" displayFolder="" measureGroup="Table2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Average of Delivery Time Taken (mins)]" caption="Average of Delivery Time Taken (mins)" measure="1" displayFolder="" measureGroup="Table2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Count of Customer Name]" caption="Count of Customer Name" measure="1" displayFolder="" measureGroup="Table2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Customer Rating-Food]" caption="Sum of Customer Rating-Food" measure="1" displayFolder="" measureGroup="Table2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Customer Rating-Delivery]" caption="Sum of Customer Rating-Delivery" measure="1" displayFolder="" measureGroup="Table2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Average of Customer Rating-Food]" caption="Average of Customer Rating-Food" measure="1" displayFolder="" measureGroup="Table2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Average of Customer Rating-Delivery]" caption="Average of Customer Rating-Delivery" measure="1" displayFolder="" measureGroup="Table2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Order ID]" caption="Count of Order ID" measure="1" displayFolder="" measureGroup="Table2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2">
    <dimension measure="1" name="Measures" uniqueName="[Measures]" caption="Measures"/>
    <dimension name="Table2" uniqueName="[Table2]" caption="Table2"/>
  </dimensions>
  <measureGroups count="1">
    <measureGroup name="Table2" caption="Table2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invalid="1" saveData="0" refreshedBy="Mitali Patle" refreshedDate="44939.681446875002" backgroundQuery="1" createdVersion="8" refreshedVersion="8" minRefreshableVersion="3" recordCount="0" supportSubquery="1" supportAdvancedDrill="1" xr:uid="{28AEB8C1-4B5E-4D55-B861-47BC3EABD84E}">
  <cacheSource type="external" connectionId="1"/>
  <cacheFields count="2">
    <cacheField name="[Table2].[Restaurant Name].[Restaurant Name]" caption="Restaurant Name" numFmtId="0" hierarchy="3" level="1">
      <sharedItems count="20">
        <s v="AMN"/>
        <s v="Anand Restaurant"/>
        <s v="ASR Restaurant"/>
        <s v="Chew Restaurant"/>
        <s v="Dave Hotel"/>
        <s v="Denver Restaurant"/>
        <s v="Ellora"/>
        <s v="Excel Restaurant"/>
        <s v="KSR Hotel"/>
        <s v="Oslo"/>
        <s v="Ruchi"/>
        <s v="Sam Hotel"/>
        <s v="SSK Hotel"/>
        <s v="The Cave Hotel"/>
        <s v="The Taste"/>
        <s v="Veer Restaurant"/>
        <s v="Vrinda Bhavan"/>
        <s v="Willies"/>
        <s v="Win Hotel"/>
        <s v="Zam Zam"/>
      </sharedItems>
    </cacheField>
    <cacheField name="[Measures].[Average of Delivery Time Taken (mins)]" caption="Average of Delivery Time Taken (mins)" numFmtId="0" hierarchy="22" level="32767"/>
  </cacheFields>
  <cacheHierarchies count="29">
    <cacheHierarchy uniqueName="[Table2].[Order ID]" caption="Order ID" attribute="1" defaultMemberUniqueName="[Table2].[Order ID].[All]" allUniqueName="[Table2].[Order ID].[All]" dimensionUniqueName="[Table2]" displayFolder="" count="0" memberValueDatatype="130" unbalanced="0"/>
    <cacheHierarchy uniqueName="[Table2].[Customer Name]" caption="Customer Name" attribute="1" defaultMemberUniqueName="[Table2].[Customer Name].[All]" allUniqueName="[Table2].[Customer Name].[All]" dimensionUniqueName="[Table2]" displayFolder="" count="0" memberValueDatatype="130" unbalanced="0"/>
    <cacheHierarchy uniqueName="[Table2].[Restaurant ID]" caption="Restaurant ID" attribute="1" defaultMemberUniqueName="[Table2].[Restaurant ID].[All]" allUniqueName="[Table2].[Restaurant ID].[All]" dimensionUniqueName="[Table2]" displayFolder="" count="0" memberValueDatatype="20" unbalanced="0"/>
    <cacheHierarchy uniqueName="[Table2].[Restaurant Name]" caption="Restaurant Name" attribute="1" defaultMemberUniqueName="[Table2].[Restaurant Name].[All]" allUniqueName="[Table2].[Restaurant Name].[All]" dimensionUniqueName="[Table2]" displayFolder="" count="2" memberValueDatatype="130" unbalanced="0">
      <fieldsUsage count="2">
        <fieldUsage x="-1"/>
        <fieldUsage x="0"/>
      </fieldsUsage>
    </cacheHierarchy>
    <cacheHierarchy uniqueName="[Table2].[Cuisine]" caption="Cuisine" attribute="1" defaultMemberUniqueName="[Table2].[Cuisine].[All]" allUniqueName="[Table2].[Cuisine].[All]" dimensionUniqueName="[Table2]" displayFolder="" count="0" memberValueDatatype="130" unbalanced="0"/>
    <cacheHierarchy uniqueName="[Table2].[Order Date]" caption="Order Date" attribute="1" time="1" defaultMemberUniqueName="[Table2].[Order Date].[All]" allUniqueName="[Table2].[Order Date].[All]" dimensionUniqueName="[Table2]" displayFolder="" count="0" memberValueDatatype="7" unbalanced="0"/>
    <cacheHierarchy uniqueName="[Table2].[O Date]" caption="O Date" attribute="1" time="1" defaultMemberUniqueName="[Table2].[O Date].[All]" allUniqueName="[Table2].[O Date].[All]" dimensionUniqueName="[Table2]" displayFolder="" count="0" memberValueDatatype="7" unbalanced="0"/>
    <cacheHierarchy uniqueName="[Table2].[O Time]" caption="O Time" attribute="1" time="1" defaultMemberUniqueName="[Table2].[O Time].[All]" allUniqueName="[Table2].[O Time].[All]" dimensionUniqueName="[Table2]" displayFolder="" count="0" memberValueDatatype="7" unbalanced="0"/>
    <cacheHierarchy uniqueName="[Table2].[Quantity of Items]" caption="Quantity of Items" attribute="1" defaultMemberUniqueName="[Table2].[Quantity of Items].[All]" allUniqueName="[Table2].[Quantity of Items].[All]" dimensionUniqueName="[Table2]" displayFolder="" count="0" memberValueDatatype="20" unbalanced="0"/>
    <cacheHierarchy uniqueName="[Table2].[Order Amount]" caption="Order Amount" attribute="1" defaultMemberUniqueName="[Table2].[Order Amount].[All]" allUniqueName="[Table2].[Order Amount].[All]" dimensionUniqueName="[Table2]" displayFolder="" count="0" memberValueDatatype="20" unbalanced="0"/>
    <cacheHierarchy uniqueName="[Table2].[Discount]" caption="Discount" attribute="1" defaultMemberUniqueName="[Table2].[Discount].[All]" allUniqueName="[Table2].[Discount].[All]" dimensionUniqueName="[Table2]" displayFolder="" count="0" memberValueDatatype="130" unbalanced="0"/>
    <cacheHierarchy uniqueName="[Table2].[Discounted Amount]" caption="Discounted Amount" attribute="1" defaultMemberUniqueName="[Table2].[Discounted Amount].[All]" allUniqueName="[Table2].[Discounted Amount].[All]" dimensionUniqueName="[Table2]" displayFolder="" count="0" memberValueDatatype="5" unbalanced="0"/>
    <cacheHierarchy uniqueName="[Table2].[Payment Mode]" caption="Payment Mode" attribute="1" defaultMemberUniqueName="[Table2].[Payment Mode].[All]" allUniqueName="[Table2].[Payment Mode].[All]" dimensionUniqueName="[Table2]" displayFolder="" count="0" memberValueDatatype="130" unbalanced="0"/>
    <cacheHierarchy uniqueName="[Table2].[Delivery Time Taken (mins)]" caption="Delivery Time Taken (mins)" attribute="1" defaultMemberUniqueName="[Table2].[Delivery Time Taken (mins)].[All]" allUniqueName="[Table2].[Delivery Time Taken (mins)].[All]" dimensionUniqueName="[Table2]" displayFolder="" count="0" memberValueDatatype="20" unbalanced="0"/>
    <cacheHierarchy uniqueName="[Table2].[Customer Rating-Food]" caption="Customer Rating-Food" attribute="1" defaultMemberUniqueName="[Table2].[Customer Rating-Food].[All]" allUniqueName="[Table2].[Customer Rating-Food].[All]" dimensionUniqueName="[Table2]" displayFolder="" count="0" memberValueDatatype="20" unbalanced="0"/>
    <cacheHierarchy uniqueName="[Table2].[Customer Rating-Delivery]" caption="Customer Rating-Delivery" attribute="1" defaultMemberUniqueName="[Table2].[Customer Rating-Delivery].[All]" allUniqueName="[Table2].[Customer Rating-Delivery].[All]" dimensionUniqueName="[Table2]" displayFolder="" count="0" memberValueDatatype="20" unbalanced="0"/>
    <cacheHierarchy uniqueName="[Table2].[O Time (Hour)]" caption="O Time (Hour)" attribute="1" defaultMemberUniqueName="[Table2].[O Time (Hour)].[All]" allUniqueName="[Table2].[O Time (Hour)].[All]" dimensionUniqueName="[Table2]" displayFolder="" count="0" memberValueDatatype="130" unbalanced="0"/>
    <cacheHierarchy uniqueName="[Table2].[O Time (Minute)]" caption="O Time (Minute)" attribute="1" defaultMemberUniqueName="[Table2].[O Time (Minute)].[All]" allUniqueName="[Table2].[O Time (Minute)].[All]" dimensionUniqueName="[Table2]" displayFolder="" count="0" memberValueDatatype="130" unbalanced="0"/>
    <cacheHierarchy uniqueName="[Measures].[__XL_Count Table2]" caption="__XL_Count Table2" measure="1" displayFolder="" measureGroup="Table2" count="0" hidden="1"/>
    <cacheHierarchy uniqueName="[Measures].[__No measures defined]" caption="__No measures defined" measure="1" displayFolder="" count="0" hidden="1"/>
    <cacheHierarchy uniqueName="[Measures].[Sum of Discounted Amount]" caption="Sum of Discounted Amount" measure="1" displayFolder="" measureGroup="Table2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Delivery Time Taken (mins)]" caption="Sum of Delivery Time Taken (mins)" measure="1" displayFolder="" measureGroup="Table2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Average of Delivery Time Taken (mins)]" caption="Average of Delivery Time Taken (mins)" measure="1" displayFolder="" measureGroup="Table2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Count of Customer Name]" caption="Count of Customer Name" measure="1" displayFolder="" measureGroup="Table2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Customer Rating-Food]" caption="Sum of Customer Rating-Food" measure="1" displayFolder="" measureGroup="Table2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Customer Rating-Delivery]" caption="Sum of Customer Rating-Delivery" measure="1" displayFolder="" measureGroup="Table2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Average of Customer Rating-Food]" caption="Average of Customer Rating-Food" measure="1" displayFolder="" measureGroup="Table2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Average of Customer Rating-Delivery]" caption="Average of Customer Rating-Delivery" measure="1" displayFolder="" measureGroup="Table2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Order ID]" caption="Count of Order ID" measure="1" displayFolder="" measureGroup="Table2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2">
    <dimension measure="1" name="Measures" uniqueName="[Measures]" caption="Measures"/>
    <dimension name="Table2" uniqueName="[Table2]" caption="Table2"/>
  </dimensions>
  <measureGroups count="1">
    <measureGroup name="Table2" caption="Table2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itali Patle" refreshedDate="44940.029795601855" backgroundQuery="1" createdVersion="8" refreshedVersion="8" minRefreshableVersion="3" recordCount="0" supportSubquery="1" supportAdvancedDrill="1" xr:uid="{402DBAC3-3B50-43C5-AA17-637558E41E7F}">
  <cacheSource type="external" connectionId="1"/>
  <cacheFields count="2">
    <cacheField name="[Table2].[Restaurant Name].[Restaurant Name]" caption="Restaurant Name" numFmtId="0" hierarchy="3" level="1">
      <sharedItems count="20">
        <s v="AMN"/>
        <s v="Anand Restaurant"/>
        <s v="ASR Restaurant"/>
        <s v="Chew Restaurant"/>
        <s v="Dave Hotel"/>
        <s v="Denver Restaurant"/>
        <s v="Ellora"/>
        <s v="Excel Restaurant"/>
        <s v="KSR Hotel"/>
        <s v="Oslo"/>
        <s v="Ruchi"/>
        <s v="Sam Hotel"/>
        <s v="SSK Hotel"/>
        <s v="The Cave Hotel"/>
        <s v="The Taste"/>
        <s v="Veer Restaurant"/>
        <s v="Vrinda Bhavan"/>
        <s v="Willies"/>
        <s v="Win Hotel"/>
        <s v="Zam Zam"/>
      </sharedItems>
    </cacheField>
    <cacheField name="[Measures].[Sum of Discounted Amount]" caption="Sum of Discounted Amount" numFmtId="0" hierarchy="20" level="32767"/>
  </cacheFields>
  <cacheHierarchies count="29">
    <cacheHierarchy uniqueName="[Table2].[Order ID]" caption="Order ID" attribute="1" defaultMemberUniqueName="[Table2].[Order ID].[All]" allUniqueName="[Table2].[Order ID].[All]" dimensionUniqueName="[Table2]" displayFolder="" count="0" memberValueDatatype="130" unbalanced="0"/>
    <cacheHierarchy uniqueName="[Table2].[Customer Name]" caption="Customer Name" attribute="1" defaultMemberUniqueName="[Table2].[Customer Name].[All]" allUniqueName="[Table2].[Customer Name].[All]" dimensionUniqueName="[Table2]" displayFolder="" count="0" memberValueDatatype="130" unbalanced="0"/>
    <cacheHierarchy uniqueName="[Table2].[Restaurant ID]" caption="Restaurant ID" attribute="1" defaultMemberUniqueName="[Table2].[Restaurant ID].[All]" allUniqueName="[Table2].[Restaurant ID].[All]" dimensionUniqueName="[Table2]" displayFolder="" count="0" memberValueDatatype="20" unbalanced="0"/>
    <cacheHierarchy uniqueName="[Table2].[Restaurant Name]" caption="Restaurant Name" attribute="1" defaultMemberUniqueName="[Table2].[Restaurant Name].[All]" allUniqueName="[Table2].[Restaurant Name].[All]" dimensionUniqueName="[Table2]" displayFolder="" count="2" memberValueDatatype="130" unbalanced="0">
      <fieldsUsage count="2">
        <fieldUsage x="-1"/>
        <fieldUsage x="0"/>
      </fieldsUsage>
    </cacheHierarchy>
    <cacheHierarchy uniqueName="[Table2].[Cuisine]" caption="Cuisine" attribute="1" defaultMemberUniqueName="[Table2].[Cuisine].[All]" allUniqueName="[Table2].[Cuisine].[All]" dimensionUniqueName="[Table2]" displayFolder="" count="0" memberValueDatatype="130" unbalanced="0"/>
    <cacheHierarchy uniqueName="[Table2].[Order Date]" caption="Order Date" attribute="1" time="1" defaultMemberUniqueName="[Table2].[Order Date].[All]" allUniqueName="[Table2].[Order Date].[All]" dimensionUniqueName="[Table2]" displayFolder="" count="0" memberValueDatatype="7" unbalanced="0"/>
    <cacheHierarchy uniqueName="[Table2].[O Date]" caption="O Date" attribute="1" time="1" defaultMemberUniqueName="[Table2].[O Date].[All]" allUniqueName="[Table2].[O Date].[All]" dimensionUniqueName="[Table2]" displayFolder="" count="0" memberValueDatatype="7" unbalanced="0"/>
    <cacheHierarchy uniqueName="[Table2].[O Time]" caption="O Time" attribute="1" time="1" defaultMemberUniqueName="[Table2].[O Time].[All]" allUniqueName="[Table2].[O Time].[All]" dimensionUniqueName="[Table2]" displayFolder="" count="0" memberValueDatatype="7" unbalanced="0"/>
    <cacheHierarchy uniqueName="[Table2].[Quantity of Items]" caption="Quantity of Items" attribute="1" defaultMemberUniqueName="[Table2].[Quantity of Items].[All]" allUniqueName="[Table2].[Quantity of Items].[All]" dimensionUniqueName="[Table2]" displayFolder="" count="0" memberValueDatatype="20" unbalanced="0"/>
    <cacheHierarchy uniqueName="[Table2].[Order Amount]" caption="Order Amount" attribute="1" defaultMemberUniqueName="[Table2].[Order Amount].[All]" allUniqueName="[Table2].[Order Amount].[All]" dimensionUniqueName="[Table2]" displayFolder="" count="0" memberValueDatatype="20" unbalanced="0"/>
    <cacheHierarchy uniqueName="[Table2].[Discount]" caption="Discount" attribute="1" defaultMemberUniqueName="[Table2].[Discount].[All]" allUniqueName="[Table2].[Discount].[All]" dimensionUniqueName="[Table2]" displayFolder="" count="0" memberValueDatatype="130" unbalanced="0"/>
    <cacheHierarchy uniqueName="[Table2].[Discounted Amount]" caption="Discounted Amount" attribute="1" defaultMemberUniqueName="[Table2].[Discounted Amount].[All]" allUniqueName="[Table2].[Discounted Amount].[All]" dimensionUniqueName="[Table2]" displayFolder="" count="0" memberValueDatatype="5" unbalanced="0"/>
    <cacheHierarchy uniqueName="[Table2].[Payment Mode]" caption="Payment Mode" attribute="1" defaultMemberUniqueName="[Table2].[Payment Mode].[All]" allUniqueName="[Table2].[Payment Mode].[All]" dimensionUniqueName="[Table2]" displayFolder="" count="0" memberValueDatatype="130" unbalanced="0"/>
    <cacheHierarchy uniqueName="[Table2].[Delivery Time Taken (mins)]" caption="Delivery Time Taken (mins)" attribute="1" defaultMemberUniqueName="[Table2].[Delivery Time Taken (mins)].[All]" allUniqueName="[Table2].[Delivery Time Taken (mins)].[All]" dimensionUniqueName="[Table2]" displayFolder="" count="0" memberValueDatatype="20" unbalanced="0"/>
    <cacheHierarchy uniqueName="[Table2].[Customer Rating-Food]" caption="Customer Rating-Food" attribute="1" defaultMemberUniqueName="[Table2].[Customer Rating-Food].[All]" allUniqueName="[Table2].[Customer Rating-Food].[All]" dimensionUniqueName="[Table2]" displayFolder="" count="0" memberValueDatatype="20" unbalanced="0"/>
    <cacheHierarchy uniqueName="[Table2].[Customer Rating-Delivery]" caption="Customer Rating-Delivery" attribute="1" defaultMemberUniqueName="[Table2].[Customer Rating-Delivery].[All]" allUniqueName="[Table2].[Customer Rating-Delivery].[All]" dimensionUniqueName="[Table2]" displayFolder="" count="0" memberValueDatatype="20" unbalanced="0"/>
    <cacheHierarchy uniqueName="[Table2].[O Time (Hour)]" caption="O Time (Hour)" attribute="1" defaultMemberUniqueName="[Table2].[O Time (Hour)].[All]" allUniqueName="[Table2].[O Time (Hour)].[All]" dimensionUniqueName="[Table2]" displayFolder="" count="0" memberValueDatatype="130" unbalanced="0"/>
    <cacheHierarchy uniqueName="[Table2].[O Time (Minute)]" caption="O Time (Minute)" attribute="1" defaultMemberUniqueName="[Table2].[O Time (Minute)].[All]" allUniqueName="[Table2].[O Time (Minute)].[All]" dimensionUniqueName="[Table2]" displayFolder="" count="0" memberValueDatatype="130" unbalanced="0"/>
    <cacheHierarchy uniqueName="[Measures].[__XL_Count Table2]" caption="__XL_Count Table2" measure="1" displayFolder="" measureGroup="Table2" count="0" hidden="1"/>
    <cacheHierarchy uniqueName="[Measures].[__No measures defined]" caption="__No measures defined" measure="1" displayFolder="" count="0" hidden="1"/>
    <cacheHierarchy uniqueName="[Measures].[Sum of Discounted Amount]" caption="Sum of Discounted Amount" measure="1" displayFolder="" measureGroup="Table2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Delivery Time Taken (mins)]" caption="Sum of Delivery Time Taken (mins)" measure="1" displayFolder="" measureGroup="Table2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Average of Delivery Time Taken (mins)]" caption="Average of Delivery Time Taken (mins)" measure="1" displayFolder="" measureGroup="Table2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Count of Customer Name]" caption="Count of Customer Name" measure="1" displayFolder="" measureGroup="Table2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Customer Rating-Food]" caption="Sum of Customer Rating-Food" measure="1" displayFolder="" measureGroup="Table2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Customer Rating-Delivery]" caption="Sum of Customer Rating-Delivery" measure="1" displayFolder="" measureGroup="Table2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Average of Customer Rating-Food]" caption="Average of Customer Rating-Food" measure="1" displayFolder="" measureGroup="Table2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Average of Customer Rating-Delivery]" caption="Average of Customer Rating-Delivery" measure="1" displayFolder="" measureGroup="Table2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Order ID]" caption="Count of Order ID" measure="1" displayFolder="" measureGroup="Table2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2">
    <dimension measure="1" name="Measures" uniqueName="[Measures]" caption="Measures"/>
    <dimension name="Table2" uniqueName="[Table2]" caption="Table2"/>
  </dimensions>
  <measureGroups count="1">
    <measureGroup name="Table2" caption="Table2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itali Patle" refreshedDate="44940.03059224537" backgroundQuery="1" createdVersion="8" refreshedVersion="8" minRefreshableVersion="3" recordCount="0" supportSubquery="1" supportAdvancedDrill="1" xr:uid="{C7A7BC35-2547-430F-988A-A9A9B8FC1EB1}">
  <cacheSource type="external" connectionId="1"/>
  <cacheFields count="2">
    <cacheField name="[Table2].[Cuisine].[Cuisine]" caption="Cuisine" numFmtId="0" hierarchy="4" level="1">
      <sharedItems count="8">
        <s v="African"/>
        <s v="Arabian"/>
        <s v="Belgian"/>
        <s v="Chinese"/>
        <s v="Continental"/>
        <s v="French"/>
        <s v="North Indian"/>
        <s v="South Indian"/>
      </sharedItems>
    </cacheField>
    <cacheField name="[Measures].[Count of Customer Name]" caption="Count of Customer Name" numFmtId="0" hierarchy="23" level="32767"/>
  </cacheFields>
  <cacheHierarchies count="29">
    <cacheHierarchy uniqueName="[Table2].[Order ID]" caption="Order ID" attribute="1" defaultMemberUniqueName="[Table2].[Order ID].[All]" allUniqueName="[Table2].[Order ID].[All]" dimensionUniqueName="[Table2]" displayFolder="" count="0" memberValueDatatype="130" unbalanced="0"/>
    <cacheHierarchy uniqueName="[Table2].[Customer Name]" caption="Customer Name" attribute="1" defaultMemberUniqueName="[Table2].[Customer Name].[All]" allUniqueName="[Table2].[Customer Name].[All]" dimensionUniqueName="[Table2]" displayFolder="" count="0" memberValueDatatype="130" unbalanced="0"/>
    <cacheHierarchy uniqueName="[Table2].[Restaurant ID]" caption="Restaurant ID" attribute="1" defaultMemberUniqueName="[Table2].[Restaurant ID].[All]" allUniqueName="[Table2].[Restaurant ID].[All]" dimensionUniqueName="[Table2]" displayFolder="" count="0" memberValueDatatype="20" unbalanced="0"/>
    <cacheHierarchy uniqueName="[Table2].[Restaurant Name]" caption="Restaurant Name" attribute="1" defaultMemberUniqueName="[Table2].[Restaurant Name].[All]" allUniqueName="[Table2].[Restaurant Name].[All]" dimensionUniqueName="[Table2]" displayFolder="" count="0" memberValueDatatype="130" unbalanced="0"/>
    <cacheHierarchy uniqueName="[Table2].[Cuisine]" caption="Cuisine" attribute="1" defaultMemberUniqueName="[Table2].[Cuisine].[All]" allUniqueName="[Table2].[Cuisine].[All]" dimensionUniqueName="[Table2]" displayFolder="" count="2" memberValueDatatype="130" unbalanced="0">
      <fieldsUsage count="2">
        <fieldUsage x="-1"/>
        <fieldUsage x="0"/>
      </fieldsUsage>
    </cacheHierarchy>
    <cacheHierarchy uniqueName="[Table2].[Order Date]" caption="Order Date" attribute="1" time="1" defaultMemberUniqueName="[Table2].[Order Date].[All]" allUniqueName="[Table2].[Order Date].[All]" dimensionUniqueName="[Table2]" displayFolder="" count="0" memberValueDatatype="7" unbalanced="0"/>
    <cacheHierarchy uniqueName="[Table2].[O Date]" caption="O Date" attribute="1" time="1" defaultMemberUniqueName="[Table2].[O Date].[All]" allUniqueName="[Table2].[O Date].[All]" dimensionUniqueName="[Table2]" displayFolder="" count="0" memberValueDatatype="7" unbalanced="0"/>
    <cacheHierarchy uniqueName="[Table2].[O Time]" caption="O Time" attribute="1" time="1" defaultMemberUniqueName="[Table2].[O Time].[All]" allUniqueName="[Table2].[O Time].[All]" dimensionUniqueName="[Table2]" displayFolder="" count="0" memberValueDatatype="7" unbalanced="0"/>
    <cacheHierarchy uniqueName="[Table2].[Quantity of Items]" caption="Quantity of Items" attribute="1" defaultMemberUniqueName="[Table2].[Quantity of Items].[All]" allUniqueName="[Table2].[Quantity of Items].[All]" dimensionUniqueName="[Table2]" displayFolder="" count="0" memberValueDatatype="20" unbalanced="0"/>
    <cacheHierarchy uniqueName="[Table2].[Order Amount]" caption="Order Amount" attribute="1" defaultMemberUniqueName="[Table2].[Order Amount].[All]" allUniqueName="[Table2].[Order Amount].[All]" dimensionUniqueName="[Table2]" displayFolder="" count="0" memberValueDatatype="20" unbalanced="0"/>
    <cacheHierarchy uniqueName="[Table2].[Discount]" caption="Discount" attribute="1" defaultMemberUniqueName="[Table2].[Discount].[All]" allUniqueName="[Table2].[Discount].[All]" dimensionUniqueName="[Table2]" displayFolder="" count="0" memberValueDatatype="130" unbalanced="0"/>
    <cacheHierarchy uniqueName="[Table2].[Discounted Amount]" caption="Discounted Amount" attribute="1" defaultMemberUniqueName="[Table2].[Discounted Amount].[All]" allUniqueName="[Table2].[Discounted Amount].[All]" dimensionUniqueName="[Table2]" displayFolder="" count="0" memberValueDatatype="5" unbalanced="0"/>
    <cacheHierarchy uniqueName="[Table2].[Payment Mode]" caption="Payment Mode" attribute="1" defaultMemberUniqueName="[Table2].[Payment Mode].[All]" allUniqueName="[Table2].[Payment Mode].[All]" dimensionUniqueName="[Table2]" displayFolder="" count="0" memberValueDatatype="130" unbalanced="0"/>
    <cacheHierarchy uniqueName="[Table2].[Delivery Time Taken (mins)]" caption="Delivery Time Taken (mins)" attribute="1" defaultMemberUniqueName="[Table2].[Delivery Time Taken (mins)].[All]" allUniqueName="[Table2].[Delivery Time Taken (mins)].[All]" dimensionUniqueName="[Table2]" displayFolder="" count="0" memberValueDatatype="20" unbalanced="0"/>
    <cacheHierarchy uniqueName="[Table2].[Customer Rating-Food]" caption="Customer Rating-Food" attribute="1" defaultMemberUniqueName="[Table2].[Customer Rating-Food].[All]" allUniqueName="[Table2].[Customer Rating-Food].[All]" dimensionUniqueName="[Table2]" displayFolder="" count="0" memberValueDatatype="20" unbalanced="0"/>
    <cacheHierarchy uniqueName="[Table2].[Customer Rating-Delivery]" caption="Customer Rating-Delivery" attribute="1" defaultMemberUniqueName="[Table2].[Customer Rating-Delivery].[All]" allUniqueName="[Table2].[Customer Rating-Delivery].[All]" dimensionUniqueName="[Table2]" displayFolder="" count="0" memberValueDatatype="20" unbalanced="0"/>
    <cacheHierarchy uniqueName="[Table2].[O Time (Hour)]" caption="O Time (Hour)" attribute="1" defaultMemberUniqueName="[Table2].[O Time (Hour)].[All]" allUniqueName="[Table2].[O Time (Hour)].[All]" dimensionUniqueName="[Table2]" displayFolder="" count="0" memberValueDatatype="130" unbalanced="0"/>
    <cacheHierarchy uniqueName="[Table2].[O Time (Minute)]" caption="O Time (Minute)" attribute="1" defaultMemberUniqueName="[Table2].[O Time (Minute)].[All]" allUniqueName="[Table2].[O Time (Minute)].[All]" dimensionUniqueName="[Table2]" displayFolder="" count="0" memberValueDatatype="130" unbalanced="0"/>
    <cacheHierarchy uniqueName="[Measures].[__XL_Count Table2]" caption="__XL_Count Table2" measure="1" displayFolder="" measureGroup="Table2" count="0" hidden="1"/>
    <cacheHierarchy uniqueName="[Measures].[__No measures defined]" caption="__No measures defined" measure="1" displayFolder="" count="0" hidden="1"/>
    <cacheHierarchy uniqueName="[Measures].[Sum of Discounted Amount]" caption="Sum of Discounted Amount" measure="1" displayFolder="" measureGroup="Table2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Delivery Time Taken (mins)]" caption="Sum of Delivery Time Taken (mins)" measure="1" displayFolder="" measureGroup="Table2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Average of Delivery Time Taken (mins)]" caption="Average of Delivery Time Taken (mins)" measure="1" displayFolder="" measureGroup="Table2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Count of Customer Name]" caption="Count of Customer Name" measure="1" displayFolder="" measureGroup="Table2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Customer Rating-Food]" caption="Sum of Customer Rating-Food" measure="1" displayFolder="" measureGroup="Table2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Customer Rating-Delivery]" caption="Sum of Customer Rating-Delivery" measure="1" displayFolder="" measureGroup="Table2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Average of Customer Rating-Food]" caption="Average of Customer Rating-Food" measure="1" displayFolder="" measureGroup="Table2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Average of Customer Rating-Delivery]" caption="Average of Customer Rating-Delivery" measure="1" displayFolder="" measureGroup="Table2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Order ID]" caption="Count of Order ID" measure="1" displayFolder="" measureGroup="Table2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2">
    <dimension measure="1" name="Measures" uniqueName="[Measures]" caption="Measures"/>
    <dimension name="Table2" uniqueName="[Table2]" caption="Table2"/>
  </dimensions>
  <measureGroups count="1">
    <measureGroup name="Table2" caption="Table2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itali Patle" refreshedDate="44940.030927546293" backgroundQuery="1" createdVersion="8" refreshedVersion="8" minRefreshableVersion="3" recordCount="0" supportSubquery="1" supportAdvancedDrill="1" xr:uid="{45BF7796-A356-4DCC-8CDE-955875AA8BE5}">
  <cacheSource type="external" connectionId="1"/>
  <cacheFields count="3">
    <cacheField name="[Table2].[Cuisine].[Cuisine]" caption="Cuisine" numFmtId="0" hierarchy="4" level="1">
      <sharedItems count="8">
        <s v="African"/>
        <s v="Arabian"/>
        <s v="Belgian"/>
        <s v="Chinese"/>
        <s v="Continental"/>
        <s v="French"/>
        <s v="North Indian"/>
        <s v="South Indian"/>
      </sharedItems>
    </cacheField>
    <cacheField name="[Measures].[Count of Customer Name]" caption="Count of Customer Name" numFmtId="0" hierarchy="23" level="32767"/>
    <cacheField name="[Table2].[Payment Mode].[Payment Mode]" caption="Payment Mode" numFmtId="0" hierarchy="12" level="1">
      <sharedItems count="3">
        <s v="Cash on Delivery"/>
        <s v="Credit Card"/>
        <s v="Debit Card"/>
      </sharedItems>
    </cacheField>
  </cacheFields>
  <cacheHierarchies count="29">
    <cacheHierarchy uniqueName="[Table2].[Order ID]" caption="Order ID" attribute="1" defaultMemberUniqueName="[Table2].[Order ID].[All]" allUniqueName="[Table2].[Order ID].[All]" dimensionUniqueName="[Table2]" displayFolder="" count="0" memberValueDatatype="130" unbalanced="0"/>
    <cacheHierarchy uniqueName="[Table2].[Customer Name]" caption="Customer Name" attribute="1" defaultMemberUniqueName="[Table2].[Customer Name].[All]" allUniqueName="[Table2].[Customer Name].[All]" dimensionUniqueName="[Table2]" displayFolder="" count="0" memberValueDatatype="130" unbalanced="0"/>
    <cacheHierarchy uniqueName="[Table2].[Restaurant ID]" caption="Restaurant ID" attribute="1" defaultMemberUniqueName="[Table2].[Restaurant ID].[All]" allUniqueName="[Table2].[Restaurant ID].[All]" dimensionUniqueName="[Table2]" displayFolder="" count="0" memberValueDatatype="20" unbalanced="0"/>
    <cacheHierarchy uniqueName="[Table2].[Restaurant Name]" caption="Restaurant Name" attribute="1" defaultMemberUniqueName="[Table2].[Restaurant Name].[All]" allUniqueName="[Table2].[Restaurant Name].[All]" dimensionUniqueName="[Table2]" displayFolder="" count="0" memberValueDatatype="130" unbalanced="0"/>
    <cacheHierarchy uniqueName="[Table2].[Cuisine]" caption="Cuisine" attribute="1" defaultMemberUniqueName="[Table2].[Cuisine].[All]" allUniqueName="[Table2].[Cuisine].[All]" dimensionUniqueName="[Table2]" displayFolder="" count="2" memberValueDatatype="130" unbalanced="0">
      <fieldsUsage count="2">
        <fieldUsage x="-1"/>
        <fieldUsage x="0"/>
      </fieldsUsage>
    </cacheHierarchy>
    <cacheHierarchy uniqueName="[Table2].[Order Date]" caption="Order Date" attribute="1" time="1" defaultMemberUniqueName="[Table2].[Order Date].[All]" allUniqueName="[Table2].[Order Date].[All]" dimensionUniqueName="[Table2]" displayFolder="" count="0" memberValueDatatype="7" unbalanced="0"/>
    <cacheHierarchy uniqueName="[Table2].[O Date]" caption="O Date" attribute="1" time="1" defaultMemberUniqueName="[Table2].[O Date].[All]" allUniqueName="[Table2].[O Date].[All]" dimensionUniqueName="[Table2]" displayFolder="" count="0" memberValueDatatype="7" unbalanced="0"/>
    <cacheHierarchy uniqueName="[Table2].[O Time]" caption="O Time" attribute="1" time="1" defaultMemberUniqueName="[Table2].[O Time].[All]" allUniqueName="[Table2].[O Time].[All]" dimensionUniqueName="[Table2]" displayFolder="" count="0" memberValueDatatype="7" unbalanced="0"/>
    <cacheHierarchy uniqueName="[Table2].[Quantity of Items]" caption="Quantity of Items" attribute="1" defaultMemberUniqueName="[Table2].[Quantity of Items].[All]" allUniqueName="[Table2].[Quantity of Items].[All]" dimensionUniqueName="[Table2]" displayFolder="" count="0" memberValueDatatype="20" unbalanced="0"/>
    <cacheHierarchy uniqueName="[Table2].[Order Amount]" caption="Order Amount" attribute="1" defaultMemberUniqueName="[Table2].[Order Amount].[All]" allUniqueName="[Table2].[Order Amount].[All]" dimensionUniqueName="[Table2]" displayFolder="" count="0" memberValueDatatype="20" unbalanced="0"/>
    <cacheHierarchy uniqueName="[Table2].[Discount]" caption="Discount" attribute="1" defaultMemberUniqueName="[Table2].[Discount].[All]" allUniqueName="[Table2].[Discount].[All]" dimensionUniqueName="[Table2]" displayFolder="" count="0" memberValueDatatype="130" unbalanced="0"/>
    <cacheHierarchy uniqueName="[Table2].[Discounted Amount]" caption="Discounted Amount" attribute="1" defaultMemberUniqueName="[Table2].[Discounted Amount].[All]" allUniqueName="[Table2].[Discounted Amount].[All]" dimensionUniqueName="[Table2]" displayFolder="" count="0" memberValueDatatype="5" unbalanced="0"/>
    <cacheHierarchy uniqueName="[Table2].[Payment Mode]" caption="Payment Mode" attribute="1" defaultMemberUniqueName="[Table2].[Payment Mode].[All]" allUniqueName="[Table2].[Payment Mode].[All]" dimensionUniqueName="[Table2]" displayFolder="" count="2" memberValueDatatype="130" unbalanced="0">
      <fieldsUsage count="2">
        <fieldUsage x="-1"/>
        <fieldUsage x="2"/>
      </fieldsUsage>
    </cacheHierarchy>
    <cacheHierarchy uniqueName="[Table2].[Delivery Time Taken (mins)]" caption="Delivery Time Taken (mins)" attribute="1" defaultMemberUniqueName="[Table2].[Delivery Time Taken (mins)].[All]" allUniqueName="[Table2].[Delivery Time Taken (mins)].[All]" dimensionUniqueName="[Table2]" displayFolder="" count="0" memberValueDatatype="20" unbalanced="0"/>
    <cacheHierarchy uniqueName="[Table2].[Customer Rating-Food]" caption="Customer Rating-Food" attribute="1" defaultMemberUniqueName="[Table2].[Customer Rating-Food].[All]" allUniqueName="[Table2].[Customer Rating-Food].[All]" dimensionUniqueName="[Table2]" displayFolder="" count="0" memberValueDatatype="20" unbalanced="0"/>
    <cacheHierarchy uniqueName="[Table2].[Customer Rating-Delivery]" caption="Customer Rating-Delivery" attribute="1" defaultMemberUniqueName="[Table2].[Customer Rating-Delivery].[All]" allUniqueName="[Table2].[Customer Rating-Delivery].[All]" dimensionUniqueName="[Table2]" displayFolder="" count="0" memberValueDatatype="20" unbalanced="0"/>
    <cacheHierarchy uniqueName="[Table2].[O Time (Hour)]" caption="O Time (Hour)" attribute="1" defaultMemberUniqueName="[Table2].[O Time (Hour)].[All]" allUniqueName="[Table2].[O Time (Hour)].[All]" dimensionUniqueName="[Table2]" displayFolder="" count="0" memberValueDatatype="130" unbalanced="0"/>
    <cacheHierarchy uniqueName="[Table2].[O Time (Minute)]" caption="O Time (Minute)" attribute="1" defaultMemberUniqueName="[Table2].[O Time (Minute)].[All]" allUniqueName="[Table2].[O Time (Minute)].[All]" dimensionUniqueName="[Table2]" displayFolder="" count="0" memberValueDatatype="130" unbalanced="0"/>
    <cacheHierarchy uniqueName="[Measures].[__XL_Count Table2]" caption="__XL_Count Table2" measure="1" displayFolder="" measureGroup="Table2" count="0" hidden="1"/>
    <cacheHierarchy uniqueName="[Measures].[__No measures defined]" caption="__No measures defined" measure="1" displayFolder="" count="0" hidden="1"/>
    <cacheHierarchy uniqueName="[Measures].[Sum of Discounted Amount]" caption="Sum of Discounted Amount" measure="1" displayFolder="" measureGroup="Table2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Delivery Time Taken (mins)]" caption="Sum of Delivery Time Taken (mins)" measure="1" displayFolder="" measureGroup="Table2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Average of Delivery Time Taken (mins)]" caption="Average of Delivery Time Taken (mins)" measure="1" displayFolder="" measureGroup="Table2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Count of Customer Name]" caption="Count of Customer Name" measure="1" displayFolder="" measureGroup="Table2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Customer Rating-Food]" caption="Sum of Customer Rating-Food" measure="1" displayFolder="" measureGroup="Table2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Customer Rating-Delivery]" caption="Sum of Customer Rating-Delivery" measure="1" displayFolder="" measureGroup="Table2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Average of Customer Rating-Food]" caption="Average of Customer Rating-Food" measure="1" displayFolder="" measureGroup="Table2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Average of Customer Rating-Delivery]" caption="Average of Customer Rating-Delivery" measure="1" displayFolder="" measureGroup="Table2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Order ID]" caption="Count of Order ID" measure="1" displayFolder="" measureGroup="Table2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2">
    <dimension measure="1" name="Measures" uniqueName="[Measures]" caption="Measures"/>
    <dimension name="Table2" uniqueName="[Table2]" caption="Table2"/>
  </dimensions>
  <measureGroups count="1">
    <measureGroup name="Table2" caption="Table2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itali Patle" refreshedDate="44940.031898379631" backgroundQuery="1" createdVersion="8" refreshedVersion="8" minRefreshableVersion="3" recordCount="0" supportSubquery="1" supportAdvancedDrill="1" xr:uid="{4A7DDC8E-D753-47E5-8C1A-628403B4F713}">
  <cacheSource type="external" connectionId="1"/>
  <cacheFields count="3">
    <cacheField name="[Measures].[Count of Order ID]" caption="Count of Order ID" numFmtId="0" hierarchy="28" level="32767"/>
    <cacheField name="[Table2].[O Time].[O Time]" caption="O Time" numFmtId="0" hierarchy="7" level="1">
      <sharedItems containsSemiMixedTypes="0" containsNonDate="0" containsDate="1" containsString="0" minDate="1899-12-30T11:10:00" maxDate="1899-12-30T11:19:00" count="4">
        <d v="1899-12-30T11:10:00"/>
        <d v="1899-12-30T11:15:00"/>
        <d v="1899-12-30T11:17:00"/>
        <d v="1899-12-30T11:19:00"/>
      </sharedItems>
      <extLst>
        <ext xmlns:x15="http://schemas.microsoft.com/office/spreadsheetml/2010/11/main" uri="{4F2E5C28-24EA-4eb8-9CBF-B6C8F9C3D259}">
          <x15:cachedUniqueNames>
            <x15:cachedUniqueName index="0" name="[Table2].[O Time].&amp;[1899-12-30T11:10:00]"/>
            <x15:cachedUniqueName index="1" name="[Table2].[O Time].&amp;[1899-12-30T11:15:00]"/>
            <x15:cachedUniqueName index="2" name="[Table2].[O Time].&amp;[1899-12-30T11:17:00]"/>
            <x15:cachedUniqueName index="3" name="[Table2].[O Time].&amp;[1899-12-30T11:19:00]"/>
          </x15:cachedUniqueNames>
        </ext>
      </extLst>
    </cacheField>
    <cacheField name="[Table2].[O Time (Hour)].[O Time (Hour)]" caption="O Time (Hour)" numFmtId="0" hierarchy="16" level="1">
      <sharedItems count="12">
        <s v="11"/>
        <s v="12"/>
        <s v="13"/>
        <s v="14"/>
        <s v="15"/>
        <s v="17"/>
        <s v="18"/>
        <s v="19"/>
        <s v="20"/>
        <s v="21"/>
        <s v="22"/>
        <s v="23"/>
      </sharedItems>
    </cacheField>
  </cacheFields>
  <cacheHierarchies count="29">
    <cacheHierarchy uniqueName="[Table2].[Order ID]" caption="Order ID" attribute="1" defaultMemberUniqueName="[Table2].[Order ID].[All]" allUniqueName="[Table2].[Order ID].[All]" dimensionUniqueName="[Table2]" displayFolder="" count="0" memberValueDatatype="130" unbalanced="0"/>
    <cacheHierarchy uniqueName="[Table2].[Customer Name]" caption="Customer Name" attribute="1" defaultMemberUniqueName="[Table2].[Customer Name].[All]" allUniqueName="[Table2].[Customer Name].[All]" dimensionUniqueName="[Table2]" displayFolder="" count="0" memberValueDatatype="130" unbalanced="0"/>
    <cacheHierarchy uniqueName="[Table2].[Restaurant ID]" caption="Restaurant ID" attribute="1" defaultMemberUniqueName="[Table2].[Restaurant ID].[All]" allUniqueName="[Table2].[Restaurant ID].[All]" dimensionUniqueName="[Table2]" displayFolder="" count="0" memberValueDatatype="20" unbalanced="0"/>
    <cacheHierarchy uniqueName="[Table2].[Restaurant Name]" caption="Restaurant Name" attribute="1" defaultMemberUniqueName="[Table2].[Restaurant Name].[All]" allUniqueName="[Table2].[Restaurant Name].[All]" dimensionUniqueName="[Table2]" displayFolder="" count="0" memberValueDatatype="130" unbalanced="0"/>
    <cacheHierarchy uniqueName="[Table2].[Cuisine]" caption="Cuisine" attribute="1" defaultMemberUniqueName="[Table2].[Cuisine].[All]" allUniqueName="[Table2].[Cuisine].[All]" dimensionUniqueName="[Table2]" displayFolder="" count="0" memberValueDatatype="130" unbalanced="0"/>
    <cacheHierarchy uniqueName="[Table2].[Order Date]" caption="Order Date" attribute="1" time="1" defaultMemberUniqueName="[Table2].[Order Date].[All]" allUniqueName="[Table2].[Order Date].[All]" dimensionUniqueName="[Table2]" displayFolder="" count="0" memberValueDatatype="7" unbalanced="0"/>
    <cacheHierarchy uniqueName="[Table2].[O Date]" caption="O Date" attribute="1" time="1" defaultMemberUniqueName="[Table2].[O Date].[All]" allUniqueName="[Table2].[O Date].[All]" dimensionUniqueName="[Table2]" displayFolder="" count="0" memberValueDatatype="7" unbalanced="0"/>
    <cacheHierarchy uniqueName="[Table2].[O Time]" caption="O Time" attribute="1" time="1" defaultMemberUniqueName="[Table2].[O Time].[All]" allUniqueName="[Table2].[O Time].[All]" dimensionUniqueName="[Table2]" displayFolder="" count="2" memberValueDatatype="7" unbalanced="0">
      <fieldsUsage count="2">
        <fieldUsage x="-1"/>
        <fieldUsage x="1"/>
      </fieldsUsage>
    </cacheHierarchy>
    <cacheHierarchy uniqueName="[Table2].[Quantity of Items]" caption="Quantity of Items" attribute="1" defaultMemberUniqueName="[Table2].[Quantity of Items].[All]" allUniqueName="[Table2].[Quantity of Items].[All]" dimensionUniqueName="[Table2]" displayFolder="" count="0" memberValueDatatype="20" unbalanced="0"/>
    <cacheHierarchy uniqueName="[Table2].[Order Amount]" caption="Order Amount" attribute="1" defaultMemberUniqueName="[Table2].[Order Amount].[All]" allUniqueName="[Table2].[Order Amount].[All]" dimensionUniqueName="[Table2]" displayFolder="" count="0" memberValueDatatype="20" unbalanced="0"/>
    <cacheHierarchy uniqueName="[Table2].[Discount]" caption="Discount" attribute="1" defaultMemberUniqueName="[Table2].[Discount].[All]" allUniqueName="[Table2].[Discount].[All]" dimensionUniqueName="[Table2]" displayFolder="" count="0" memberValueDatatype="130" unbalanced="0"/>
    <cacheHierarchy uniqueName="[Table2].[Discounted Amount]" caption="Discounted Amount" attribute="1" defaultMemberUniqueName="[Table2].[Discounted Amount].[All]" allUniqueName="[Table2].[Discounted Amount].[All]" dimensionUniqueName="[Table2]" displayFolder="" count="0" memberValueDatatype="5" unbalanced="0"/>
    <cacheHierarchy uniqueName="[Table2].[Payment Mode]" caption="Payment Mode" attribute="1" defaultMemberUniqueName="[Table2].[Payment Mode].[All]" allUniqueName="[Table2].[Payment Mode].[All]" dimensionUniqueName="[Table2]" displayFolder="" count="0" memberValueDatatype="130" unbalanced="0"/>
    <cacheHierarchy uniqueName="[Table2].[Delivery Time Taken (mins)]" caption="Delivery Time Taken (mins)" attribute="1" defaultMemberUniqueName="[Table2].[Delivery Time Taken (mins)].[All]" allUniqueName="[Table2].[Delivery Time Taken (mins)].[All]" dimensionUniqueName="[Table2]" displayFolder="" count="0" memberValueDatatype="20" unbalanced="0"/>
    <cacheHierarchy uniqueName="[Table2].[Customer Rating-Food]" caption="Customer Rating-Food" attribute="1" defaultMemberUniqueName="[Table2].[Customer Rating-Food].[All]" allUniqueName="[Table2].[Customer Rating-Food].[All]" dimensionUniqueName="[Table2]" displayFolder="" count="0" memberValueDatatype="20" unbalanced="0"/>
    <cacheHierarchy uniqueName="[Table2].[Customer Rating-Delivery]" caption="Customer Rating-Delivery" attribute="1" defaultMemberUniqueName="[Table2].[Customer Rating-Delivery].[All]" allUniqueName="[Table2].[Customer Rating-Delivery].[All]" dimensionUniqueName="[Table2]" displayFolder="" count="0" memberValueDatatype="20" unbalanced="0"/>
    <cacheHierarchy uniqueName="[Table2].[O Time (Hour)]" caption="O Time (Hour)" attribute="1" defaultMemberUniqueName="[Table2].[O Time (Hour)].[All]" allUniqueName="[Table2].[O Time (Hour)].[All]" dimensionUniqueName="[Table2]" displayFolder="" count="2" memberValueDatatype="130" unbalanced="0">
      <fieldsUsage count="2">
        <fieldUsage x="-1"/>
        <fieldUsage x="2"/>
      </fieldsUsage>
    </cacheHierarchy>
    <cacheHierarchy uniqueName="[Table2].[O Time (Minute)]" caption="O Time (Minute)" attribute="1" defaultMemberUniqueName="[Table2].[O Time (Minute)].[All]" allUniqueName="[Table2].[O Time (Minute)].[All]" dimensionUniqueName="[Table2]" displayFolder="" count="2" memberValueDatatype="130" unbalanced="0"/>
    <cacheHierarchy uniqueName="[Measures].[__XL_Count Table2]" caption="__XL_Count Table2" measure="1" displayFolder="" measureGroup="Table2" count="0" hidden="1"/>
    <cacheHierarchy uniqueName="[Measures].[__No measures defined]" caption="__No measures defined" measure="1" displayFolder="" count="0" hidden="1"/>
    <cacheHierarchy uniqueName="[Measures].[Sum of Discounted Amount]" caption="Sum of Discounted Amount" measure="1" displayFolder="" measureGroup="Table2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Delivery Time Taken (mins)]" caption="Sum of Delivery Time Taken (mins)" measure="1" displayFolder="" measureGroup="Table2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Average of Delivery Time Taken (mins)]" caption="Average of Delivery Time Taken (mins)" measure="1" displayFolder="" measureGroup="Table2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Count of Customer Name]" caption="Count of Customer Name" measure="1" displayFolder="" measureGroup="Table2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Customer Rating-Food]" caption="Sum of Customer Rating-Food" measure="1" displayFolder="" measureGroup="Table2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Customer Rating-Delivery]" caption="Sum of Customer Rating-Delivery" measure="1" displayFolder="" measureGroup="Table2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Average of Customer Rating-Food]" caption="Average of Customer Rating-Food" measure="1" displayFolder="" measureGroup="Table2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Average of Customer Rating-Delivery]" caption="Average of Customer Rating-Delivery" measure="1" displayFolder="" measureGroup="Table2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Order ID]" caption="Count of Order ID" measure="1" displayFolder="" measureGroup="Table2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2">
    <dimension measure="1" name="Measures" uniqueName="[Measures]" caption="Measures"/>
    <dimension name="Table2" uniqueName="[Table2]" caption="Table2"/>
  </dimensions>
  <measureGroups count="1">
    <measureGroup name="Table2" caption="Table2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0C5043-7BE6-440E-8464-C7E1988B76C8}" name="PivotTable12" cacheId="2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chartFormat="1" rowHeaderCaption="Restaurants">
  <location ref="A5:B26" firstHeaderRow="1" firstDataRow="1" firstDataCol="1"/>
  <pivotFields count="2">
    <pivotField axis="axisRow" allDrilled="1" subtotalTop="0" showAll="0" sortType="ascending" defaultSubtotal="0" defaultAttributeDrillState="1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21">
    <i>
      <x v="16"/>
    </i>
    <i>
      <x v="4"/>
    </i>
    <i>
      <x v="7"/>
    </i>
    <i>
      <x v="12"/>
    </i>
    <i>
      <x v="2"/>
    </i>
    <i>
      <x v="8"/>
    </i>
    <i>
      <x/>
    </i>
    <i>
      <x v="14"/>
    </i>
    <i>
      <x v="10"/>
    </i>
    <i>
      <x v="9"/>
    </i>
    <i>
      <x v="18"/>
    </i>
    <i>
      <x v="5"/>
    </i>
    <i>
      <x v="19"/>
    </i>
    <i>
      <x v="11"/>
    </i>
    <i>
      <x v="3"/>
    </i>
    <i>
      <x v="6"/>
    </i>
    <i>
      <x v="17"/>
    </i>
    <i>
      <x v="1"/>
    </i>
    <i>
      <x v="13"/>
    </i>
    <i>
      <x v="15"/>
    </i>
    <i t="grand">
      <x/>
    </i>
  </rowItems>
  <colItems count="1">
    <i/>
  </colItems>
  <dataFields count="1">
    <dataField name="Total sales after discount" fld="1" baseField="0" baseItem="16" numFmtId="2"/>
  </dataFields>
  <formats count="2">
    <format dxfId="1">
      <pivotArea collapsedLevelsAreSubtotals="1" fieldPosition="0">
        <references count="1">
          <reference field="0" count="0"/>
        </references>
      </pivotArea>
    </format>
    <format dxfId="0">
      <pivotArea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 caption="Total sales after discount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Orders.xlsx!Table2">
        <x15:activeTabTopLevelEntity name="[Table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10D31FF-BECD-421A-943F-2D52227780C8}" name="PivotTable2" cacheId="0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chartFormat="7" rowHeaderCaption="Restaurants">
  <location ref="A94:C115" firstHeaderRow="0" firstDataRow="1" firstDataCol="1"/>
  <pivotFields count="3">
    <pivotField dataField="1" subtotalTop="0" showAll="0" defaultSubtotal="0"/>
    <pivotField axis="axisRow" allDrilled="1" subtotalTop="0" showAll="0" sortType="ascending" defaultSubtotal="0" defaultAttributeDrillState="1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1"/>
  </rowFields>
  <rowItems count="21">
    <i>
      <x v="18"/>
    </i>
    <i>
      <x v="5"/>
    </i>
    <i>
      <x v="15"/>
    </i>
    <i>
      <x v="14"/>
    </i>
    <i>
      <x v="3"/>
    </i>
    <i>
      <x v="8"/>
    </i>
    <i>
      <x v="17"/>
    </i>
    <i>
      <x v="4"/>
    </i>
    <i>
      <x v="11"/>
    </i>
    <i>
      <x v="12"/>
    </i>
    <i>
      <x v="1"/>
    </i>
    <i>
      <x v="9"/>
    </i>
    <i>
      <x v="19"/>
    </i>
    <i>
      <x v="2"/>
    </i>
    <i>
      <x v="7"/>
    </i>
    <i>
      <x v="6"/>
    </i>
    <i>
      <x v="10"/>
    </i>
    <i>
      <x v="13"/>
    </i>
    <i>
      <x/>
    </i>
    <i>
      <x v="16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Customer Rating-Food" fld="0" subtotal="average" baseField="0" baseItem="0" numFmtId="2"/>
    <dataField name="Average of Customer Rating-Delivery" fld="2" subtotal="average" baseField="1" baseItem="0"/>
  </dataFields>
  <formats count="1">
    <format dxfId="2">
      <pivotArea outline="0" collapsedLevelsAreSubtotals="1" fieldPosition="0"/>
    </format>
  </formats>
  <chartFormats count="7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</chartFormats>
  <pivotHierarchies count="2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Average of Delivery Time Taken (mins)"/>
    <pivotHierarchy dragToData="1"/>
    <pivotHierarchy dragToData="1"/>
    <pivotHierarchy dragToData="1"/>
    <pivotHierarchy dragToData="1" caption="Average of Customer Rating-Food"/>
    <pivotHierarchy dragToData="1" caption="Average of Customer Rating-Delivery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3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Orders.xlsx!Table2">
        <x15:activeTabTopLevelEntity name="[Table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CE7C0BE-21D8-41B9-B6C1-D603C02FC2D1}" name="PivotTable3" cacheId="5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chartFormat="14" rowHeaderCaption="Time(hours)">
  <location ref="A122:B135" firstHeaderRow="1" firstDataRow="1" firstDataCol="1"/>
  <pivotFields count="3">
    <pivotField dataField="1" subtotalTop="0" showAll="0" defaultSubtotal="0"/>
    <pivotField axis="axisRow" allDrilled="1" subtotalTop="0" showAll="0" dataSourceSort="1" defaultAttributeDrillState="1">
      <items count="5">
        <item x="0"/>
        <item x="1"/>
        <item x="2"/>
        <item x="3"/>
        <item t="default"/>
      </items>
    </pivotField>
    <pivotField axis="axisRow" allDrilled="1" subtotalTop="0" showAll="0" dataSourceSort="1" defaultSubtotal="0">
      <items count="12">
        <item x="0" e="0"/>
        <item x="1" e="0"/>
        <item x="2" e="0"/>
        <item x="3" e="0"/>
        <item x="4" e="0"/>
        <item x="5" e="0"/>
        <item x="6" e="0"/>
        <item x="7" e="0"/>
        <item x="8" e="0"/>
        <item x="9" e="0"/>
        <item x="10" e="0"/>
        <item x="11" e="0"/>
      </items>
    </pivotField>
  </pivotFields>
  <rowFields count="2">
    <field x="2"/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Number of orders" fld="0" subtotal="count" baseField="2" baseItem="0" numFmtId="1"/>
  </dataFields>
  <formats count="3">
    <format dxfId="5">
      <pivotArea outline="0" collapsedLevelsAreSubtotals="1" fieldPosition="0"/>
    </format>
    <format dxfId="4">
      <pivotArea dataOnly="0" labelOnly="1" fieldPosition="0">
        <references count="1">
          <reference field="1" count="0"/>
        </references>
      </pivotArea>
    </format>
    <format dxfId="3">
      <pivotArea dataOnly="0" labelOnly="1" fieldPosition="0">
        <references count="1">
          <reference field="2" count="0"/>
        </references>
      </pivotArea>
    </format>
  </formats>
  <chartFormats count="1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Average of Delivery Time Taken (mins)"/>
    <pivotHierarchy dragToData="1"/>
    <pivotHierarchy dragToData="1"/>
    <pivotHierarchy dragToData="1"/>
    <pivotHierarchy dragToData="1"/>
    <pivotHierarchy dragToData="1"/>
    <pivotHierarchy dragToData="1" caption="Number of orders"/>
  </pivotHierarchies>
  <pivotTableStyleInfo name="PivotStyleLight16" showRowHeaders="1" showColHeaders="1" showRowStripes="0" showColStripes="0" showLastColumn="1"/>
  <rowHierarchiesUsage count="2">
    <rowHierarchyUsage hierarchyUsage="16"/>
    <rowHierarchyUsage hierarchyUsage="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Orders.xlsx!Table2">
        <x15:activeTabTopLevelEntity name="[Table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DD6387-F1DD-42F4-A545-49705C464171}" name="PivotTable1" cacheId="4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chartFormat="4" rowHeaderCaption="Mode of payment">
  <location ref="A76:B80" firstHeaderRow="1" firstDataRow="1" firstDataCol="1"/>
  <pivotFields count="3">
    <pivotField allDrilled="1" subtotalTop="0" showAll="0" sortType="descending" defaultSubtotal="0" defaultAttributeDrillState="1">
      <items count="8">
        <item x="0"/>
        <item x="1"/>
        <item x="2"/>
        <item x="3"/>
        <item x="4"/>
        <item x="5"/>
        <item x="6"/>
        <item x="7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  <pivotField axis="axisRow" allDrilled="1" subtotalTop="0" showAll="0" sortType="descending" defaultSubtotal="0" defaultAttributeDrillState="1">
      <items count="3">
        <item x="0"/>
        <item x="1"/>
        <item x="2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2"/>
  </rowFields>
  <rowItems count="4">
    <i>
      <x v="2"/>
    </i>
    <i>
      <x/>
    </i>
    <i>
      <x v="1"/>
    </i>
    <i t="grand">
      <x/>
    </i>
  </rowItems>
  <colItems count="1">
    <i/>
  </colItems>
  <dataFields count="1">
    <dataField name="% of customers " fld="1" subtotal="count" showDataAs="percentOfTotal" baseField="0" baseItem="1" numFmtId="9"/>
  </dataFields>
  <formats count="2">
    <format dxfId="7">
      <pivotArea outline="0" fieldPosition="0">
        <references count="1">
          <reference field="4294967294" count="1">
            <x v="0"/>
          </reference>
        </references>
      </pivotArea>
    </format>
    <format dxfId="6">
      <pivotArea outline="0" collapsedLevelsAreSubtotals="1" fieldPosition="0"/>
    </format>
  </formats>
  <chartFormats count="5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3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3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Hierarchies count="2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Average of Delivery Time Taken (mins)"/>
    <pivotHierarchy dragToData="1" caption="% of customers 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Orders.xlsx!Table2">
        <x15:activeTabTopLevelEntity name="[Table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0683F6-6176-430A-A24C-0015E0C4B80B}" name="PivotTable14" cacheId="3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chartFormat="3" rowHeaderCaption="Cuisine">
  <location ref="A57:B66" firstHeaderRow="1" firstDataRow="1" firstDataCol="1"/>
  <pivotFields count="2">
    <pivotField axis="axisRow" allDrilled="1" subtotalTop="0" showAll="0" sortType="descending" defaultSubtotal="0" defaultAttributeDrillState="1">
      <items count="8">
        <item x="0"/>
        <item x="1"/>
        <item x="2"/>
        <item x="3"/>
        <item x="4"/>
        <item x="5"/>
        <item x="6"/>
        <item x="7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9">
    <i>
      <x v="6"/>
    </i>
    <i>
      <x v="3"/>
    </i>
    <i>
      <x v="5"/>
    </i>
    <i>
      <x v="7"/>
    </i>
    <i>
      <x/>
    </i>
    <i>
      <x v="2"/>
    </i>
    <i>
      <x v="4"/>
    </i>
    <i>
      <x v="1"/>
    </i>
    <i t="grand">
      <x/>
    </i>
  </rowItems>
  <colItems count="1">
    <i/>
  </colItems>
  <dataFields count="1">
    <dataField name="% popularity of cuisine " fld="1" subtotal="count" showDataAs="percentOfTotal" baseField="0" baseItem="1" numFmtId="9"/>
  </dataFields>
  <formats count="3">
    <format dxfId="10">
      <pivotArea outline="0" fieldPosition="0">
        <references count="1">
          <reference field="4294967294" count="1">
            <x v="0"/>
          </reference>
        </references>
      </pivotArea>
    </format>
    <format dxfId="9">
      <pivotArea collapsedLevelsAreSubtotals="1" fieldPosition="0">
        <references count="1">
          <reference field="0" count="0"/>
        </references>
      </pivotArea>
    </format>
    <format dxfId="8">
      <pivotArea outline="0" collapsedLevelsAreSubtotals="1" fieldPosition="0"/>
    </format>
  </formats>
  <chartFormats count="9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Hierarchies count="2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Average of Delivery Time Taken (mins)"/>
    <pivotHierarchy dragToData="1" caption="% popularity of cuisine 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Orders.xlsx!Table2">
        <x15:activeTabTopLevelEntity name="[Table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9CAC28-1DC0-4C4E-A25B-ACA4D2826B60}" name="PivotTable13" cacheId="1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chartFormat="2" rowHeaderCaption="Restaurants">
  <location ref="A31:B52" firstHeaderRow="1" firstDataRow="1" firstDataCol="1"/>
  <pivotFields count="2">
    <pivotField axis="axisRow" allDrilled="1" subtotalTop="0" showAll="0" sortType="ascending" defaultSubtotal="0" defaultAttributeDrillState="1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21">
    <i>
      <x v="13"/>
    </i>
    <i>
      <x v="4"/>
    </i>
    <i>
      <x v="19"/>
    </i>
    <i>
      <x v="7"/>
    </i>
    <i>
      <x v="5"/>
    </i>
    <i>
      <x v="14"/>
    </i>
    <i>
      <x/>
    </i>
    <i>
      <x v="9"/>
    </i>
    <i>
      <x v="12"/>
    </i>
    <i>
      <x v="8"/>
    </i>
    <i>
      <x v="18"/>
    </i>
    <i>
      <x v="11"/>
    </i>
    <i>
      <x v="15"/>
    </i>
    <i>
      <x v="2"/>
    </i>
    <i>
      <x v="17"/>
    </i>
    <i>
      <x v="3"/>
    </i>
    <i>
      <x v="16"/>
    </i>
    <i>
      <x v="1"/>
    </i>
    <i>
      <x v="6"/>
    </i>
    <i>
      <x v="10"/>
    </i>
    <i t="grand">
      <x/>
    </i>
  </rowItems>
  <colItems count="1">
    <i/>
  </colItems>
  <dataFields count="1">
    <dataField name="Average of Delivery Time Taken (mins)" fld="1" subtotal="average" baseField="0" baseItem="0" numFmtId="2"/>
  </dataFields>
  <formats count="2">
    <format dxfId="12">
      <pivotArea collapsedLevelsAreSubtotals="1" fieldPosition="0">
        <references count="1">
          <reference field="0" count="0"/>
        </references>
      </pivotArea>
    </format>
    <format dxfId="11">
      <pivotArea outline="0" collapsedLevelsAreSubtotals="1" fieldPosition="0"/>
    </format>
  </format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Average of Delivery Time Taken (mins)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Orders.xlsx!Table2">
        <x15:activeTabTopLevelEntity name="[Table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37FE743-B536-42B4-A350-6E3AEEB32296}" name="Table2" displayName="Table2" ref="A1:P501" totalsRowShown="0">
  <autoFilter ref="A1:P501" xr:uid="{F37FE743-B536-42B4-A350-6E3AEEB32296}"/>
  <tableColumns count="16">
    <tableColumn id="1" xr3:uid="{E6B5BB71-086A-49CD-99B0-5FAD912AEAD7}" name="Order ID"/>
    <tableColumn id="2" xr3:uid="{44B1F368-43D2-425F-8A78-4192319B574B}" name="Customer Name" dataDxfId="27"/>
    <tableColumn id="3" xr3:uid="{AD3510C6-154F-4D6B-B73C-06B69AFC5A80}" name="Restaurant ID" dataDxfId="26"/>
    <tableColumn id="13" xr3:uid="{0EA227B4-F2C5-4A3A-9186-0C45A77018B0}" name="Restaurant Name" dataDxfId="25">
      <calculatedColumnFormula>VLOOKUP(C2,'Restaurant Details'!$A$1:$E$21,2,FALSE)</calculatedColumnFormula>
    </tableColumn>
    <tableColumn id="14" xr3:uid="{EA557884-24E2-4E07-92E0-575B6581D213}" name="Cuisine" dataDxfId="24">
      <calculatedColumnFormula>VLOOKUP(C2,'Restaurant Details'!$A$2:$C$21,3,FALSE)</calculatedColumnFormula>
    </tableColumn>
    <tableColumn id="4" xr3:uid="{1820EE62-280F-46E1-A7EB-9C9E12B1DDAB}" name="Order Date" dataDxfId="23"/>
    <tableColumn id="11" xr3:uid="{74A5B552-AB38-4D40-ADE5-97EC7EC79DA2}" name="O Date" dataDxfId="22">
      <calculatedColumnFormula>INT(F2)</calculatedColumnFormula>
    </tableColumn>
    <tableColumn id="12" xr3:uid="{0976BC8E-54CE-4024-B818-BD2EF373B64C}" name="O Time" dataDxfId="21">
      <calculatedColumnFormula>F2-INT(F2)</calculatedColumnFormula>
    </tableColumn>
    <tableColumn id="5" xr3:uid="{FB13C816-C353-4AFD-8BD1-AEFA0C2B745C}" name="Quantity of Items" dataDxfId="20"/>
    <tableColumn id="6" xr3:uid="{FE8B2ABA-361E-48C4-A977-5B8B98A6DB9A}" name="Order Amount" dataDxfId="19"/>
    <tableColumn id="15" xr3:uid="{A19ABC49-4E9E-4DE2-AF68-1EA3CAD68322}" name="Discount " dataDxfId="18">
      <calculatedColumnFormula>IF(J2&gt;=500,"Y","N")</calculatedColumnFormula>
    </tableColumn>
    <tableColumn id="16" xr3:uid="{1A00F1D0-018F-4AC2-BF61-6E0712353F11}" name="Discounted Amount" dataDxfId="17">
      <calculatedColumnFormula>IF(J2&gt;=500,0.95*J2,J2)</calculatedColumnFormula>
    </tableColumn>
    <tableColumn id="7" xr3:uid="{9EFE0079-1F02-49EB-BFE6-144DA73BB93B}" name="Payment Mode" dataDxfId="16"/>
    <tableColumn id="8" xr3:uid="{FB97CA47-622D-4E2C-9FB9-E1BE3C88B9D2}" name="Delivery Time Taken (mins)" dataDxfId="15"/>
    <tableColumn id="9" xr3:uid="{439A6E9D-5BEE-40DA-B4AE-B6464F0CAC2F}" name="Customer Rating-Food" dataDxfId="14"/>
    <tableColumn id="10" xr3:uid="{57823024-65C5-4073-ACC0-272596A66C48}" name="Customer Rating-Delivery" dataDxfId="1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pivotTable" Target="../pivotTables/pivotTable3.xml"/><Relationship Id="rId7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01"/>
  <sheetViews>
    <sheetView workbookViewId="0">
      <selection activeCell="E2" sqref="E2"/>
    </sheetView>
  </sheetViews>
  <sheetFormatPr defaultRowHeight="14.4" x14ac:dyDescent="0.3"/>
  <cols>
    <col min="1" max="1" width="9.88671875" customWidth="1"/>
    <col min="2" max="2" width="16.44140625" style="2" customWidth="1"/>
    <col min="3" max="3" width="14.21875" style="3" customWidth="1"/>
    <col min="4" max="5" width="17.44140625" style="3" customWidth="1"/>
    <col min="6" max="6" width="15.21875" bestFit="1" customWidth="1"/>
    <col min="7" max="7" width="15.21875" style="5" customWidth="1"/>
    <col min="8" max="8" width="15.21875" style="4" customWidth="1"/>
    <col min="9" max="9" width="17.5546875" style="3" customWidth="1"/>
    <col min="10" max="12" width="15" style="3" customWidth="1"/>
    <col min="13" max="13" width="16.21875" style="2" customWidth="1"/>
    <col min="14" max="14" width="25.5546875" style="3" customWidth="1"/>
    <col min="15" max="15" width="21.6640625" style="3" customWidth="1"/>
    <col min="16" max="16" width="24.21875" style="3" customWidth="1"/>
  </cols>
  <sheetData>
    <row r="1" spans="1:16" x14ac:dyDescent="0.3">
      <c r="A1" t="s">
        <v>0</v>
      </c>
      <c r="B1" s="2" t="s">
        <v>1</v>
      </c>
      <c r="C1" s="3" t="s">
        <v>323</v>
      </c>
      <c r="D1" s="3" t="s">
        <v>575</v>
      </c>
      <c r="E1" s="3" t="s">
        <v>570</v>
      </c>
      <c r="F1" s="4" t="s">
        <v>532</v>
      </c>
      <c r="G1" s="5" t="s">
        <v>573</v>
      </c>
      <c r="H1" s="4" t="s">
        <v>574</v>
      </c>
      <c r="I1" s="3" t="s">
        <v>527</v>
      </c>
      <c r="J1" s="3" t="s">
        <v>324</v>
      </c>
      <c r="K1" s="3" t="s">
        <v>578</v>
      </c>
      <c r="L1" s="3" t="s">
        <v>579</v>
      </c>
      <c r="M1" s="2" t="s">
        <v>528</v>
      </c>
      <c r="N1" s="3" t="s">
        <v>533</v>
      </c>
      <c r="O1" s="3" t="s">
        <v>325</v>
      </c>
      <c r="P1" s="3" t="s">
        <v>326</v>
      </c>
    </row>
    <row r="2" spans="1:16" x14ac:dyDescent="0.3">
      <c r="A2" t="s">
        <v>23</v>
      </c>
      <c r="B2" s="2" t="s">
        <v>15</v>
      </c>
      <c r="C2" s="3">
        <v>6</v>
      </c>
      <c r="D2" s="3" t="str">
        <f>VLOOKUP(C2,'Restaurant Details'!$A$1:$E$21,2,FALSE)</f>
        <v>Willies</v>
      </c>
      <c r="E2" s="3" t="str">
        <f>VLOOKUP(C2,'Restaurant Details'!$A$2:$C$21,3,FALSE)</f>
        <v>French</v>
      </c>
      <c r="F2" s="1">
        <v>44562.96875</v>
      </c>
      <c r="G2" s="5">
        <f>INT(F2)</f>
        <v>44562</v>
      </c>
      <c r="H2" s="4">
        <f>F2-INT(F2)</f>
        <v>0.96875</v>
      </c>
      <c r="I2" s="3">
        <v>5</v>
      </c>
      <c r="J2" s="3">
        <v>633</v>
      </c>
      <c r="K2" s="3" t="str">
        <f t="shared" ref="K2:K65" si="0">IF(J2&gt;=500,"Y","N")</f>
        <v>Y</v>
      </c>
      <c r="L2" s="3">
        <f>IF(J2&gt;=500,0.95*J2,J2)</f>
        <v>601.35</v>
      </c>
      <c r="M2" s="2" t="s">
        <v>530</v>
      </c>
      <c r="N2" s="3">
        <v>47</v>
      </c>
      <c r="O2" s="3">
        <v>5</v>
      </c>
      <c r="P2" s="3">
        <v>3</v>
      </c>
    </row>
    <row r="3" spans="1:16" x14ac:dyDescent="0.3">
      <c r="A3" t="s">
        <v>24</v>
      </c>
      <c r="B3" s="2" t="s">
        <v>20</v>
      </c>
      <c r="C3" s="3">
        <v>13</v>
      </c>
      <c r="D3" s="3" t="str">
        <f>VLOOKUP(C3,'Restaurant Details'!$A$1:$E$21,2,FALSE)</f>
        <v>Veer Restaurant</v>
      </c>
      <c r="E3" s="3" t="str">
        <f>VLOOKUP(C3,'Restaurant Details'!$A$2:$C$21,3,FALSE)</f>
        <v>Chinese</v>
      </c>
      <c r="F3" s="1">
        <v>44562.806250000001</v>
      </c>
      <c r="G3" s="5">
        <f>INT(F3)</f>
        <v>44562</v>
      </c>
      <c r="H3" s="4">
        <f t="shared" ref="H3:H65" si="1">F3-INT(F3)</f>
        <v>0.80625000000145519</v>
      </c>
      <c r="I3" s="3">
        <v>5</v>
      </c>
      <c r="J3" s="3">
        <v>258</v>
      </c>
      <c r="K3" s="3" t="str">
        <f t="shared" si="0"/>
        <v>N</v>
      </c>
      <c r="L3" s="3">
        <f t="shared" ref="L3:L65" si="2">IF(J3&gt;=500,0.95*J3,J3)</f>
        <v>258</v>
      </c>
      <c r="M3" s="2" t="s">
        <v>531</v>
      </c>
      <c r="N3" s="3">
        <v>41</v>
      </c>
      <c r="O3" s="3">
        <v>3</v>
      </c>
      <c r="P3" s="3">
        <v>5</v>
      </c>
    </row>
    <row r="4" spans="1:16" x14ac:dyDescent="0.3">
      <c r="A4" t="s">
        <v>25</v>
      </c>
      <c r="B4" s="2" t="s">
        <v>2</v>
      </c>
      <c r="C4" s="3">
        <v>9</v>
      </c>
      <c r="D4" s="3" t="str">
        <f>VLOOKUP(C4,'Restaurant Details'!$A$1:$E$21,2,FALSE)</f>
        <v>Excel Restaurant</v>
      </c>
      <c r="E4" s="3" t="str">
        <f>VLOOKUP(C4,'Restaurant Details'!$A$2:$C$21,3,FALSE)</f>
        <v>North Indian</v>
      </c>
      <c r="F4" s="1">
        <v>44562.96875</v>
      </c>
      <c r="G4" s="5">
        <f t="shared" ref="G4:G65" si="3">INT(F4)</f>
        <v>44562</v>
      </c>
      <c r="H4" s="4">
        <f t="shared" si="1"/>
        <v>0.96875</v>
      </c>
      <c r="I4" s="3">
        <v>7</v>
      </c>
      <c r="J4" s="3">
        <v>594</v>
      </c>
      <c r="K4" s="3" t="str">
        <f t="shared" si="0"/>
        <v>Y</v>
      </c>
      <c r="L4" s="3">
        <f t="shared" si="2"/>
        <v>564.29999999999995</v>
      </c>
      <c r="M4" s="2" t="s">
        <v>529</v>
      </c>
      <c r="N4" s="3">
        <v>30</v>
      </c>
      <c r="O4" s="3">
        <v>3</v>
      </c>
      <c r="P4" s="3">
        <v>4</v>
      </c>
    </row>
    <row r="5" spans="1:16" x14ac:dyDescent="0.3">
      <c r="A5" t="s">
        <v>26</v>
      </c>
      <c r="B5" s="2" t="s">
        <v>14</v>
      </c>
      <c r="C5" s="3">
        <v>4</v>
      </c>
      <c r="D5" s="3" t="str">
        <f>VLOOKUP(C5,'Restaurant Details'!$A$1:$E$21,2,FALSE)</f>
        <v>Win Hotel</v>
      </c>
      <c r="E5" s="3" t="str">
        <f>VLOOKUP(C5,'Restaurant Details'!$A$2:$C$21,3,FALSE)</f>
        <v>South Indian</v>
      </c>
      <c r="F5" s="1">
        <v>44562.854861111111</v>
      </c>
      <c r="G5" s="5">
        <f t="shared" si="3"/>
        <v>44562</v>
      </c>
      <c r="H5" s="4">
        <f t="shared" si="1"/>
        <v>0.85486111111094942</v>
      </c>
      <c r="I5" s="3">
        <v>5</v>
      </c>
      <c r="J5" s="3">
        <v>868</v>
      </c>
      <c r="K5" s="3" t="str">
        <f t="shared" si="0"/>
        <v>Y</v>
      </c>
      <c r="L5" s="3">
        <f t="shared" si="2"/>
        <v>824.59999999999991</v>
      </c>
      <c r="M5" s="2" t="s">
        <v>529</v>
      </c>
      <c r="N5" s="3">
        <v>30</v>
      </c>
      <c r="O5" s="3">
        <v>3</v>
      </c>
      <c r="P5" s="3">
        <v>4</v>
      </c>
    </row>
    <row r="6" spans="1:16" x14ac:dyDescent="0.3">
      <c r="A6" t="s">
        <v>27</v>
      </c>
      <c r="B6" s="2" t="s">
        <v>22</v>
      </c>
      <c r="C6" s="3">
        <v>4</v>
      </c>
      <c r="D6" s="3" t="str">
        <f>VLOOKUP(C6,'Restaurant Details'!$A$1:$E$21,2,FALSE)</f>
        <v>Win Hotel</v>
      </c>
      <c r="E6" s="3" t="str">
        <f>VLOOKUP(C6,'Restaurant Details'!$A$2:$C$21,3,FALSE)</f>
        <v>South Indian</v>
      </c>
      <c r="F6" s="1">
        <v>44562.465277777781</v>
      </c>
      <c r="G6" s="5">
        <f t="shared" si="3"/>
        <v>44562</v>
      </c>
      <c r="H6" s="4">
        <f t="shared" si="1"/>
        <v>0.46527777778101154</v>
      </c>
      <c r="I6" s="3">
        <v>4</v>
      </c>
      <c r="J6" s="3">
        <v>170</v>
      </c>
      <c r="K6" s="3" t="str">
        <f t="shared" si="0"/>
        <v>N</v>
      </c>
      <c r="L6" s="3">
        <f t="shared" si="2"/>
        <v>170</v>
      </c>
      <c r="M6" s="2" t="s">
        <v>530</v>
      </c>
      <c r="N6" s="3">
        <v>18</v>
      </c>
      <c r="O6" s="3">
        <v>4</v>
      </c>
      <c r="P6" s="3">
        <v>3</v>
      </c>
    </row>
    <row r="7" spans="1:16" x14ac:dyDescent="0.3">
      <c r="A7" t="s">
        <v>28</v>
      </c>
      <c r="B7" s="2" t="s">
        <v>8</v>
      </c>
      <c r="C7" s="3">
        <v>16</v>
      </c>
      <c r="D7" s="3" t="str">
        <f>VLOOKUP(C7,'Restaurant Details'!$A$1:$E$21,2,FALSE)</f>
        <v>Anand Restaurant</v>
      </c>
      <c r="E7" s="3" t="str">
        <f>VLOOKUP(C7,'Restaurant Details'!$A$2:$C$21,3,FALSE)</f>
        <v>African</v>
      </c>
      <c r="F7" s="1">
        <v>44562.598611111112</v>
      </c>
      <c r="G7" s="5">
        <f t="shared" si="3"/>
        <v>44562</v>
      </c>
      <c r="H7" s="4">
        <f t="shared" si="1"/>
        <v>0.59861111111240461</v>
      </c>
      <c r="I7" s="3">
        <v>6</v>
      </c>
      <c r="J7" s="3">
        <v>575</v>
      </c>
      <c r="K7" s="3" t="str">
        <f t="shared" si="0"/>
        <v>Y</v>
      </c>
      <c r="L7" s="3">
        <f t="shared" si="2"/>
        <v>546.25</v>
      </c>
      <c r="M7" s="2" t="s">
        <v>529</v>
      </c>
      <c r="N7" s="3">
        <v>21</v>
      </c>
      <c r="O7" s="3">
        <v>5</v>
      </c>
      <c r="P7" s="3">
        <v>2</v>
      </c>
    </row>
    <row r="8" spans="1:16" x14ac:dyDescent="0.3">
      <c r="A8" t="s">
        <v>29</v>
      </c>
      <c r="B8" s="2" t="s">
        <v>11</v>
      </c>
      <c r="C8" s="3">
        <v>7</v>
      </c>
      <c r="D8" s="3" t="str">
        <f>VLOOKUP(C8,'Restaurant Details'!$A$1:$E$21,2,FALSE)</f>
        <v>AMN</v>
      </c>
      <c r="E8" s="3" t="str">
        <f>VLOOKUP(C8,'Restaurant Details'!$A$2:$C$21,3,FALSE)</f>
        <v>North Indian</v>
      </c>
      <c r="F8" s="1">
        <v>44562.857638888891</v>
      </c>
      <c r="G8" s="5">
        <f t="shared" si="3"/>
        <v>44562</v>
      </c>
      <c r="H8" s="4">
        <f t="shared" si="1"/>
        <v>0.85763888889050577</v>
      </c>
      <c r="I8" s="3">
        <v>2</v>
      </c>
      <c r="J8" s="3">
        <v>102</v>
      </c>
      <c r="K8" s="3" t="str">
        <f t="shared" si="0"/>
        <v>N</v>
      </c>
      <c r="L8" s="3">
        <f t="shared" si="2"/>
        <v>102</v>
      </c>
      <c r="M8" s="2" t="s">
        <v>531</v>
      </c>
      <c r="N8" s="3">
        <v>41</v>
      </c>
      <c r="O8" s="3">
        <v>4</v>
      </c>
      <c r="P8" s="3">
        <v>3</v>
      </c>
    </row>
    <row r="9" spans="1:16" x14ac:dyDescent="0.3">
      <c r="A9" t="s">
        <v>30</v>
      </c>
      <c r="B9" s="2" t="s">
        <v>17</v>
      </c>
      <c r="C9" s="3">
        <v>4</v>
      </c>
      <c r="D9" s="3" t="str">
        <f>VLOOKUP(C9,'Restaurant Details'!$A$1:$E$21,2,FALSE)</f>
        <v>Win Hotel</v>
      </c>
      <c r="E9" s="3" t="str">
        <f>VLOOKUP(C9,'Restaurant Details'!$A$2:$C$21,3,FALSE)</f>
        <v>South Indian</v>
      </c>
      <c r="F9" s="1">
        <v>44562.604861111111</v>
      </c>
      <c r="G9" s="5">
        <f t="shared" si="3"/>
        <v>44562</v>
      </c>
      <c r="H9" s="4">
        <f t="shared" si="1"/>
        <v>0.60486111111094942</v>
      </c>
      <c r="I9" s="3">
        <v>4</v>
      </c>
      <c r="J9" s="3">
        <v>321</v>
      </c>
      <c r="K9" s="3" t="str">
        <f t="shared" si="0"/>
        <v>N</v>
      </c>
      <c r="L9" s="3">
        <f t="shared" si="2"/>
        <v>321</v>
      </c>
      <c r="M9" s="2" t="s">
        <v>531</v>
      </c>
      <c r="N9" s="3">
        <v>35</v>
      </c>
      <c r="O9" s="3">
        <v>2</v>
      </c>
      <c r="P9" s="3">
        <v>1</v>
      </c>
    </row>
    <row r="10" spans="1:16" x14ac:dyDescent="0.3">
      <c r="A10" t="s">
        <v>31</v>
      </c>
      <c r="B10" s="2" t="s">
        <v>2</v>
      </c>
      <c r="C10" s="3">
        <v>1</v>
      </c>
      <c r="D10" s="3" t="str">
        <f>VLOOKUP(C10,'Restaurant Details'!$A$1:$E$21,2,FALSE)</f>
        <v>The Cave Hotel</v>
      </c>
      <c r="E10" s="3" t="str">
        <f>VLOOKUP(C10,'Restaurant Details'!$A$2:$C$21,3,FALSE)</f>
        <v>Continental</v>
      </c>
      <c r="F10" s="1">
        <v>44562.568749999999</v>
      </c>
      <c r="G10" s="5">
        <f t="shared" si="3"/>
        <v>44562</v>
      </c>
      <c r="H10" s="4">
        <f t="shared" si="1"/>
        <v>0.56874999999854481</v>
      </c>
      <c r="I10" s="3">
        <v>5</v>
      </c>
      <c r="J10" s="3">
        <v>248</v>
      </c>
      <c r="K10" s="3" t="str">
        <f t="shared" si="0"/>
        <v>N</v>
      </c>
      <c r="L10" s="3">
        <f t="shared" si="2"/>
        <v>248</v>
      </c>
      <c r="M10" s="2" t="s">
        <v>530</v>
      </c>
      <c r="N10" s="3">
        <v>27</v>
      </c>
      <c r="O10" s="3">
        <v>3</v>
      </c>
      <c r="P10" s="3">
        <v>4</v>
      </c>
    </row>
    <row r="11" spans="1:16" x14ac:dyDescent="0.3">
      <c r="A11" t="s">
        <v>32</v>
      </c>
      <c r="B11" s="2" t="s">
        <v>19</v>
      </c>
      <c r="C11" s="3">
        <v>12</v>
      </c>
      <c r="D11" s="3" t="str">
        <f>VLOOKUP(C11,'Restaurant Details'!$A$1:$E$21,2,FALSE)</f>
        <v>Ruchi</v>
      </c>
      <c r="E11" s="3" t="str">
        <f>VLOOKUP(C11,'Restaurant Details'!$A$2:$C$21,3,FALSE)</f>
        <v>Chinese</v>
      </c>
      <c r="F11" s="1">
        <v>44562.806250000001</v>
      </c>
      <c r="G11" s="5">
        <f t="shared" si="3"/>
        <v>44562</v>
      </c>
      <c r="H11" s="4">
        <f t="shared" si="1"/>
        <v>0.80625000000145519</v>
      </c>
      <c r="I11" s="3">
        <v>3</v>
      </c>
      <c r="J11" s="3">
        <v>295</v>
      </c>
      <c r="K11" s="3" t="str">
        <f t="shared" si="0"/>
        <v>N</v>
      </c>
      <c r="L11" s="3">
        <f t="shared" si="2"/>
        <v>295</v>
      </c>
      <c r="M11" s="2" t="s">
        <v>529</v>
      </c>
      <c r="N11" s="3">
        <v>49</v>
      </c>
      <c r="O11" s="3">
        <v>2</v>
      </c>
      <c r="P11" s="3">
        <v>1</v>
      </c>
    </row>
    <row r="12" spans="1:16" x14ac:dyDescent="0.3">
      <c r="A12" t="s">
        <v>33</v>
      </c>
      <c r="B12" s="2" t="s">
        <v>8</v>
      </c>
      <c r="C12" s="3">
        <v>10</v>
      </c>
      <c r="D12" s="3" t="str">
        <f>VLOOKUP(C12,'Restaurant Details'!$A$1:$E$21,2,FALSE)</f>
        <v>Dave Hotel</v>
      </c>
      <c r="E12" s="3" t="str">
        <f>VLOOKUP(C12,'Restaurant Details'!$A$2:$C$21,3,FALSE)</f>
        <v>South Indian</v>
      </c>
      <c r="F12" s="1">
        <v>44562.998611111114</v>
      </c>
      <c r="G12" s="5">
        <f t="shared" si="3"/>
        <v>44562</v>
      </c>
      <c r="H12" s="4">
        <f t="shared" si="1"/>
        <v>0.99861111111385981</v>
      </c>
      <c r="I12" s="3">
        <v>6</v>
      </c>
      <c r="J12" s="3">
        <v>607</v>
      </c>
      <c r="K12" s="3" t="str">
        <f t="shared" si="0"/>
        <v>Y</v>
      </c>
      <c r="L12" s="3">
        <f t="shared" si="2"/>
        <v>576.65</v>
      </c>
      <c r="M12" s="2" t="s">
        <v>529</v>
      </c>
      <c r="N12" s="3">
        <v>35</v>
      </c>
      <c r="O12" s="3">
        <v>5</v>
      </c>
      <c r="P12" s="3">
        <v>5</v>
      </c>
    </row>
    <row r="13" spans="1:16" x14ac:dyDescent="0.3">
      <c r="A13" t="s">
        <v>34</v>
      </c>
      <c r="B13" s="2" t="s">
        <v>10</v>
      </c>
      <c r="C13" s="3">
        <v>19</v>
      </c>
      <c r="D13" s="3" t="str">
        <f>VLOOKUP(C13,'Restaurant Details'!$A$1:$E$21,2,FALSE)</f>
        <v>Sam Hotel</v>
      </c>
      <c r="E13" s="3" t="str">
        <f>VLOOKUP(C13,'Restaurant Details'!$A$2:$C$21,3,FALSE)</f>
        <v>Belgian</v>
      </c>
      <c r="F13" s="1">
        <v>44562.470138888886</v>
      </c>
      <c r="G13" s="5">
        <f t="shared" si="3"/>
        <v>44562</v>
      </c>
      <c r="H13" s="4">
        <f t="shared" si="1"/>
        <v>0.47013888888614019</v>
      </c>
      <c r="I13" s="3">
        <v>7</v>
      </c>
      <c r="J13" s="3">
        <v>916</v>
      </c>
      <c r="K13" s="3" t="str">
        <f t="shared" si="0"/>
        <v>Y</v>
      </c>
      <c r="L13" s="3">
        <f t="shared" si="2"/>
        <v>870.19999999999993</v>
      </c>
      <c r="M13" s="2" t="s">
        <v>530</v>
      </c>
      <c r="N13" s="3">
        <v>21</v>
      </c>
      <c r="O13" s="3">
        <v>2</v>
      </c>
      <c r="P13" s="3">
        <v>1</v>
      </c>
    </row>
    <row r="14" spans="1:16" x14ac:dyDescent="0.3">
      <c r="A14" t="s">
        <v>35</v>
      </c>
      <c r="B14" s="2" t="s">
        <v>12</v>
      </c>
      <c r="C14" s="3">
        <v>5</v>
      </c>
      <c r="D14" s="3" t="str">
        <f>VLOOKUP(C14,'Restaurant Details'!$A$1:$E$21,2,FALSE)</f>
        <v>Denver Restaurant</v>
      </c>
      <c r="E14" s="3" t="str">
        <f>VLOOKUP(C14,'Restaurant Details'!$A$2:$C$21,3,FALSE)</f>
        <v>Continental</v>
      </c>
      <c r="F14" s="1">
        <v>44562.857638888891</v>
      </c>
      <c r="G14" s="5">
        <f t="shared" si="3"/>
        <v>44562</v>
      </c>
      <c r="H14" s="4">
        <f t="shared" si="1"/>
        <v>0.85763888889050577</v>
      </c>
      <c r="I14" s="3">
        <v>6</v>
      </c>
      <c r="J14" s="3">
        <v>813</v>
      </c>
      <c r="K14" s="3" t="str">
        <f t="shared" si="0"/>
        <v>Y</v>
      </c>
      <c r="L14" s="3">
        <f t="shared" si="2"/>
        <v>772.34999999999991</v>
      </c>
      <c r="M14" s="2" t="s">
        <v>530</v>
      </c>
      <c r="N14" s="3">
        <v>44</v>
      </c>
      <c r="O14" s="3">
        <v>5</v>
      </c>
      <c r="P14" s="3">
        <v>1</v>
      </c>
    </row>
    <row r="15" spans="1:16" x14ac:dyDescent="0.3">
      <c r="A15" t="s">
        <v>36</v>
      </c>
      <c r="B15" s="2" t="s">
        <v>16</v>
      </c>
      <c r="C15" s="3">
        <v>11</v>
      </c>
      <c r="D15" s="3" t="str">
        <f>VLOOKUP(C15,'Restaurant Details'!$A$1:$E$21,2,FALSE)</f>
        <v>The Taste</v>
      </c>
      <c r="E15" s="3" t="str">
        <f>VLOOKUP(C15,'Restaurant Details'!$A$2:$C$21,3,FALSE)</f>
        <v>French</v>
      </c>
      <c r="F15" s="1">
        <v>44562.597222222219</v>
      </c>
      <c r="G15" s="5">
        <f t="shared" si="3"/>
        <v>44562</v>
      </c>
      <c r="H15" s="4">
        <f t="shared" si="1"/>
        <v>0.59722222221898846</v>
      </c>
      <c r="I15" s="3">
        <v>5</v>
      </c>
      <c r="J15" s="3">
        <v>525</v>
      </c>
      <c r="K15" s="3" t="str">
        <f t="shared" si="0"/>
        <v>Y</v>
      </c>
      <c r="L15" s="3">
        <f t="shared" si="2"/>
        <v>498.75</v>
      </c>
      <c r="M15" s="2" t="s">
        <v>530</v>
      </c>
      <c r="N15" s="3">
        <v>11</v>
      </c>
      <c r="O15" s="3">
        <v>4</v>
      </c>
      <c r="P15" s="3">
        <v>4</v>
      </c>
    </row>
    <row r="16" spans="1:16" x14ac:dyDescent="0.3">
      <c r="A16" t="s">
        <v>37</v>
      </c>
      <c r="B16" s="2" t="s">
        <v>6</v>
      </c>
      <c r="C16" s="3">
        <v>12</v>
      </c>
      <c r="D16" s="3" t="str">
        <f>VLOOKUP(C16,'Restaurant Details'!$A$1:$E$21,2,FALSE)</f>
        <v>Ruchi</v>
      </c>
      <c r="E16" s="3" t="str">
        <f>VLOOKUP(C16,'Restaurant Details'!$A$2:$C$21,3,FALSE)</f>
        <v>Chinese</v>
      </c>
      <c r="F16" s="1">
        <v>44562.896527777775</v>
      </c>
      <c r="G16" s="5">
        <f t="shared" si="3"/>
        <v>44562</v>
      </c>
      <c r="H16" s="4">
        <f t="shared" si="1"/>
        <v>0.89652777777519077</v>
      </c>
      <c r="I16" s="3">
        <v>7</v>
      </c>
      <c r="J16" s="3">
        <v>872</v>
      </c>
      <c r="K16" s="3" t="str">
        <f t="shared" si="0"/>
        <v>Y</v>
      </c>
      <c r="L16" s="3">
        <f t="shared" si="2"/>
        <v>828.4</v>
      </c>
      <c r="M16" s="2" t="s">
        <v>531</v>
      </c>
      <c r="N16" s="3">
        <v>44</v>
      </c>
      <c r="O16" s="3">
        <v>5</v>
      </c>
      <c r="P16" s="3">
        <v>2</v>
      </c>
    </row>
    <row r="17" spans="1:16" x14ac:dyDescent="0.3">
      <c r="A17" t="s">
        <v>38</v>
      </c>
      <c r="B17" s="2" t="s">
        <v>11</v>
      </c>
      <c r="C17" s="3">
        <v>1</v>
      </c>
      <c r="D17" s="3" t="str">
        <f>VLOOKUP(C17,'Restaurant Details'!$A$1:$E$21,2,FALSE)</f>
        <v>The Cave Hotel</v>
      </c>
      <c r="E17" s="3" t="str">
        <f>VLOOKUP(C17,'Restaurant Details'!$A$2:$C$21,3,FALSE)</f>
        <v>Continental</v>
      </c>
      <c r="F17" s="1">
        <v>44562.513194444444</v>
      </c>
      <c r="G17" s="5">
        <f t="shared" si="3"/>
        <v>44562</v>
      </c>
      <c r="H17" s="4">
        <f t="shared" si="1"/>
        <v>0.51319444444379769</v>
      </c>
      <c r="I17" s="3">
        <v>5</v>
      </c>
      <c r="J17" s="3">
        <v>546</v>
      </c>
      <c r="K17" s="3" t="str">
        <f t="shared" si="0"/>
        <v>Y</v>
      </c>
      <c r="L17" s="3">
        <f t="shared" si="2"/>
        <v>518.69999999999993</v>
      </c>
      <c r="M17" s="2" t="s">
        <v>529</v>
      </c>
      <c r="N17" s="3">
        <v>28</v>
      </c>
      <c r="O17" s="3">
        <v>5</v>
      </c>
      <c r="P17" s="3">
        <v>2</v>
      </c>
    </row>
    <row r="18" spans="1:16" x14ac:dyDescent="0.3">
      <c r="A18" t="s">
        <v>39</v>
      </c>
      <c r="B18" s="2" t="s">
        <v>18</v>
      </c>
      <c r="C18" s="3">
        <v>19</v>
      </c>
      <c r="D18" s="3" t="str">
        <f>VLOOKUP(C18,'Restaurant Details'!$A$1:$E$21,2,FALSE)</f>
        <v>Sam Hotel</v>
      </c>
      <c r="E18" s="3" t="str">
        <f>VLOOKUP(C18,'Restaurant Details'!$A$2:$C$21,3,FALSE)</f>
        <v>Belgian</v>
      </c>
      <c r="F18" s="1">
        <v>44562.96875</v>
      </c>
      <c r="G18" s="5">
        <f t="shared" si="3"/>
        <v>44562</v>
      </c>
      <c r="H18" s="4">
        <f t="shared" si="1"/>
        <v>0.96875</v>
      </c>
      <c r="I18" s="3">
        <v>7</v>
      </c>
      <c r="J18" s="3">
        <v>757</v>
      </c>
      <c r="K18" s="3" t="str">
        <f t="shared" si="0"/>
        <v>Y</v>
      </c>
      <c r="L18" s="3">
        <f t="shared" si="2"/>
        <v>719.15</v>
      </c>
      <c r="M18" s="2" t="s">
        <v>529</v>
      </c>
      <c r="N18" s="3">
        <v>27</v>
      </c>
      <c r="O18" s="3">
        <v>3</v>
      </c>
      <c r="P18" s="3">
        <v>5</v>
      </c>
    </row>
    <row r="19" spans="1:16" x14ac:dyDescent="0.3">
      <c r="A19" t="s">
        <v>40</v>
      </c>
      <c r="B19" s="2" t="s">
        <v>14</v>
      </c>
      <c r="C19" s="3">
        <v>16</v>
      </c>
      <c r="D19" s="3" t="str">
        <f>VLOOKUP(C19,'Restaurant Details'!$A$1:$E$21,2,FALSE)</f>
        <v>Anand Restaurant</v>
      </c>
      <c r="E19" s="3" t="str">
        <f>VLOOKUP(C19,'Restaurant Details'!$A$2:$C$21,3,FALSE)</f>
        <v>African</v>
      </c>
      <c r="F19" s="1">
        <v>44562.5</v>
      </c>
      <c r="G19" s="5">
        <f t="shared" si="3"/>
        <v>44562</v>
      </c>
      <c r="H19" s="4">
        <f t="shared" si="1"/>
        <v>0.5</v>
      </c>
      <c r="I19" s="3">
        <v>1</v>
      </c>
      <c r="J19" s="3">
        <v>80</v>
      </c>
      <c r="K19" s="3" t="str">
        <f t="shared" si="0"/>
        <v>N</v>
      </c>
      <c r="L19" s="3">
        <f t="shared" si="2"/>
        <v>80</v>
      </c>
      <c r="M19" s="2" t="s">
        <v>531</v>
      </c>
      <c r="N19" s="3">
        <v>39</v>
      </c>
      <c r="O19" s="3">
        <v>5</v>
      </c>
      <c r="P19" s="3">
        <v>1</v>
      </c>
    </row>
    <row r="20" spans="1:16" x14ac:dyDescent="0.3">
      <c r="A20" t="s">
        <v>41</v>
      </c>
      <c r="B20" s="2" t="s">
        <v>15</v>
      </c>
      <c r="C20" s="3">
        <v>20</v>
      </c>
      <c r="D20" s="3" t="str">
        <f>VLOOKUP(C20,'Restaurant Details'!$A$1:$E$21,2,FALSE)</f>
        <v>Chew Restaurant</v>
      </c>
      <c r="E20" s="3" t="str">
        <f>VLOOKUP(C20,'Restaurant Details'!$A$2:$C$21,3,FALSE)</f>
        <v>Belgian</v>
      </c>
      <c r="F20" s="1">
        <v>44562.47152777778</v>
      </c>
      <c r="G20" s="5">
        <f t="shared" si="3"/>
        <v>44562</v>
      </c>
      <c r="H20" s="4">
        <f t="shared" si="1"/>
        <v>0.47152777777955635</v>
      </c>
      <c r="I20" s="3">
        <v>6</v>
      </c>
      <c r="J20" s="3">
        <v>692</v>
      </c>
      <c r="K20" s="3" t="str">
        <f t="shared" si="0"/>
        <v>Y</v>
      </c>
      <c r="L20" s="3">
        <f t="shared" si="2"/>
        <v>657.4</v>
      </c>
      <c r="M20" s="2" t="s">
        <v>529</v>
      </c>
      <c r="N20" s="3">
        <v>24</v>
      </c>
      <c r="O20" s="3">
        <v>2</v>
      </c>
      <c r="P20" s="3">
        <v>1</v>
      </c>
    </row>
    <row r="21" spans="1:16" x14ac:dyDescent="0.3">
      <c r="A21" t="s">
        <v>42</v>
      </c>
      <c r="B21" s="2" t="s">
        <v>16</v>
      </c>
      <c r="C21" s="3">
        <v>10</v>
      </c>
      <c r="D21" s="3" t="str">
        <f>VLOOKUP(C21,'Restaurant Details'!$A$1:$E$21,2,FALSE)</f>
        <v>Dave Hotel</v>
      </c>
      <c r="E21" s="3" t="str">
        <f>VLOOKUP(C21,'Restaurant Details'!$A$2:$C$21,3,FALSE)</f>
        <v>South Indian</v>
      </c>
      <c r="F21" s="1">
        <v>44562.902083333334</v>
      </c>
      <c r="G21" s="5">
        <f t="shared" si="3"/>
        <v>44562</v>
      </c>
      <c r="H21" s="4">
        <f t="shared" si="1"/>
        <v>0.90208333333430346</v>
      </c>
      <c r="I21" s="3">
        <v>5</v>
      </c>
      <c r="J21" s="3">
        <v>464</v>
      </c>
      <c r="K21" s="3" t="str">
        <f t="shared" si="0"/>
        <v>N</v>
      </c>
      <c r="L21" s="3">
        <f t="shared" si="2"/>
        <v>464</v>
      </c>
      <c r="M21" s="2" t="s">
        <v>529</v>
      </c>
      <c r="N21" s="3">
        <v>24</v>
      </c>
      <c r="O21" s="3">
        <v>5</v>
      </c>
      <c r="P21" s="3">
        <v>5</v>
      </c>
    </row>
    <row r="22" spans="1:16" x14ac:dyDescent="0.3">
      <c r="A22" t="s">
        <v>43</v>
      </c>
      <c r="B22" s="2" t="s">
        <v>3</v>
      </c>
      <c r="C22" s="3">
        <v>3</v>
      </c>
      <c r="D22" s="3" t="str">
        <f>VLOOKUP(C22,'Restaurant Details'!$A$1:$E$21,2,FALSE)</f>
        <v>ASR Restaurant</v>
      </c>
      <c r="E22" s="3" t="str">
        <f>VLOOKUP(C22,'Restaurant Details'!$A$2:$C$21,3,FALSE)</f>
        <v>South Indian</v>
      </c>
      <c r="F22" s="1">
        <v>44562.465277777781</v>
      </c>
      <c r="G22" s="5">
        <f t="shared" si="3"/>
        <v>44562</v>
      </c>
      <c r="H22" s="4">
        <f t="shared" si="1"/>
        <v>0.46527777778101154</v>
      </c>
      <c r="I22" s="3">
        <v>6</v>
      </c>
      <c r="J22" s="3">
        <v>686</v>
      </c>
      <c r="K22" s="3" t="str">
        <f t="shared" si="0"/>
        <v>Y</v>
      </c>
      <c r="L22" s="3">
        <f t="shared" si="2"/>
        <v>651.69999999999993</v>
      </c>
      <c r="M22" s="2" t="s">
        <v>529</v>
      </c>
      <c r="N22" s="3">
        <v>35</v>
      </c>
      <c r="O22" s="3">
        <v>3</v>
      </c>
      <c r="P22" s="3">
        <v>3</v>
      </c>
    </row>
    <row r="23" spans="1:16" x14ac:dyDescent="0.3">
      <c r="A23" t="s">
        <v>44</v>
      </c>
      <c r="B23" s="2" t="s">
        <v>12</v>
      </c>
      <c r="C23" s="3">
        <v>1</v>
      </c>
      <c r="D23" s="3" t="str">
        <f>VLOOKUP(C23,'Restaurant Details'!$A$1:$E$21,2,FALSE)</f>
        <v>The Cave Hotel</v>
      </c>
      <c r="E23" s="3" t="str">
        <f>VLOOKUP(C23,'Restaurant Details'!$A$2:$C$21,3,FALSE)</f>
        <v>Continental</v>
      </c>
      <c r="F23" s="1">
        <v>44562.73541666667</v>
      </c>
      <c r="G23" s="5">
        <f t="shared" si="3"/>
        <v>44562</v>
      </c>
      <c r="H23" s="4">
        <f t="shared" si="1"/>
        <v>0.73541666667006211</v>
      </c>
      <c r="I23" s="3">
        <v>7</v>
      </c>
      <c r="J23" s="3">
        <v>630</v>
      </c>
      <c r="K23" s="3" t="str">
        <f t="shared" si="0"/>
        <v>Y</v>
      </c>
      <c r="L23" s="3">
        <f t="shared" si="2"/>
        <v>598.5</v>
      </c>
      <c r="M23" s="2" t="s">
        <v>529</v>
      </c>
      <c r="N23" s="3">
        <v>37</v>
      </c>
      <c r="O23" s="3">
        <v>3</v>
      </c>
      <c r="P23" s="3">
        <v>3</v>
      </c>
    </row>
    <row r="24" spans="1:16" x14ac:dyDescent="0.3">
      <c r="A24" t="s">
        <v>45</v>
      </c>
      <c r="B24" s="2" t="s">
        <v>11</v>
      </c>
      <c r="C24" s="3">
        <v>1</v>
      </c>
      <c r="D24" s="3" t="str">
        <f>VLOOKUP(C24,'Restaurant Details'!$A$1:$E$21,2,FALSE)</f>
        <v>The Cave Hotel</v>
      </c>
      <c r="E24" s="3" t="str">
        <f>VLOOKUP(C24,'Restaurant Details'!$A$2:$C$21,3,FALSE)</f>
        <v>Continental</v>
      </c>
      <c r="F24" s="1">
        <v>44562.604861111111</v>
      </c>
      <c r="G24" s="5">
        <f t="shared" si="3"/>
        <v>44562</v>
      </c>
      <c r="H24" s="4">
        <f t="shared" si="1"/>
        <v>0.60486111111094942</v>
      </c>
      <c r="I24" s="3">
        <v>1</v>
      </c>
      <c r="J24" s="3">
        <v>28</v>
      </c>
      <c r="K24" s="3" t="str">
        <f t="shared" si="0"/>
        <v>N</v>
      </c>
      <c r="L24" s="3">
        <f t="shared" si="2"/>
        <v>28</v>
      </c>
      <c r="M24" s="2" t="s">
        <v>530</v>
      </c>
      <c r="N24" s="3">
        <v>29</v>
      </c>
      <c r="O24" s="3">
        <v>3</v>
      </c>
      <c r="P24" s="3">
        <v>2</v>
      </c>
    </row>
    <row r="25" spans="1:16" x14ac:dyDescent="0.3">
      <c r="A25" t="s">
        <v>46</v>
      </c>
      <c r="B25" s="2" t="s">
        <v>8</v>
      </c>
      <c r="C25" s="3">
        <v>16</v>
      </c>
      <c r="D25" s="3" t="str">
        <f>VLOOKUP(C25,'Restaurant Details'!$A$1:$E$21,2,FALSE)</f>
        <v>Anand Restaurant</v>
      </c>
      <c r="E25" s="3" t="str">
        <f>VLOOKUP(C25,'Restaurant Details'!$A$2:$C$21,3,FALSE)</f>
        <v>African</v>
      </c>
      <c r="F25" s="1">
        <v>44562.513194444444</v>
      </c>
      <c r="G25" s="5">
        <f t="shared" si="3"/>
        <v>44562</v>
      </c>
      <c r="H25" s="4">
        <f t="shared" si="1"/>
        <v>0.51319444444379769</v>
      </c>
      <c r="I25" s="3">
        <v>6</v>
      </c>
      <c r="J25" s="3">
        <v>575</v>
      </c>
      <c r="K25" s="3" t="str">
        <f t="shared" si="0"/>
        <v>Y</v>
      </c>
      <c r="L25" s="3">
        <f t="shared" si="2"/>
        <v>546.25</v>
      </c>
      <c r="M25" s="2" t="s">
        <v>531</v>
      </c>
      <c r="N25" s="3">
        <v>41</v>
      </c>
      <c r="O25" s="3">
        <v>3</v>
      </c>
      <c r="P25" s="3">
        <v>4</v>
      </c>
    </row>
    <row r="26" spans="1:16" x14ac:dyDescent="0.3">
      <c r="A26" t="s">
        <v>47</v>
      </c>
      <c r="B26" s="2" t="s">
        <v>12</v>
      </c>
      <c r="C26" s="3">
        <v>3</v>
      </c>
      <c r="D26" s="3" t="str">
        <f>VLOOKUP(C26,'Restaurant Details'!$A$1:$E$21,2,FALSE)</f>
        <v>ASR Restaurant</v>
      </c>
      <c r="E26" s="3" t="str">
        <f>VLOOKUP(C26,'Restaurant Details'!$A$2:$C$21,3,FALSE)</f>
        <v>South Indian</v>
      </c>
      <c r="F26" s="1">
        <v>44562.597916666666</v>
      </c>
      <c r="G26" s="5">
        <f t="shared" si="3"/>
        <v>44562</v>
      </c>
      <c r="H26" s="4">
        <f t="shared" si="1"/>
        <v>0.59791666666569654</v>
      </c>
      <c r="I26" s="3">
        <v>5</v>
      </c>
      <c r="J26" s="3">
        <v>234</v>
      </c>
      <c r="K26" s="3" t="str">
        <f t="shared" si="0"/>
        <v>N</v>
      </c>
      <c r="L26" s="3">
        <f t="shared" si="2"/>
        <v>234</v>
      </c>
      <c r="M26" s="2" t="s">
        <v>530</v>
      </c>
      <c r="N26" s="3">
        <v>50</v>
      </c>
      <c r="O26" s="3">
        <v>4</v>
      </c>
      <c r="P26" s="3">
        <v>4</v>
      </c>
    </row>
    <row r="27" spans="1:16" x14ac:dyDescent="0.3">
      <c r="A27" t="s">
        <v>48</v>
      </c>
      <c r="B27" s="2" t="s">
        <v>12</v>
      </c>
      <c r="C27" s="3">
        <v>4</v>
      </c>
      <c r="D27" s="3" t="str">
        <f>VLOOKUP(C27,'Restaurant Details'!$A$1:$E$21,2,FALSE)</f>
        <v>Win Hotel</v>
      </c>
      <c r="E27" s="3" t="str">
        <f>VLOOKUP(C27,'Restaurant Details'!$A$2:$C$21,3,FALSE)</f>
        <v>South Indian</v>
      </c>
      <c r="F27" s="1">
        <v>44562.73541666667</v>
      </c>
      <c r="G27" s="5">
        <f t="shared" si="3"/>
        <v>44562</v>
      </c>
      <c r="H27" s="4">
        <f t="shared" si="1"/>
        <v>0.73541666667006211</v>
      </c>
      <c r="I27" s="3">
        <v>4</v>
      </c>
      <c r="J27" s="3">
        <v>262</v>
      </c>
      <c r="K27" s="3" t="str">
        <f t="shared" si="0"/>
        <v>N</v>
      </c>
      <c r="L27" s="3">
        <f t="shared" si="2"/>
        <v>262</v>
      </c>
      <c r="M27" s="2" t="s">
        <v>531</v>
      </c>
      <c r="N27" s="3">
        <v>31</v>
      </c>
      <c r="O27" s="3">
        <v>5</v>
      </c>
      <c r="P27" s="3">
        <v>4</v>
      </c>
    </row>
    <row r="28" spans="1:16" x14ac:dyDescent="0.3">
      <c r="A28" t="s">
        <v>49</v>
      </c>
      <c r="B28" s="2" t="s">
        <v>2</v>
      </c>
      <c r="C28" s="3">
        <v>7</v>
      </c>
      <c r="D28" s="3" t="str">
        <f>VLOOKUP(C28,'Restaurant Details'!$A$1:$E$21,2,FALSE)</f>
        <v>AMN</v>
      </c>
      <c r="E28" s="3" t="str">
        <f>VLOOKUP(C28,'Restaurant Details'!$A$2:$C$21,3,FALSE)</f>
        <v>North Indian</v>
      </c>
      <c r="F28" s="1">
        <v>44562.604861111111</v>
      </c>
      <c r="G28" s="5">
        <f t="shared" si="3"/>
        <v>44562</v>
      </c>
      <c r="H28" s="4">
        <f t="shared" si="1"/>
        <v>0.60486111111094942</v>
      </c>
      <c r="I28" s="3">
        <v>5</v>
      </c>
      <c r="J28" s="3">
        <v>887</v>
      </c>
      <c r="K28" s="3" t="str">
        <f t="shared" si="0"/>
        <v>Y</v>
      </c>
      <c r="L28" s="3">
        <f t="shared" si="2"/>
        <v>842.65</v>
      </c>
      <c r="M28" s="2" t="s">
        <v>530</v>
      </c>
      <c r="N28" s="3">
        <v>37</v>
      </c>
      <c r="O28" s="3">
        <v>2</v>
      </c>
      <c r="P28" s="3">
        <v>4</v>
      </c>
    </row>
    <row r="29" spans="1:16" x14ac:dyDescent="0.3">
      <c r="A29" t="s">
        <v>50</v>
      </c>
      <c r="B29" s="2" t="s">
        <v>10</v>
      </c>
      <c r="C29" s="3">
        <v>8</v>
      </c>
      <c r="D29" s="3" t="str">
        <f>VLOOKUP(C29,'Restaurant Details'!$A$1:$E$21,2,FALSE)</f>
        <v>Oslo</v>
      </c>
      <c r="E29" s="3" t="str">
        <f>VLOOKUP(C29,'Restaurant Details'!$A$2:$C$21,3,FALSE)</f>
        <v>French</v>
      </c>
      <c r="F29" s="1">
        <v>44562.854861111111</v>
      </c>
      <c r="G29" s="5">
        <f t="shared" si="3"/>
        <v>44562</v>
      </c>
      <c r="H29" s="4">
        <f t="shared" si="1"/>
        <v>0.85486111111094942</v>
      </c>
      <c r="I29" s="3">
        <v>7</v>
      </c>
      <c r="J29" s="3">
        <v>586</v>
      </c>
      <c r="K29" s="3" t="str">
        <f t="shared" si="0"/>
        <v>Y</v>
      </c>
      <c r="L29" s="3">
        <f t="shared" si="2"/>
        <v>556.69999999999993</v>
      </c>
      <c r="M29" s="2" t="s">
        <v>530</v>
      </c>
      <c r="N29" s="3">
        <v>39</v>
      </c>
      <c r="O29" s="3">
        <v>4</v>
      </c>
      <c r="P29" s="3">
        <v>4</v>
      </c>
    </row>
    <row r="30" spans="1:16" x14ac:dyDescent="0.3">
      <c r="A30" t="s">
        <v>51</v>
      </c>
      <c r="B30" s="2" t="s">
        <v>9</v>
      </c>
      <c r="C30" s="3">
        <v>7</v>
      </c>
      <c r="D30" s="3" t="str">
        <f>VLOOKUP(C30,'Restaurant Details'!$A$1:$E$21,2,FALSE)</f>
        <v>AMN</v>
      </c>
      <c r="E30" s="3" t="str">
        <f>VLOOKUP(C30,'Restaurant Details'!$A$2:$C$21,3,FALSE)</f>
        <v>North Indian</v>
      </c>
      <c r="F30" s="1">
        <v>44562.5</v>
      </c>
      <c r="G30" s="5">
        <f t="shared" si="3"/>
        <v>44562</v>
      </c>
      <c r="H30" s="4">
        <f t="shared" si="1"/>
        <v>0.5</v>
      </c>
      <c r="I30" s="3">
        <v>7</v>
      </c>
      <c r="J30" s="3">
        <v>872</v>
      </c>
      <c r="K30" s="3" t="str">
        <f t="shared" si="0"/>
        <v>Y</v>
      </c>
      <c r="L30" s="3">
        <f t="shared" si="2"/>
        <v>828.4</v>
      </c>
      <c r="M30" s="2" t="s">
        <v>529</v>
      </c>
      <c r="N30" s="3">
        <v>28</v>
      </c>
      <c r="O30" s="3">
        <v>2</v>
      </c>
      <c r="P30" s="3">
        <v>5</v>
      </c>
    </row>
    <row r="31" spans="1:16" x14ac:dyDescent="0.3">
      <c r="A31" t="s">
        <v>52</v>
      </c>
      <c r="B31" s="2" t="s">
        <v>16</v>
      </c>
      <c r="C31" s="3">
        <v>2</v>
      </c>
      <c r="D31" s="3" t="str">
        <f>VLOOKUP(C31,'Restaurant Details'!$A$1:$E$21,2,FALSE)</f>
        <v>SSK Hotel</v>
      </c>
      <c r="E31" s="3" t="str">
        <f>VLOOKUP(C31,'Restaurant Details'!$A$2:$C$21,3,FALSE)</f>
        <v>North Indian</v>
      </c>
      <c r="F31" s="1">
        <v>44562.5</v>
      </c>
      <c r="G31" s="5">
        <f t="shared" si="3"/>
        <v>44562</v>
      </c>
      <c r="H31" s="4">
        <f t="shared" si="1"/>
        <v>0.5</v>
      </c>
      <c r="I31" s="3">
        <v>5</v>
      </c>
      <c r="J31" s="3">
        <v>528</v>
      </c>
      <c r="K31" s="3" t="str">
        <f t="shared" si="0"/>
        <v>Y</v>
      </c>
      <c r="L31" s="3">
        <f t="shared" si="2"/>
        <v>501.59999999999997</v>
      </c>
      <c r="M31" s="2" t="s">
        <v>530</v>
      </c>
      <c r="N31" s="3">
        <v>33</v>
      </c>
      <c r="O31" s="3">
        <v>3</v>
      </c>
      <c r="P31" s="3">
        <v>4</v>
      </c>
    </row>
    <row r="32" spans="1:16" x14ac:dyDescent="0.3">
      <c r="A32" t="s">
        <v>53</v>
      </c>
      <c r="B32" s="2" t="s">
        <v>15</v>
      </c>
      <c r="C32" s="3">
        <v>8</v>
      </c>
      <c r="D32" s="3" t="str">
        <f>VLOOKUP(C32,'Restaurant Details'!$A$1:$E$21,2,FALSE)</f>
        <v>Oslo</v>
      </c>
      <c r="E32" s="3" t="str">
        <f>VLOOKUP(C32,'Restaurant Details'!$A$2:$C$21,3,FALSE)</f>
        <v>French</v>
      </c>
      <c r="F32" s="1">
        <v>44562.513194444444</v>
      </c>
      <c r="G32" s="5">
        <f t="shared" si="3"/>
        <v>44562</v>
      </c>
      <c r="H32" s="4">
        <f t="shared" si="1"/>
        <v>0.51319444444379769</v>
      </c>
      <c r="I32" s="3">
        <v>4</v>
      </c>
      <c r="J32" s="3">
        <v>304</v>
      </c>
      <c r="K32" s="3" t="str">
        <f t="shared" si="0"/>
        <v>N</v>
      </c>
      <c r="L32" s="3">
        <f t="shared" si="2"/>
        <v>304</v>
      </c>
      <c r="M32" s="2" t="s">
        <v>531</v>
      </c>
      <c r="N32" s="3">
        <v>15</v>
      </c>
      <c r="O32" s="3">
        <v>5</v>
      </c>
      <c r="P32" s="3">
        <v>1</v>
      </c>
    </row>
    <row r="33" spans="1:16" x14ac:dyDescent="0.3">
      <c r="A33" t="s">
        <v>54</v>
      </c>
      <c r="B33" s="2" t="s">
        <v>9</v>
      </c>
      <c r="C33" s="3">
        <v>14</v>
      </c>
      <c r="D33" s="3" t="str">
        <f>VLOOKUP(C33,'Restaurant Details'!$A$1:$E$21,2,FALSE)</f>
        <v>KSR Hotel</v>
      </c>
      <c r="E33" s="3" t="str">
        <f>VLOOKUP(C33,'Restaurant Details'!$A$2:$C$21,3,FALSE)</f>
        <v>Chinese</v>
      </c>
      <c r="F33" s="1">
        <v>44562.568749999999</v>
      </c>
      <c r="G33" s="5">
        <f t="shared" si="3"/>
        <v>44562</v>
      </c>
      <c r="H33" s="4">
        <f t="shared" si="1"/>
        <v>0.56874999999854481</v>
      </c>
      <c r="I33" s="3">
        <v>5</v>
      </c>
      <c r="J33" s="3">
        <v>370</v>
      </c>
      <c r="K33" s="3" t="str">
        <f t="shared" si="0"/>
        <v>N</v>
      </c>
      <c r="L33" s="3">
        <f t="shared" si="2"/>
        <v>370</v>
      </c>
      <c r="M33" s="2" t="s">
        <v>529</v>
      </c>
      <c r="N33" s="3">
        <v>35</v>
      </c>
      <c r="O33" s="3">
        <v>3</v>
      </c>
      <c r="P33" s="3">
        <v>5</v>
      </c>
    </row>
    <row r="34" spans="1:16" x14ac:dyDescent="0.3">
      <c r="A34" t="s">
        <v>55</v>
      </c>
      <c r="B34" s="2" t="s">
        <v>10</v>
      </c>
      <c r="C34" s="3">
        <v>13</v>
      </c>
      <c r="D34" s="3" t="str">
        <f>VLOOKUP(C34,'Restaurant Details'!$A$1:$E$21,2,FALSE)</f>
        <v>Veer Restaurant</v>
      </c>
      <c r="E34" s="3" t="str">
        <f>VLOOKUP(C34,'Restaurant Details'!$A$2:$C$21,3,FALSE)</f>
        <v>Chinese</v>
      </c>
      <c r="F34" s="1">
        <v>44562.568749999999</v>
      </c>
      <c r="G34" s="5">
        <f t="shared" si="3"/>
        <v>44562</v>
      </c>
      <c r="H34" s="4">
        <f t="shared" si="1"/>
        <v>0.56874999999854481</v>
      </c>
      <c r="I34" s="3">
        <v>5</v>
      </c>
      <c r="J34" s="3">
        <v>873</v>
      </c>
      <c r="K34" s="3" t="str">
        <f t="shared" si="0"/>
        <v>Y</v>
      </c>
      <c r="L34" s="3">
        <f t="shared" si="2"/>
        <v>829.34999999999991</v>
      </c>
      <c r="M34" s="2" t="s">
        <v>529</v>
      </c>
      <c r="N34" s="3">
        <v>31</v>
      </c>
      <c r="O34" s="3">
        <v>5</v>
      </c>
      <c r="P34" s="3">
        <v>5</v>
      </c>
    </row>
    <row r="35" spans="1:16" x14ac:dyDescent="0.3">
      <c r="A35" t="s">
        <v>56</v>
      </c>
      <c r="B35" s="2" t="s">
        <v>14</v>
      </c>
      <c r="C35" s="3">
        <v>20</v>
      </c>
      <c r="D35" s="3" t="str">
        <f>VLOOKUP(C35,'Restaurant Details'!$A$1:$E$21,2,FALSE)</f>
        <v>Chew Restaurant</v>
      </c>
      <c r="E35" s="3" t="str">
        <f>VLOOKUP(C35,'Restaurant Details'!$A$2:$C$21,3,FALSE)</f>
        <v>Belgian</v>
      </c>
      <c r="F35" s="1">
        <v>44562.750694444447</v>
      </c>
      <c r="G35" s="5">
        <f t="shared" si="3"/>
        <v>44562</v>
      </c>
      <c r="H35" s="4">
        <f t="shared" si="1"/>
        <v>0.75069444444670808</v>
      </c>
      <c r="I35" s="3">
        <v>6</v>
      </c>
      <c r="J35" s="3">
        <v>645</v>
      </c>
      <c r="K35" s="3" t="str">
        <f t="shared" si="0"/>
        <v>Y</v>
      </c>
      <c r="L35" s="3">
        <f t="shared" si="2"/>
        <v>612.75</v>
      </c>
      <c r="M35" s="2" t="s">
        <v>531</v>
      </c>
      <c r="N35" s="3">
        <v>46</v>
      </c>
      <c r="O35" s="3">
        <v>2</v>
      </c>
      <c r="P35" s="3">
        <v>1</v>
      </c>
    </row>
    <row r="36" spans="1:16" x14ac:dyDescent="0.3">
      <c r="A36" t="s">
        <v>57</v>
      </c>
      <c r="B36" s="2" t="s">
        <v>3</v>
      </c>
      <c r="C36" s="3">
        <v>7</v>
      </c>
      <c r="D36" s="3" t="str">
        <f>VLOOKUP(C36,'Restaurant Details'!$A$1:$E$21,2,FALSE)</f>
        <v>AMN</v>
      </c>
      <c r="E36" s="3" t="str">
        <f>VLOOKUP(C36,'Restaurant Details'!$A$2:$C$21,3,FALSE)</f>
        <v>North Indian</v>
      </c>
      <c r="F36" s="1">
        <v>44562.604861111111</v>
      </c>
      <c r="G36" s="5">
        <f t="shared" si="3"/>
        <v>44562</v>
      </c>
      <c r="H36" s="4">
        <f t="shared" si="1"/>
        <v>0.60486111111094942</v>
      </c>
      <c r="I36" s="3">
        <v>6</v>
      </c>
      <c r="J36" s="3">
        <v>514</v>
      </c>
      <c r="K36" s="3" t="str">
        <f t="shared" si="0"/>
        <v>Y</v>
      </c>
      <c r="L36" s="3">
        <f t="shared" si="2"/>
        <v>488.29999999999995</v>
      </c>
      <c r="M36" s="2" t="s">
        <v>530</v>
      </c>
      <c r="N36" s="3">
        <v>28</v>
      </c>
      <c r="O36" s="3">
        <v>3</v>
      </c>
      <c r="P36" s="3">
        <v>2</v>
      </c>
    </row>
    <row r="37" spans="1:16" x14ac:dyDescent="0.3">
      <c r="A37" t="s">
        <v>58</v>
      </c>
      <c r="B37" s="2" t="s">
        <v>14</v>
      </c>
      <c r="C37" s="3">
        <v>17</v>
      </c>
      <c r="D37" s="3" t="str">
        <f>VLOOKUP(C37,'Restaurant Details'!$A$1:$E$21,2,FALSE)</f>
        <v>Zam Zam</v>
      </c>
      <c r="E37" s="3" t="str">
        <f>VLOOKUP(C37,'Restaurant Details'!$A$2:$C$21,3,FALSE)</f>
        <v>Arabian</v>
      </c>
      <c r="F37" s="1">
        <v>44562.46875</v>
      </c>
      <c r="G37" s="5">
        <f t="shared" si="3"/>
        <v>44562</v>
      </c>
      <c r="H37" s="4">
        <f t="shared" si="1"/>
        <v>0.46875</v>
      </c>
      <c r="I37" s="3">
        <v>7</v>
      </c>
      <c r="J37" s="3">
        <v>635</v>
      </c>
      <c r="K37" s="3" t="str">
        <f t="shared" si="0"/>
        <v>Y</v>
      </c>
      <c r="L37" s="3">
        <f t="shared" si="2"/>
        <v>603.25</v>
      </c>
      <c r="M37" s="2" t="s">
        <v>529</v>
      </c>
      <c r="N37" s="3">
        <v>14</v>
      </c>
      <c r="O37" s="3">
        <v>3</v>
      </c>
      <c r="P37" s="3">
        <v>5</v>
      </c>
    </row>
    <row r="38" spans="1:16" x14ac:dyDescent="0.3">
      <c r="A38" t="s">
        <v>59</v>
      </c>
      <c r="B38" s="2" t="s">
        <v>20</v>
      </c>
      <c r="C38" s="3">
        <v>10</v>
      </c>
      <c r="D38" s="3" t="str">
        <f>VLOOKUP(C38,'Restaurant Details'!$A$1:$E$21,2,FALSE)</f>
        <v>Dave Hotel</v>
      </c>
      <c r="E38" s="3" t="str">
        <f>VLOOKUP(C38,'Restaurant Details'!$A$2:$C$21,3,FALSE)</f>
        <v>South Indian</v>
      </c>
      <c r="F38" s="1">
        <v>44562.750694444447</v>
      </c>
      <c r="G38" s="5">
        <f t="shared" si="3"/>
        <v>44562</v>
      </c>
      <c r="H38" s="4">
        <f t="shared" si="1"/>
        <v>0.75069444444670808</v>
      </c>
      <c r="I38" s="3">
        <v>4</v>
      </c>
      <c r="J38" s="3">
        <v>474</v>
      </c>
      <c r="K38" s="3" t="str">
        <f t="shared" si="0"/>
        <v>N</v>
      </c>
      <c r="L38" s="3">
        <f t="shared" si="2"/>
        <v>474</v>
      </c>
      <c r="M38" s="2" t="s">
        <v>529</v>
      </c>
      <c r="N38" s="3">
        <v>19</v>
      </c>
      <c r="O38" s="3">
        <v>2</v>
      </c>
      <c r="P38" s="3">
        <v>4</v>
      </c>
    </row>
    <row r="39" spans="1:16" x14ac:dyDescent="0.3">
      <c r="A39" t="s">
        <v>60</v>
      </c>
      <c r="B39" s="2" t="s">
        <v>5</v>
      </c>
      <c r="C39" s="3">
        <v>13</v>
      </c>
      <c r="D39" s="3" t="str">
        <f>VLOOKUP(C39,'Restaurant Details'!$A$1:$E$21,2,FALSE)</f>
        <v>Veer Restaurant</v>
      </c>
      <c r="E39" s="3" t="str">
        <f>VLOOKUP(C39,'Restaurant Details'!$A$2:$C$21,3,FALSE)</f>
        <v>Chinese</v>
      </c>
      <c r="F39" s="1">
        <v>44562.96875</v>
      </c>
      <c r="G39" s="5">
        <f t="shared" si="3"/>
        <v>44562</v>
      </c>
      <c r="H39" s="4">
        <f t="shared" si="1"/>
        <v>0.96875</v>
      </c>
      <c r="I39" s="3">
        <v>7</v>
      </c>
      <c r="J39" s="3">
        <v>999</v>
      </c>
      <c r="K39" s="3" t="str">
        <f t="shared" si="0"/>
        <v>Y</v>
      </c>
      <c r="L39" s="3">
        <f t="shared" si="2"/>
        <v>949.05</v>
      </c>
      <c r="M39" s="2" t="s">
        <v>531</v>
      </c>
      <c r="N39" s="3">
        <v>32</v>
      </c>
      <c r="O39" s="3">
        <v>2</v>
      </c>
      <c r="P39" s="3">
        <v>5</v>
      </c>
    </row>
    <row r="40" spans="1:16" x14ac:dyDescent="0.3">
      <c r="A40" t="s">
        <v>61</v>
      </c>
      <c r="B40" s="2" t="s">
        <v>11</v>
      </c>
      <c r="C40" s="3">
        <v>8</v>
      </c>
      <c r="D40" s="3" t="str">
        <f>VLOOKUP(C40,'Restaurant Details'!$A$1:$E$21,2,FALSE)</f>
        <v>Oslo</v>
      </c>
      <c r="E40" s="3" t="str">
        <f>VLOOKUP(C40,'Restaurant Details'!$A$2:$C$21,3,FALSE)</f>
        <v>French</v>
      </c>
      <c r="F40" s="1">
        <v>44562.998611111114</v>
      </c>
      <c r="G40" s="5">
        <f t="shared" si="3"/>
        <v>44562</v>
      </c>
      <c r="H40" s="4">
        <f t="shared" si="1"/>
        <v>0.99861111111385981</v>
      </c>
      <c r="I40" s="3">
        <v>5</v>
      </c>
      <c r="J40" s="3">
        <v>324</v>
      </c>
      <c r="K40" s="3" t="str">
        <f t="shared" si="0"/>
        <v>N</v>
      </c>
      <c r="L40" s="3">
        <f t="shared" si="2"/>
        <v>324</v>
      </c>
      <c r="M40" s="2" t="s">
        <v>530</v>
      </c>
      <c r="N40" s="3">
        <v>36</v>
      </c>
      <c r="O40" s="3">
        <v>3</v>
      </c>
      <c r="P40" s="3">
        <v>3</v>
      </c>
    </row>
    <row r="41" spans="1:16" x14ac:dyDescent="0.3">
      <c r="A41" t="s">
        <v>62</v>
      </c>
      <c r="B41" s="2" t="s">
        <v>4</v>
      </c>
      <c r="C41" s="3">
        <v>17</v>
      </c>
      <c r="D41" s="3" t="str">
        <f>VLOOKUP(C41,'Restaurant Details'!$A$1:$E$21,2,FALSE)</f>
        <v>Zam Zam</v>
      </c>
      <c r="E41" s="3" t="str">
        <f>VLOOKUP(C41,'Restaurant Details'!$A$2:$C$21,3,FALSE)</f>
        <v>Arabian</v>
      </c>
      <c r="F41" s="1">
        <v>44562.513194444444</v>
      </c>
      <c r="G41" s="5">
        <f t="shared" si="3"/>
        <v>44562</v>
      </c>
      <c r="H41" s="4">
        <f t="shared" si="1"/>
        <v>0.51319444444379769</v>
      </c>
      <c r="I41" s="3">
        <v>1</v>
      </c>
      <c r="J41" s="3">
        <v>29</v>
      </c>
      <c r="K41" s="3" t="str">
        <f t="shared" si="0"/>
        <v>N</v>
      </c>
      <c r="L41" s="3">
        <f t="shared" si="2"/>
        <v>29</v>
      </c>
      <c r="M41" s="2" t="s">
        <v>531</v>
      </c>
      <c r="N41" s="3">
        <v>22</v>
      </c>
      <c r="O41" s="3">
        <v>5</v>
      </c>
      <c r="P41" s="3">
        <v>5</v>
      </c>
    </row>
    <row r="42" spans="1:16" x14ac:dyDescent="0.3">
      <c r="A42" t="s">
        <v>63</v>
      </c>
      <c r="B42" s="2" t="s">
        <v>22</v>
      </c>
      <c r="C42" s="3">
        <v>14</v>
      </c>
      <c r="D42" s="3" t="str">
        <f>VLOOKUP(C42,'Restaurant Details'!$A$1:$E$21,2,FALSE)</f>
        <v>KSR Hotel</v>
      </c>
      <c r="E42" s="3" t="str">
        <f>VLOOKUP(C42,'Restaurant Details'!$A$2:$C$21,3,FALSE)</f>
        <v>Chinese</v>
      </c>
      <c r="F42" s="1">
        <v>44562.513194444444</v>
      </c>
      <c r="G42" s="5">
        <f t="shared" si="3"/>
        <v>44562</v>
      </c>
      <c r="H42" s="4">
        <f t="shared" si="1"/>
        <v>0.51319444444379769</v>
      </c>
      <c r="I42" s="3">
        <v>5</v>
      </c>
      <c r="J42" s="3">
        <v>394</v>
      </c>
      <c r="K42" s="3" t="str">
        <f t="shared" si="0"/>
        <v>N</v>
      </c>
      <c r="L42" s="3">
        <f t="shared" si="2"/>
        <v>394</v>
      </c>
      <c r="M42" s="2" t="s">
        <v>530</v>
      </c>
      <c r="N42" s="3">
        <v>13</v>
      </c>
      <c r="O42" s="3">
        <v>4</v>
      </c>
      <c r="P42" s="3">
        <v>2</v>
      </c>
    </row>
    <row r="43" spans="1:16" x14ac:dyDescent="0.3">
      <c r="A43" t="s">
        <v>64</v>
      </c>
      <c r="B43" s="2" t="s">
        <v>12</v>
      </c>
      <c r="C43" s="3">
        <v>12</v>
      </c>
      <c r="D43" s="3" t="str">
        <f>VLOOKUP(C43,'Restaurant Details'!$A$1:$E$21,2,FALSE)</f>
        <v>Ruchi</v>
      </c>
      <c r="E43" s="3" t="str">
        <f>VLOOKUP(C43,'Restaurant Details'!$A$2:$C$21,3,FALSE)</f>
        <v>Chinese</v>
      </c>
      <c r="F43" s="1">
        <v>44562.5625</v>
      </c>
      <c r="G43" s="5">
        <f t="shared" si="3"/>
        <v>44562</v>
      </c>
      <c r="H43" s="4">
        <f t="shared" si="1"/>
        <v>0.5625</v>
      </c>
      <c r="I43" s="3">
        <v>1</v>
      </c>
      <c r="J43" s="3">
        <v>125</v>
      </c>
      <c r="K43" s="3" t="str">
        <f t="shared" si="0"/>
        <v>N</v>
      </c>
      <c r="L43" s="3">
        <f t="shared" si="2"/>
        <v>125</v>
      </c>
      <c r="M43" s="2" t="s">
        <v>529</v>
      </c>
      <c r="N43" s="3">
        <v>28</v>
      </c>
      <c r="O43" s="3">
        <v>5</v>
      </c>
      <c r="P43" s="3">
        <v>1</v>
      </c>
    </row>
    <row r="44" spans="1:16" x14ac:dyDescent="0.3">
      <c r="A44" t="s">
        <v>65</v>
      </c>
      <c r="B44" s="2" t="s">
        <v>3</v>
      </c>
      <c r="C44" s="3">
        <v>8</v>
      </c>
      <c r="D44" s="3" t="str">
        <f>VLOOKUP(C44,'Restaurant Details'!$A$1:$E$21,2,FALSE)</f>
        <v>Oslo</v>
      </c>
      <c r="E44" s="3" t="str">
        <f>VLOOKUP(C44,'Restaurant Details'!$A$2:$C$21,3,FALSE)</f>
        <v>French</v>
      </c>
      <c r="F44" s="1">
        <v>44562.5</v>
      </c>
      <c r="G44" s="5">
        <f t="shared" si="3"/>
        <v>44562</v>
      </c>
      <c r="H44" s="4">
        <f t="shared" si="1"/>
        <v>0.5</v>
      </c>
      <c r="I44" s="3">
        <v>3</v>
      </c>
      <c r="J44" s="3">
        <v>449</v>
      </c>
      <c r="K44" s="3" t="str">
        <f t="shared" si="0"/>
        <v>N</v>
      </c>
      <c r="L44" s="3">
        <f t="shared" si="2"/>
        <v>449</v>
      </c>
      <c r="M44" s="2" t="s">
        <v>530</v>
      </c>
      <c r="N44" s="3">
        <v>44</v>
      </c>
      <c r="O44" s="3">
        <v>3</v>
      </c>
      <c r="P44" s="3">
        <v>2</v>
      </c>
    </row>
    <row r="45" spans="1:16" x14ac:dyDescent="0.3">
      <c r="A45" t="s">
        <v>66</v>
      </c>
      <c r="B45" s="2" t="s">
        <v>11</v>
      </c>
      <c r="C45" s="3">
        <v>14</v>
      </c>
      <c r="D45" s="3" t="str">
        <f>VLOOKUP(C45,'Restaurant Details'!$A$1:$E$21,2,FALSE)</f>
        <v>KSR Hotel</v>
      </c>
      <c r="E45" s="3" t="str">
        <f>VLOOKUP(C45,'Restaurant Details'!$A$2:$C$21,3,FALSE)</f>
        <v>Chinese</v>
      </c>
      <c r="F45" s="1">
        <v>44562.590277777781</v>
      </c>
      <c r="G45" s="5">
        <f t="shared" si="3"/>
        <v>44562</v>
      </c>
      <c r="H45" s="4">
        <f t="shared" si="1"/>
        <v>0.59027777778101154</v>
      </c>
      <c r="I45" s="3">
        <v>2</v>
      </c>
      <c r="J45" s="3">
        <v>3</v>
      </c>
      <c r="K45" s="3" t="str">
        <f t="shared" si="0"/>
        <v>N</v>
      </c>
      <c r="L45" s="3">
        <f t="shared" si="2"/>
        <v>3</v>
      </c>
      <c r="M45" s="2" t="s">
        <v>529</v>
      </c>
      <c r="N45" s="3">
        <v>37</v>
      </c>
      <c r="O45" s="3">
        <v>4</v>
      </c>
      <c r="P45" s="3">
        <v>4</v>
      </c>
    </row>
    <row r="46" spans="1:16" x14ac:dyDescent="0.3">
      <c r="A46" t="s">
        <v>67</v>
      </c>
      <c r="B46" s="2" t="s">
        <v>9</v>
      </c>
      <c r="C46" s="3">
        <v>18</v>
      </c>
      <c r="D46" s="3" t="str">
        <f>VLOOKUP(C46,'Restaurant Details'!$A$1:$E$21,2,FALSE)</f>
        <v>Ellora</v>
      </c>
      <c r="E46" s="3" t="str">
        <f>VLOOKUP(C46,'Restaurant Details'!$A$2:$C$21,3,FALSE)</f>
        <v>African</v>
      </c>
      <c r="F46" s="1">
        <v>44562.806250000001</v>
      </c>
      <c r="G46" s="5">
        <f t="shared" si="3"/>
        <v>44562</v>
      </c>
      <c r="H46" s="4">
        <f t="shared" si="1"/>
        <v>0.80625000000145519</v>
      </c>
      <c r="I46" s="3">
        <v>4</v>
      </c>
      <c r="J46" s="3">
        <v>478</v>
      </c>
      <c r="K46" s="3" t="str">
        <f t="shared" si="0"/>
        <v>N</v>
      </c>
      <c r="L46" s="3">
        <f t="shared" si="2"/>
        <v>478</v>
      </c>
      <c r="M46" s="2" t="s">
        <v>530</v>
      </c>
      <c r="N46" s="3">
        <v>15</v>
      </c>
      <c r="O46" s="3">
        <v>2</v>
      </c>
      <c r="P46" s="3">
        <v>2</v>
      </c>
    </row>
    <row r="47" spans="1:16" x14ac:dyDescent="0.3">
      <c r="A47" t="s">
        <v>68</v>
      </c>
      <c r="B47" s="2" t="s">
        <v>16</v>
      </c>
      <c r="C47" s="3">
        <v>9</v>
      </c>
      <c r="D47" s="3" t="str">
        <f>VLOOKUP(C47,'Restaurant Details'!$A$1:$E$21,2,FALSE)</f>
        <v>Excel Restaurant</v>
      </c>
      <c r="E47" s="3" t="str">
        <f>VLOOKUP(C47,'Restaurant Details'!$A$2:$C$21,3,FALSE)</f>
        <v>North Indian</v>
      </c>
      <c r="F47" s="1">
        <v>44562.750694444447</v>
      </c>
      <c r="G47" s="5">
        <f t="shared" si="3"/>
        <v>44562</v>
      </c>
      <c r="H47" s="4">
        <f t="shared" si="1"/>
        <v>0.75069444444670808</v>
      </c>
      <c r="I47" s="3">
        <v>7</v>
      </c>
      <c r="J47" s="3">
        <v>744</v>
      </c>
      <c r="K47" s="3" t="str">
        <f t="shared" si="0"/>
        <v>Y</v>
      </c>
      <c r="L47" s="3">
        <f t="shared" si="2"/>
        <v>706.8</v>
      </c>
      <c r="M47" s="2" t="s">
        <v>531</v>
      </c>
      <c r="N47" s="3">
        <v>45</v>
      </c>
      <c r="O47" s="3">
        <v>3</v>
      </c>
      <c r="P47" s="3">
        <v>2</v>
      </c>
    </row>
    <row r="48" spans="1:16" x14ac:dyDescent="0.3">
      <c r="A48" t="s">
        <v>69</v>
      </c>
      <c r="B48" s="2" t="s">
        <v>13</v>
      </c>
      <c r="C48" s="3">
        <v>19</v>
      </c>
      <c r="D48" s="3" t="str">
        <f>VLOOKUP(C48,'Restaurant Details'!$A$1:$E$21,2,FALSE)</f>
        <v>Sam Hotel</v>
      </c>
      <c r="E48" s="3" t="str">
        <f>VLOOKUP(C48,'Restaurant Details'!$A$2:$C$21,3,FALSE)</f>
        <v>Belgian</v>
      </c>
      <c r="F48" s="1">
        <v>44562.998611111114</v>
      </c>
      <c r="G48" s="5">
        <f t="shared" si="3"/>
        <v>44562</v>
      </c>
      <c r="H48" s="4">
        <f t="shared" si="1"/>
        <v>0.99861111111385981</v>
      </c>
      <c r="I48" s="3">
        <v>7</v>
      </c>
      <c r="J48" s="3">
        <v>865</v>
      </c>
      <c r="K48" s="3" t="str">
        <f t="shared" si="0"/>
        <v>Y</v>
      </c>
      <c r="L48" s="3">
        <f t="shared" si="2"/>
        <v>821.75</v>
      </c>
      <c r="M48" s="2" t="s">
        <v>531</v>
      </c>
      <c r="N48" s="3">
        <v>43</v>
      </c>
      <c r="O48" s="3">
        <v>5</v>
      </c>
      <c r="P48" s="3">
        <v>5</v>
      </c>
    </row>
    <row r="49" spans="1:16" x14ac:dyDescent="0.3">
      <c r="A49" t="s">
        <v>70</v>
      </c>
      <c r="B49" s="2" t="s">
        <v>21</v>
      </c>
      <c r="C49" s="3">
        <v>17</v>
      </c>
      <c r="D49" s="3" t="str">
        <f>VLOOKUP(C49,'Restaurant Details'!$A$1:$E$21,2,FALSE)</f>
        <v>Zam Zam</v>
      </c>
      <c r="E49" s="3" t="str">
        <f>VLOOKUP(C49,'Restaurant Details'!$A$2:$C$21,3,FALSE)</f>
        <v>Arabian</v>
      </c>
      <c r="F49" s="1">
        <v>44562.640277777777</v>
      </c>
      <c r="G49" s="5">
        <f t="shared" si="3"/>
        <v>44562</v>
      </c>
      <c r="H49" s="4">
        <f t="shared" si="1"/>
        <v>0.64027777777664596</v>
      </c>
      <c r="I49" s="3">
        <v>5</v>
      </c>
      <c r="J49" s="3">
        <v>439</v>
      </c>
      <c r="K49" s="3" t="str">
        <f t="shared" si="0"/>
        <v>N</v>
      </c>
      <c r="L49" s="3">
        <f t="shared" si="2"/>
        <v>439</v>
      </c>
      <c r="M49" s="2" t="s">
        <v>531</v>
      </c>
      <c r="N49" s="3">
        <v>42</v>
      </c>
      <c r="O49" s="3">
        <v>5</v>
      </c>
      <c r="P49" s="3">
        <v>3</v>
      </c>
    </row>
    <row r="50" spans="1:16" x14ac:dyDescent="0.3">
      <c r="A50" t="s">
        <v>71</v>
      </c>
      <c r="B50" s="2" t="s">
        <v>11</v>
      </c>
      <c r="C50" s="3">
        <v>12</v>
      </c>
      <c r="D50" s="3" t="str">
        <f>VLOOKUP(C50,'Restaurant Details'!$A$1:$E$21,2,FALSE)</f>
        <v>Ruchi</v>
      </c>
      <c r="E50" s="3" t="str">
        <f>VLOOKUP(C50,'Restaurant Details'!$A$2:$C$21,3,FALSE)</f>
        <v>Chinese</v>
      </c>
      <c r="F50" s="1">
        <v>44562.902083333334</v>
      </c>
      <c r="G50" s="5">
        <f t="shared" si="3"/>
        <v>44562</v>
      </c>
      <c r="H50" s="4">
        <f t="shared" si="1"/>
        <v>0.90208333333430346</v>
      </c>
      <c r="I50" s="3">
        <v>4</v>
      </c>
      <c r="J50" s="3">
        <v>356</v>
      </c>
      <c r="K50" s="3" t="str">
        <f t="shared" si="0"/>
        <v>N</v>
      </c>
      <c r="L50" s="3">
        <f t="shared" si="2"/>
        <v>356</v>
      </c>
      <c r="M50" s="2" t="s">
        <v>530</v>
      </c>
      <c r="N50" s="3">
        <v>50</v>
      </c>
      <c r="O50" s="3">
        <v>4</v>
      </c>
      <c r="P50" s="3">
        <v>1</v>
      </c>
    </row>
    <row r="51" spans="1:16" x14ac:dyDescent="0.3">
      <c r="A51" t="s">
        <v>72</v>
      </c>
      <c r="B51" s="2" t="s">
        <v>16</v>
      </c>
      <c r="C51" s="3">
        <v>15</v>
      </c>
      <c r="D51" s="3" t="str">
        <f>VLOOKUP(C51,'Restaurant Details'!$A$1:$E$21,2,FALSE)</f>
        <v>Vrinda Bhavan</v>
      </c>
      <c r="E51" s="3" t="str">
        <f>VLOOKUP(C51,'Restaurant Details'!$A$2:$C$21,3,FALSE)</f>
        <v>North Indian</v>
      </c>
      <c r="F51" s="1">
        <v>44562.597222222219</v>
      </c>
      <c r="G51" s="5">
        <f t="shared" si="3"/>
        <v>44562</v>
      </c>
      <c r="H51" s="4">
        <f t="shared" si="1"/>
        <v>0.59722222221898846</v>
      </c>
      <c r="I51" s="3">
        <v>6</v>
      </c>
      <c r="J51" s="3">
        <v>946</v>
      </c>
      <c r="K51" s="3" t="str">
        <f t="shared" si="0"/>
        <v>Y</v>
      </c>
      <c r="L51" s="3">
        <f t="shared" si="2"/>
        <v>898.69999999999993</v>
      </c>
      <c r="M51" s="2" t="s">
        <v>529</v>
      </c>
      <c r="N51" s="3">
        <v>30</v>
      </c>
      <c r="O51" s="3">
        <v>4</v>
      </c>
      <c r="P51" s="3">
        <v>4</v>
      </c>
    </row>
    <row r="52" spans="1:16" x14ac:dyDescent="0.3">
      <c r="A52" t="s">
        <v>73</v>
      </c>
      <c r="B52" s="2" t="s">
        <v>17</v>
      </c>
      <c r="C52" s="3">
        <v>18</v>
      </c>
      <c r="D52" s="3" t="str">
        <f>VLOOKUP(C52,'Restaurant Details'!$A$1:$E$21,2,FALSE)</f>
        <v>Ellora</v>
      </c>
      <c r="E52" s="3" t="str">
        <f>VLOOKUP(C52,'Restaurant Details'!$A$2:$C$21,3,FALSE)</f>
        <v>African</v>
      </c>
      <c r="F52" s="1">
        <v>44562.806250000001</v>
      </c>
      <c r="G52" s="5">
        <f t="shared" si="3"/>
        <v>44562</v>
      </c>
      <c r="H52" s="4">
        <f t="shared" si="1"/>
        <v>0.80625000000145519</v>
      </c>
      <c r="I52" s="3">
        <v>1</v>
      </c>
      <c r="J52" s="3">
        <v>27</v>
      </c>
      <c r="K52" s="3" t="str">
        <f t="shared" si="0"/>
        <v>N</v>
      </c>
      <c r="L52" s="3">
        <f t="shared" si="2"/>
        <v>27</v>
      </c>
      <c r="M52" s="2" t="s">
        <v>531</v>
      </c>
      <c r="N52" s="3">
        <v>39</v>
      </c>
      <c r="O52" s="3">
        <v>3</v>
      </c>
      <c r="P52" s="3">
        <v>4</v>
      </c>
    </row>
    <row r="53" spans="1:16" x14ac:dyDescent="0.3">
      <c r="A53" t="s">
        <v>74</v>
      </c>
      <c r="B53" s="2" t="s">
        <v>16</v>
      </c>
      <c r="C53" s="3">
        <v>5</v>
      </c>
      <c r="D53" s="3" t="str">
        <f>VLOOKUP(C53,'Restaurant Details'!$A$1:$E$21,2,FALSE)</f>
        <v>Denver Restaurant</v>
      </c>
      <c r="E53" s="3" t="str">
        <f>VLOOKUP(C53,'Restaurant Details'!$A$2:$C$21,3,FALSE)</f>
        <v>Continental</v>
      </c>
      <c r="F53" s="1">
        <v>44562.5</v>
      </c>
      <c r="G53" s="5">
        <f t="shared" si="3"/>
        <v>44562</v>
      </c>
      <c r="H53" s="4">
        <f t="shared" si="1"/>
        <v>0.5</v>
      </c>
      <c r="I53" s="3">
        <v>3</v>
      </c>
      <c r="J53" s="3">
        <v>253</v>
      </c>
      <c r="K53" s="3" t="str">
        <f t="shared" si="0"/>
        <v>N</v>
      </c>
      <c r="L53" s="3">
        <f t="shared" si="2"/>
        <v>253</v>
      </c>
      <c r="M53" s="2" t="s">
        <v>529</v>
      </c>
      <c r="N53" s="3">
        <v>21</v>
      </c>
      <c r="O53" s="3">
        <v>2</v>
      </c>
      <c r="P53" s="3">
        <v>2</v>
      </c>
    </row>
    <row r="54" spans="1:16" x14ac:dyDescent="0.3">
      <c r="A54" t="s">
        <v>75</v>
      </c>
      <c r="B54" s="2" t="s">
        <v>10</v>
      </c>
      <c r="C54" s="3">
        <v>4</v>
      </c>
      <c r="D54" s="3" t="str">
        <f>VLOOKUP(C54,'Restaurant Details'!$A$1:$E$21,2,FALSE)</f>
        <v>Win Hotel</v>
      </c>
      <c r="E54" s="3" t="str">
        <f>VLOOKUP(C54,'Restaurant Details'!$A$2:$C$21,3,FALSE)</f>
        <v>South Indian</v>
      </c>
      <c r="F54" s="1">
        <v>44562.598611111112</v>
      </c>
      <c r="G54" s="5">
        <f t="shared" si="3"/>
        <v>44562</v>
      </c>
      <c r="H54" s="4">
        <f t="shared" si="1"/>
        <v>0.59861111111240461</v>
      </c>
      <c r="I54" s="3">
        <v>6</v>
      </c>
      <c r="J54" s="3">
        <v>941</v>
      </c>
      <c r="K54" s="3" t="str">
        <f t="shared" si="0"/>
        <v>Y</v>
      </c>
      <c r="L54" s="3">
        <f t="shared" si="2"/>
        <v>893.94999999999993</v>
      </c>
      <c r="M54" s="2" t="s">
        <v>530</v>
      </c>
      <c r="N54" s="3">
        <v>18</v>
      </c>
      <c r="O54" s="3">
        <v>2</v>
      </c>
      <c r="P54" s="3">
        <v>4</v>
      </c>
    </row>
    <row r="55" spans="1:16" x14ac:dyDescent="0.3">
      <c r="A55" t="s">
        <v>76</v>
      </c>
      <c r="B55" s="2" t="s">
        <v>6</v>
      </c>
      <c r="C55" s="3">
        <v>13</v>
      </c>
      <c r="D55" s="3" t="str">
        <f>VLOOKUP(C55,'Restaurant Details'!$A$1:$E$21,2,FALSE)</f>
        <v>Veer Restaurant</v>
      </c>
      <c r="E55" s="3" t="str">
        <f>VLOOKUP(C55,'Restaurant Details'!$A$2:$C$21,3,FALSE)</f>
        <v>Chinese</v>
      </c>
      <c r="F55" s="1">
        <v>44562.5</v>
      </c>
      <c r="G55" s="5">
        <f t="shared" si="3"/>
        <v>44562</v>
      </c>
      <c r="H55" s="4">
        <f t="shared" si="1"/>
        <v>0.5</v>
      </c>
      <c r="I55" s="3">
        <v>7</v>
      </c>
      <c r="J55" s="3">
        <v>716</v>
      </c>
      <c r="K55" s="3" t="str">
        <f t="shared" si="0"/>
        <v>Y</v>
      </c>
      <c r="L55" s="3">
        <f t="shared" si="2"/>
        <v>680.19999999999993</v>
      </c>
      <c r="M55" s="2" t="s">
        <v>531</v>
      </c>
      <c r="N55" s="3">
        <v>13</v>
      </c>
      <c r="O55" s="3">
        <v>4</v>
      </c>
      <c r="P55" s="3">
        <v>4</v>
      </c>
    </row>
    <row r="56" spans="1:16" x14ac:dyDescent="0.3">
      <c r="A56" t="s">
        <v>77</v>
      </c>
      <c r="B56" s="2" t="s">
        <v>4</v>
      </c>
      <c r="C56" s="3">
        <v>20</v>
      </c>
      <c r="D56" s="3" t="str">
        <f>VLOOKUP(C56,'Restaurant Details'!$A$1:$E$21,2,FALSE)</f>
        <v>Chew Restaurant</v>
      </c>
      <c r="E56" s="3" t="str">
        <f>VLOOKUP(C56,'Restaurant Details'!$A$2:$C$21,3,FALSE)</f>
        <v>Belgian</v>
      </c>
      <c r="F56" s="1">
        <v>44562.917361111111</v>
      </c>
      <c r="G56" s="5">
        <f t="shared" si="3"/>
        <v>44562</v>
      </c>
      <c r="H56" s="4">
        <f t="shared" si="1"/>
        <v>0.91736111111094942</v>
      </c>
      <c r="I56" s="3">
        <v>1</v>
      </c>
      <c r="J56" s="3">
        <v>79</v>
      </c>
      <c r="K56" s="3" t="str">
        <f t="shared" si="0"/>
        <v>N</v>
      </c>
      <c r="L56" s="3">
        <f t="shared" si="2"/>
        <v>79</v>
      </c>
      <c r="M56" s="2" t="s">
        <v>529</v>
      </c>
      <c r="N56" s="3">
        <v>28</v>
      </c>
      <c r="O56" s="3">
        <v>5</v>
      </c>
      <c r="P56" s="3">
        <v>3</v>
      </c>
    </row>
    <row r="57" spans="1:16" x14ac:dyDescent="0.3">
      <c r="A57" t="s">
        <v>78</v>
      </c>
      <c r="B57" s="2" t="s">
        <v>19</v>
      </c>
      <c r="C57" s="3">
        <v>12</v>
      </c>
      <c r="D57" s="3" t="str">
        <f>VLOOKUP(C57,'Restaurant Details'!$A$1:$E$21,2,FALSE)</f>
        <v>Ruchi</v>
      </c>
      <c r="E57" s="3" t="str">
        <f>VLOOKUP(C57,'Restaurant Details'!$A$2:$C$21,3,FALSE)</f>
        <v>Chinese</v>
      </c>
      <c r="F57" s="1">
        <v>44562.96875</v>
      </c>
      <c r="G57" s="5">
        <f t="shared" si="3"/>
        <v>44562</v>
      </c>
      <c r="H57" s="4">
        <f t="shared" si="1"/>
        <v>0.96875</v>
      </c>
      <c r="I57" s="3">
        <v>4</v>
      </c>
      <c r="J57" s="3">
        <v>254</v>
      </c>
      <c r="K57" s="3" t="str">
        <f t="shared" si="0"/>
        <v>N</v>
      </c>
      <c r="L57" s="3">
        <f t="shared" si="2"/>
        <v>254</v>
      </c>
      <c r="M57" s="2" t="s">
        <v>529</v>
      </c>
      <c r="N57" s="3">
        <v>32</v>
      </c>
      <c r="O57" s="3">
        <v>2</v>
      </c>
      <c r="P57" s="3">
        <v>4</v>
      </c>
    </row>
    <row r="58" spans="1:16" x14ac:dyDescent="0.3">
      <c r="A58" t="s">
        <v>79</v>
      </c>
      <c r="B58" s="2" t="s">
        <v>21</v>
      </c>
      <c r="C58" s="3">
        <v>12</v>
      </c>
      <c r="D58" s="3" t="str">
        <f>VLOOKUP(C58,'Restaurant Details'!$A$1:$E$21,2,FALSE)</f>
        <v>Ruchi</v>
      </c>
      <c r="E58" s="3" t="str">
        <f>VLOOKUP(C58,'Restaurant Details'!$A$2:$C$21,3,FALSE)</f>
        <v>Chinese</v>
      </c>
      <c r="F58" s="1">
        <v>44562.750694444447</v>
      </c>
      <c r="G58" s="5">
        <f t="shared" si="3"/>
        <v>44562</v>
      </c>
      <c r="H58" s="4">
        <f t="shared" si="1"/>
        <v>0.75069444444670808</v>
      </c>
      <c r="I58" s="3">
        <v>2</v>
      </c>
      <c r="J58" s="3">
        <v>6</v>
      </c>
      <c r="K58" s="3" t="str">
        <f t="shared" si="0"/>
        <v>N</v>
      </c>
      <c r="L58" s="3">
        <f t="shared" si="2"/>
        <v>6</v>
      </c>
      <c r="M58" s="2" t="s">
        <v>531</v>
      </c>
      <c r="N58" s="3">
        <v>36</v>
      </c>
      <c r="O58" s="3">
        <v>4</v>
      </c>
      <c r="P58" s="3">
        <v>3</v>
      </c>
    </row>
    <row r="59" spans="1:16" x14ac:dyDescent="0.3">
      <c r="A59" t="s">
        <v>80</v>
      </c>
      <c r="B59" s="2" t="s">
        <v>2</v>
      </c>
      <c r="C59" s="3">
        <v>1</v>
      </c>
      <c r="D59" s="3" t="str">
        <f>VLOOKUP(C59,'Restaurant Details'!$A$1:$E$21,2,FALSE)</f>
        <v>The Cave Hotel</v>
      </c>
      <c r="E59" s="3" t="str">
        <f>VLOOKUP(C59,'Restaurant Details'!$A$2:$C$21,3,FALSE)</f>
        <v>Continental</v>
      </c>
      <c r="F59" s="1">
        <v>44562.47152777778</v>
      </c>
      <c r="G59" s="5">
        <f t="shared" si="3"/>
        <v>44562</v>
      </c>
      <c r="H59" s="4">
        <f t="shared" si="1"/>
        <v>0.47152777777955635</v>
      </c>
      <c r="I59" s="3">
        <v>6</v>
      </c>
      <c r="J59" s="3">
        <v>953</v>
      </c>
      <c r="K59" s="3" t="str">
        <f t="shared" si="0"/>
        <v>Y</v>
      </c>
      <c r="L59" s="3">
        <f t="shared" si="2"/>
        <v>905.34999999999991</v>
      </c>
      <c r="M59" s="2" t="s">
        <v>530</v>
      </c>
      <c r="N59" s="3">
        <v>24</v>
      </c>
      <c r="O59" s="3">
        <v>3</v>
      </c>
      <c r="P59" s="3">
        <v>3</v>
      </c>
    </row>
    <row r="60" spans="1:16" x14ac:dyDescent="0.3">
      <c r="A60" t="s">
        <v>81</v>
      </c>
      <c r="B60" s="2" t="s">
        <v>11</v>
      </c>
      <c r="C60" s="3">
        <v>13</v>
      </c>
      <c r="D60" s="3" t="str">
        <f>VLOOKUP(C60,'Restaurant Details'!$A$1:$E$21,2,FALSE)</f>
        <v>Veer Restaurant</v>
      </c>
      <c r="E60" s="3" t="str">
        <f>VLOOKUP(C60,'Restaurant Details'!$A$2:$C$21,3,FALSE)</f>
        <v>Chinese</v>
      </c>
      <c r="F60" s="1">
        <v>44562.47152777778</v>
      </c>
      <c r="G60" s="5">
        <f t="shared" si="3"/>
        <v>44562</v>
      </c>
      <c r="H60" s="4">
        <f t="shared" si="1"/>
        <v>0.47152777777955635</v>
      </c>
      <c r="I60" s="3">
        <v>5</v>
      </c>
      <c r="J60" s="3">
        <v>645</v>
      </c>
      <c r="K60" s="3" t="str">
        <f t="shared" si="0"/>
        <v>Y</v>
      </c>
      <c r="L60" s="3">
        <f t="shared" si="2"/>
        <v>612.75</v>
      </c>
      <c r="M60" s="2" t="s">
        <v>529</v>
      </c>
      <c r="N60" s="3">
        <v>19</v>
      </c>
      <c r="O60" s="3">
        <v>3</v>
      </c>
      <c r="P60" s="3">
        <v>1</v>
      </c>
    </row>
    <row r="61" spans="1:16" x14ac:dyDescent="0.3">
      <c r="A61" t="s">
        <v>82</v>
      </c>
      <c r="B61" s="2" t="s">
        <v>11</v>
      </c>
      <c r="C61" s="3">
        <v>13</v>
      </c>
      <c r="D61" s="3" t="str">
        <f>VLOOKUP(C61,'Restaurant Details'!$A$1:$E$21,2,FALSE)</f>
        <v>Veer Restaurant</v>
      </c>
      <c r="E61" s="3" t="str">
        <f>VLOOKUP(C61,'Restaurant Details'!$A$2:$C$21,3,FALSE)</f>
        <v>Chinese</v>
      </c>
      <c r="F61" s="1">
        <v>44562.47152777778</v>
      </c>
      <c r="G61" s="5">
        <f t="shared" si="3"/>
        <v>44562</v>
      </c>
      <c r="H61" s="4">
        <f t="shared" si="1"/>
        <v>0.47152777777955635</v>
      </c>
      <c r="I61" s="3">
        <v>7</v>
      </c>
      <c r="J61" s="3">
        <v>979</v>
      </c>
      <c r="K61" s="3" t="str">
        <f t="shared" si="0"/>
        <v>Y</v>
      </c>
      <c r="L61" s="3">
        <f t="shared" si="2"/>
        <v>930.05</v>
      </c>
      <c r="M61" s="2" t="s">
        <v>531</v>
      </c>
      <c r="N61" s="3">
        <v>44</v>
      </c>
      <c r="O61" s="3">
        <v>2</v>
      </c>
      <c r="P61" s="3">
        <v>3</v>
      </c>
    </row>
    <row r="62" spans="1:16" x14ac:dyDescent="0.3">
      <c r="A62" t="s">
        <v>83</v>
      </c>
      <c r="B62" s="2" t="s">
        <v>19</v>
      </c>
      <c r="C62" s="3">
        <v>4</v>
      </c>
      <c r="D62" s="3" t="str">
        <f>VLOOKUP(C62,'Restaurant Details'!$A$1:$E$21,2,FALSE)</f>
        <v>Win Hotel</v>
      </c>
      <c r="E62" s="3" t="str">
        <f>VLOOKUP(C62,'Restaurant Details'!$A$2:$C$21,3,FALSE)</f>
        <v>South Indian</v>
      </c>
      <c r="F62" s="1">
        <v>44562.590277777781</v>
      </c>
      <c r="G62" s="5">
        <f t="shared" si="3"/>
        <v>44562</v>
      </c>
      <c r="H62" s="4">
        <f t="shared" si="1"/>
        <v>0.59027777778101154</v>
      </c>
      <c r="I62" s="3">
        <v>2</v>
      </c>
      <c r="J62" s="3">
        <v>114</v>
      </c>
      <c r="K62" s="3" t="str">
        <f t="shared" si="0"/>
        <v>N</v>
      </c>
      <c r="L62" s="3">
        <f t="shared" si="2"/>
        <v>114</v>
      </c>
      <c r="M62" s="2" t="s">
        <v>531</v>
      </c>
      <c r="N62" s="3">
        <v>21</v>
      </c>
      <c r="O62" s="3">
        <v>3</v>
      </c>
      <c r="P62" s="3">
        <v>3</v>
      </c>
    </row>
    <row r="63" spans="1:16" x14ac:dyDescent="0.3">
      <c r="A63" t="s">
        <v>84</v>
      </c>
      <c r="B63" s="2" t="s">
        <v>16</v>
      </c>
      <c r="C63" s="3">
        <v>1</v>
      </c>
      <c r="D63" s="3" t="str">
        <f>VLOOKUP(C63,'Restaurant Details'!$A$1:$E$21,2,FALSE)</f>
        <v>The Cave Hotel</v>
      </c>
      <c r="E63" s="3" t="str">
        <f>VLOOKUP(C63,'Restaurant Details'!$A$2:$C$21,3,FALSE)</f>
        <v>Continental</v>
      </c>
      <c r="F63" s="1">
        <v>44562.902083333334</v>
      </c>
      <c r="G63" s="5">
        <f t="shared" si="3"/>
        <v>44562</v>
      </c>
      <c r="H63" s="4">
        <f t="shared" si="1"/>
        <v>0.90208333333430346</v>
      </c>
      <c r="I63" s="3">
        <v>4</v>
      </c>
      <c r="J63" s="3">
        <v>279</v>
      </c>
      <c r="K63" s="3" t="str">
        <f t="shared" si="0"/>
        <v>N</v>
      </c>
      <c r="L63" s="3">
        <f t="shared" si="2"/>
        <v>279</v>
      </c>
      <c r="M63" s="2" t="s">
        <v>531</v>
      </c>
      <c r="N63" s="3">
        <v>18</v>
      </c>
      <c r="O63" s="3">
        <v>4</v>
      </c>
      <c r="P63" s="3">
        <v>3</v>
      </c>
    </row>
    <row r="64" spans="1:16" x14ac:dyDescent="0.3">
      <c r="A64" t="s">
        <v>85</v>
      </c>
      <c r="B64" s="2" t="s">
        <v>14</v>
      </c>
      <c r="C64" s="3">
        <v>20</v>
      </c>
      <c r="D64" s="3" t="str">
        <f>VLOOKUP(C64,'Restaurant Details'!$A$1:$E$21,2,FALSE)</f>
        <v>Chew Restaurant</v>
      </c>
      <c r="E64" s="3" t="str">
        <f>VLOOKUP(C64,'Restaurant Details'!$A$2:$C$21,3,FALSE)</f>
        <v>Belgian</v>
      </c>
      <c r="F64" s="1">
        <v>44562.465277777781</v>
      </c>
      <c r="G64" s="5">
        <f t="shared" si="3"/>
        <v>44562</v>
      </c>
      <c r="H64" s="4">
        <f t="shared" si="1"/>
        <v>0.46527777778101154</v>
      </c>
      <c r="I64" s="3">
        <v>1</v>
      </c>
      <c r="J64" s="3">
        <v>91</v>
      </c>
      <c r="K64" s="3" t="str">
        <f t="shared" si="0"/>
        <v>N</v>
      </c>
      <c r="L64" s="3">
        <f t="shared" si="2"/>
        <v>91</v>
      </c>
      <c r="M64" s="2" t="s">
        <v>531</v>
      </c>
      <c r="N64" s="3">
        <v>24</v>
      </c>
      <c r="O64" s="3">
        <v>3</v>
      </c>
      <c r="P64" s="3">
        <v>1</v>
      </c>
    </row>
    <row r="65" spans="1:16" x14ac:dyDescent="0.3">
      <c r="A65" t="s">
        <v>86</v>
      </c>
      <c r="B65" s="2" t="s">
        <v>10</v>
      </c>
      <c r="C65" s="3">
        <v>15</v>
      </c>
      <c r="D65" s="3" t="str">
        <f>VLOOKUP(C65,'Restaurant Details'!$A$1:$E$21,2,FALSE)</f>
        <v>Vrinda Bhavan</v>
      </c>
      <c r="E65" s="3" t="str">
        <f>VLOOKUP(C65,'Restaurant Details'!$A$2:$C$21,3,FALSE)</f>
        <v>North Indian</v>
      </c>
      <c r="F65" s="1">
        <v>44562.598611111112</v>
      </c>
      <c r="G65" s="5">
        <f t="shared" si="3"/>
        <v>44562</v>
      </c>
      <c r="H65" s="4">
        <f t="shared" si="1"/>
        <v>0.59861111111240461</v>
      </c>
      <c r="I65" s="3">
        <v>2</v>
      </c>
      <c r="J65" s="3">
        <v>20</v>
      </c>
      <c r="K65" s="3" t="str">
        <f t="shared" si="0"/>
        <v>N</v>
      </c>
      <c r="L65" s="3">
        <f t="shared" si="2"/>
        <v>20</v>
      </c>
      <c r="M65" s="2" t="s">
        <v>531</v>
      </c>
      <c r="N65" s="3">
        <v>33</v>
      </c>
      <c r="O65" s="3">
        <v>4</v>
      </c>
      <c r="P65" s="3">
        <v>4</v>
      </c>
    </row>
    <row r="66" spans="1:16" x14ac:dyDescent="0.3">
      <c r="A66" t="s">
        <v>87</v>
      </c>
      <c r="B66" s="2" t="s">
        <v>6</v>
      </c>
      <c r="C66" s="3">
        <v>7</v>
      </c>
      <c r="D66" s="3" t="str">
        <f>VLOOKUP(C66,'Restaurant Details'!$A$1:$E$21,2,FALSE)</f>
        <v>AMN</v>
      </c>
      <c r="E66" s="3" t="str">
        <f>VLOOKUP(C66,'Restaurant Details'!$A$2:$C$21,3,FALSE)</f>
        <v>North Indian</v>
      </c>
      <c r="F66" s="1">
        <v>44562.857638888891</v>
      </c>
      <c r="G66" s="5">
        <f t="shared" ref="G66:G129" si="4">INT(F66)</f>
        <v>44562</v>
      </c>
      <c r="H66" s="4">
        <f t="shared" ref="H66:H129" si="5">F66-INT(F66)</f>
        <v>0.85763888889050577</v>
      </c>
      <c r="I66" s="3">
        <v>2</v>
      </c>
      <c r="J66" s="3">
        <v>124</v>
      </c>
      <c r="K66" s="3" t="str">
        <f t="shared" ref="K66:K129" si="6">IF(J66&gt;=500,"Y","N")</f>
        <v>N</v>
      </c>
      <c r="L66" s="3">
        <f t="shared" ref="L66:L129" si="7">IF(J66&gt;=500,0.95*J66,J66)</f>
        <v>124</v>
      </c>
      <c r="M66" s="2" t="s">
        <v>531</v>
      </c>
      <c r="N66" s="3">
        <v>19</v>
      </c>
      <c r="O66" s="3">
        <v>4</v>
      </c>
      <c r="P66" s="3">
        <v>4</v>
      </c>
    </row>
    <row r="67" spans="1:16" x14ac:dyDescent="0.3">
      <c r="A67" t="s">
        <v>88</v>
      </c>
      <c r="B67" s="2" t="s">
        <v>2</v>
      </c>
      <c r="C67" s="3">
        <v>3</v>
      </c>
      <c r="D67" s="3" t="str">
        <f>VLOOKUP(C67,'Restaurant Details'!$A$1:$E$21,2,FALSE)</f>
        <v>ASR Restaurant</v>
      </c>
      <c r="E67" s="3" t="str">
        <f>VLOOKUP(C67,'Restaurant Details'!$A$2:$C$21,3,FALSE)</f>
        <v>South Indian</v>
      </c>
      <c r="F67" s="1">
        <v>44562.750694444447</v>
      </c>
      <c r="G67" s="5">
        <f t="shared" si="4"/>
        <v>44562</v>
      </c>
      <c r="H67" s="4">
        <f t="shared" si="5"/>
        <v>0.75069444444670808</v>
      </c>
      <c r="I67" s="3">
        <v>2</v>
      </c>
      <c r="J67" s="3">
        <v>120</v>
      </c>
      <c r="K67" s="3" t="str">
        <f t="shared" si="6"/>
        <v>N</v>
      </c>
      <c r="L67" s="3">
        <f t="shared" si="7"/>
        <v>120</v>
      </c>
      <c r="M67" s="2" t="s">
        <v>529</v>
      </c>
      <c r="N67" s="3">
        <v>31</v>
      </c>
      <c r="O67" s="3">
        <v>3</v>
      </c>
      <c r="P67" s="3">
        <v>5</v>
      </c>
    </row>
    <row r="68" spans="1:16" x14ac:dyDescent="0.3">
      <c r="A68" t="s">
        <v>89</v>
      </c>
      <c r="B68" s="2" t="s">
        <v>3</v>
      </c>
      <c r="C68" s="3">
        <v>9</v>
      </c>
      <c r="D68" s="3" t="str">
        <f>VLOOKUP(C68,'Restaurant Details'!$A$1:$E$21,2,FALSE)</f>
        <v>Excel Restaurant</v>
      </c>
      <c r="E68" s="3" t="str">
        <f>VLOOKUP(C68,'Restaurant Details'!$A$2:$C$21,3,FALSE)</f>
        <v>North Indian</v>
      </c>
      <c r="F68" s="1">
        <v>44562.5625</v>
      </c>
      <c r="G68" s="5">
        <f t="shared" si="4"/>
        <v>44562</v>
      </c>
      <c r="H68" s="4">
        <f t="shared" si="5"/>
        <v>0.5625</v>
      </c>
      <c r="I68" s="3">
        <v>5</v>
      </c>
      <c r="J68" s="3">
        <v>471</v>
      </c>
      <c r="K68" s="3" t="str">
        <f t="shared" si="6"/>
        <v>N</v>
      </c>
      <c r="L68" s="3">
        <f t="shared" si="7"/>
        <v>471</v>
      </c>
      <c r="M68" s="2" t="s">
        <v>529</v>
      </c>
      <c r="N68" s="3">
        <v>39</v>
      </c>
      <c r="O68" s="3">
        <v>5</v>
      </c>
      <c r="P68" s="3">
        <v>5</v>
      </c>
    </row>
    <row r="69" spans="1:16" x14ac:dyDescent="0.3">
      <c r="A69" t="s">
        <v>90</v>
      </c>
      <c r="B69" s="2" t="s">
        <v>4</v>
      </c>
      <c r="C69" s="3">
        <v>6</v>
      </c>
      <c r="D69" s="3" t="str">
        <f>VLOOKUP(C69,'Restaurant Details'!$A$1:$E$21,2,FALSE)</f>
        <v>Willies</v>
      </c>
      <c r="E69" s="3" t="str">
        <f>VLOOKUP(C69,'Restaurant Details'!$A$2:$C$21,3,FALSE)</f>
        <v>French</v>
      </c>
      <c r="F69" s="1">
        <v>44562.465277777781</v>
      </c>
      <c r="G69" s="5">
        <f t="shared" si="4"/>
        <v>44562</v>
      </c>
      <c r="H69" s="4">
        <f t="shared" si="5"/>
        <v>0.46527777778101154</v>
      </c>
      <c r="I69" s="3">
        <v>5</v>
      </c>
      <c r="J69" s="3">
        <v>345</v>
      </c>
      <c r="K69" s="3" t="str">
        <f t="shared" si="6"/>
        <v>N</v>
      </c>
      <c r="L69" s="3">
        <f t="shared" si="7"/>
        <v>345</v>
      </c>
      <c r="M69" s="2" t="s">
        <v>529</v>
      </c>
      <c r="N69" s="3">
        <v>22</v>
      </c>
      <c r="O69" s="3">
        <v>4</v>
      </c>
      <c r="P69" s="3">
        <v>5</v>
      </c>
    </row>
    <row r="70" spans="1:16" x14ac:dyDescent="0.3">
      <c r="A70" t="s">
        <v>91</v>
      </c>
      <c r="B70" s="2" t="s">
        <v>5</v>
      </c>
      <c r="C70" s="3">
        <v>19</v>
      </c>
      <c r="D70" s="3" t="str">
        <f>VLOOKUP(C70,'Restaurant Details'!$A$1:$E$21,2,FALSE)</f>
        <v>Sam Hotel</v>
      </c>
      <c r="E70" s="3" t="str">
        <f>VLOOKUP(C70,'Restaurant Details'!$A$2:$C$21,3,FALSE)</f>
        <v>Belgian</v>
      </c>
      <c r="F70" s="1">
        <v>44562.513194444444</v>
      </c>
      <c r="G70" s="5">
        <f t="shared" si="4"/>
        <v>44562</v>
      </c>
      <c r="H70" s="4">
        <f t="shared" si="5"/>
        <v>0.51319444444379769</v>
      </c>
      <c r="I70" s="3">
        <v>3</v>
      </c>
      <c r="J70" s="3">
        <v>462</v>
      </c>
      <c r="K70" s="3" t="str">
        <f t="shared" si="6"/>
        <v>N</v>
      </c>
      <c r="L70" s="3">
        <f t="shared" si="7"/>
        <v>462</v>
      </c>
      <c r="M70" s="2" t="s">
        <v>530</v>
      </c>
      <c r="N70" s="3">
        <v>33</v>
      </c>
      <c r="O70" s="3">
        <v>3</v>
      </c>
      <c r="P70" s="3">
        <v>2</v>
      </c>
    </row>
    <row r="71" spans="1:16" x14ac:dyDescent="0.3">
      <c r="A71" t="s">
        <v>92</v>
      </c>
      <c r="B71" s="2" t="s">
        <v>20</v>
      </c>
      <c r="C71" s="3">
        <v>9</v>
      </c>
      <c r="D71" s="3" t="str">
        <f>VLOOKUP(C71,'Restaurant Details'!$A$1:$E$21,2,FALSE)</f>
        <v>Excel Restaurant</v>
      </c>
      <c r="E71" s="3" t="str">
        <f>VLOOKUP(C71,'Restaurant Details'!$A$2:$C$21,3,FALSE)</f>
        <v>North Indian</v>
      </c>
      <c r="F71" s="1">
        <v>44562.470138888886</v>
      </c>
      <c r="G71" s="5">
        <f t="shared" si="4"/>
        <v>44562</v>
      </c>
      <c r="H71" s="4">
        <f t="shared" si="5"/>
        <v>0.47013888888614019</v>
      </c>
      <c r="I71" s="3">
        <v>7</v>
      </c>
      <c r="J71" s="3">
        <v>527</v>
      </c>
      <c r="K71" s="3" t="str">
        <f t="shared" si="6"/>
        <v>Y</v>
      </c>
      <c r="L71" s="3">
        <f t="shared" si="7"/>
        <v>500.65</v>
      </c>
      <c r="M71" s="2" t="s">
        <v>530</v>
      </c>
      <c r="N71" s="3">
        <v>44</v>
      </c>
      <c r="O71" s="3">
        <v>5</v>
      </c>
      <c r="P71" s="3">
        <v>4</v>
      </c>
    </row>
    <row r="72" spans="1:16" x14ac:dyDescent="0.3">
      <c r="A72" t="s">
        <v>93</v>
      </c>
      <c r="B72" s="2" t="s">
        <v>16</v>
      </c>
      <c r="C72" s="3">
        <v>8</v>
      </c>
      <c r="D72" s="3" t="str">
        <f>VLOOKUP(C72,'Restaurant Details'!$A$1:$E$21,2,FALSE)</f>
        <v>Oslo</v>
      </c>
      <c r="E72" s="3" t="str">
        <f>VLOOKUP(C72,'Restaurant Details'!$A$2:$C$21,3,FALSE)</f>
        <v>French</v>
      </c>
      <c r="F72" s="1">
        <v>44562.5625</v>
      </c>
      <c r="G72" s="5">
        <f t="shared" si="4"/>
        <v>44562</v>
      </c>
      <c r="H72" s="4">
        <f t="shared" si="5"/>
        <v>0.5625</v>
      </c>
      <c r="I72" s="3">
        <v>3</v>
      </c>
      <c r="J72" s="3">
        <v>412</v>
      </c>
      <c r="K72" s="3" t="str">
        <f t="shared" si="6"/>
        <v>N</v>
      </c>
      <c r="L72" s="3">
        <f t="shared" si="7"/>
        <v>412</v>
      </c>
      <c r="M72" s="2" t="s">
        <v>529</v>
      </c>
      <c r="N72" s="3">
        <v>16</v>
      </c>
      <c r="O72" s="3">
        <v>3</v>
      </c>
      <c r="P72" s="3">
        <v>4</v>
      </c>
    </row>
    <row r="73" spans="1:16" x14ac:dyDescent="0.3">
      <c r="A73" t="s">
        <v>94</v>
      </c>
      <c r="B73" s="2" t="s">
        <v>15</v>
      </c>
      <c r="C73" s="3">
        <v>13</v>
      </c>
      <c r="D73" s="3" t="str">
        <f>VLOOKUP(C73,'Restaurant Details'!$A$1:$E$21,2,FALSE)</f>
        <v>Veer Restaurant</v>
      </c>
      <c r="E73" s="3" t="str">
        <f>VLOOKUP(C73,'Restaurant Details'!$A$2:$C$21,3,FALSE)</f>
        <v>Chinese</v>
      </c>
      <c r="F73" s="1">
        <v>44562.46875</v>
      </c>
      <c r="G73" s="5">
        <f t="shared" si="4"/>
        <v>44562</v>
      </c>
      <c r="H73" s="4">
        <f t="shared" si="5"/>
        <v>0.46875</v>
      </c>
      <c r="I73" s="3">
        <v>4</v>
      </c>
      <c r="J73" s="3">
        <v>459</v>
      </c>
      <c r="K73" s="3" t="str">
        <f t="shared" si="6"/>
        <v>N</v>
      </c>
      <c r="L73" s="3">
        <f t="shared" si="7"/>
        <v>459</v>
      </c>
      <c r="M73" s="2" t="s">
        <v>531</v>
      </c>
      <c r="N73" s="3">
        <v>43</v>
      </c>
      <c r="O73" s="3">
        <v>4</v>
      </c>
      <c r="P73" s="3">
        <v>1</v>
      </c>
    </row>
    <row r="74" spans="1:16" x14ac:dyDescent="0.3">
      <c r="A74" t="s">
        <v>95</v>
      </c>
      <c r="B74" s="2" t="s">
        <v>10</v>
      </c>
      <c r="C74" s="3">
        <v>9</v>
      </c>
      <c r="D74" s="3" t="str">
        <f>VLOOKUP(C74,'Restaurant Details'!$A$1:$E$21,2,FALSE)</f>
        <v>Excel Restaurant</v>
      </c>
      <c r="E74" s="3" t="str">
        <f>VLOOKUP(C74,'Restaurant Details'!$A$2:$C$21,3,FALSE)</f>
        <v>North Indian</v>
      </c>
      <c r="F74" s="1">
        <v>44562.597222222219</v>
      </c>
      <c r="G74" s="5">
        <f t="shared" si="4"/>
        <v>44562</v>
      </c>
      <c r="H74" s="4">
        <f t="shared" si="5"/>
        <v>0.59722222221898846</v>
      </c>
      <c r="I74" s="3">
        <v>6</v>
      </c>
      <c r="J74" s="3">
        <v>941</v>
      </c>
      <c r="K74" s="3" t="str">
        <f t="shared" si="6"/>
        <v>Y</v>
      </c>
      <c r="L74" s="3">
        <f t="shared" si="7"/>
        <v>893.94999999999993</v>
      </c>
      <c r="M74" s="2" t="s">
        <v>529</v>
      </c>
      <c r="N74" s="3">
        <v>11</v>
      </c>
      <c r="O74" s="3">
        <v>5</v>
      </c>
      <c r="P74" s="3">
        <v>3</v>
      </c>
    </row>
    <row r="75" spans="1:16" x14ac:dyDescent="0.3">
      <c r="A75" t="s">
        <v>96</v>
      </c>
      <c r="B75" s="2" t="s">
        <v>8</v>
      </c>
      <c r="C75" s="3">
        <v>13</v>
      </c>
      <c r="D75" s="3" t="str">
        <f>VLOOKUP(C75,'Restaurant Details'!$A$1:$E$21,2,FALSE)</f>
        <v>Veer Restaurant</v>
      </c>
      <c r="E75" s="3" t="str">
        <f>VLOOKUP(C75,'Restaurant Details'!$A$2:$C$21,3,FALSE)</f>
        <v>Chinese</v>
      </c>
      <c r="F75" s="1">
        <v>44562.590277777781</v>
      </c>
      <c r="G75" s="5">
        <f t="shared" si="4"/>
        <v>44562</v>
      </c>
      <c r="H75" s="4">
        <f t="shared" si="5"/>
        <v>0.59027777778101154</v>
      </c>
      <c r="I75" s="3">
        <v>3</v>
      </c>
      <c r="J75" s="3">
        <v>471</v>
      </c>
      <c r="K75" s="3" t="str">
        <f t="shared" si="6"/>
        <v>N</v>
      </c>
      <c r="L75" s="3">
        <f t="shared" si="7"/>
        <v>471</v>
      </c>
      <c r="M75" s="2" t="s">
        <v>530</v>
      </c>
      <c r="N75" s="3">
        <v>36</v>
      </c>
      <c r="O75" s="3">
        <v>5</v>
      </c>
      <c r="P75" s="3">
        <v>2</v>
      </c>
    </row>
    <row r="76" spans="1:16" x14ac:dyDescent="0.3">
      <c r="A76" t="s">
        <v>97</v>
      </c>
      <c r="B76" s="2" t="s">
        <v>7</v>
      </c>
      <c r="C76" s="3">
        <v>7</v>
      </c>
      <c r="D76" s="3" t="str">
        <f>VLOOKUP(C76,'Restaurant Details'!$A$1:$E$21,2,FALSE)</f>
        <v>AMN</v>
      </c>
      <c r="E76" s="3" t="str">
        <f>VLOOKUP(C76,'Restaurant Details'!$A$2:$C$21,3,FALSE)</f>
        <v>North Indian</v>
      </c>
      <c r="F76" s="1">
        <v>44562.857638888891</v>
      </c>
      <c r="G76" s="5">
        <f t="shared" si="4"/>
        <v>44562</v>
      </c>
      <c r="H76" s="4">
        <f t="shared" si="5"/>
        <v>0.85763888889050577</v>
      </c>
      <c r="I76" s="3">
        <v>5</v>
      </c>
      <c r="J76" s="3">
        <v>942</v>
      </c>
      <c r="K76" s="3" t="str">
        <f t="shared" si="6"/>
        <v>Y</v>
      </c>
      <c r="L76" s="3">
        <f t="shared" si="7"/>
        <v>894.9</v>
      </c>
      <c r="M76" s="2" t="s">
        <v>529</v>
      </c>
      <c r="N76" s="3">
        <v>41</v>
      </c>
      <c r="O76" s="3">
        <v>5</v>
      </c>
      <c r="P76" s="3">
        <v>5</v>
      </c>
    </row>
    <row r="77" spans="1:16" x14ac:dyDescent="0.3">
      <c r="A77" t="s">
        <v>98</v>
      </c>
      <c r="B77" s="2" t="s">
        <v>15</v>
      </c>
      <c r="C77" s="3">
        <v>6</v>
      </c>
      <c r="D77" s="3" t="str">
        <f>VLOOKUP(C77,'Restaurant Details'!$A$1:$E$21,2,FALSE)</f>
        <v>Willies</v>
      </c>
      <c r="E77" s="3" t="str">
        <f>VLOOKUP(C77,'Restaurant Details'!$A$2:$C$21,3,FALSE)</f>
        <v>French</v>
      </c>
      <c r="F77" s="1">
        <v>44562.513194444444</v>
      </c>
      <c r="G77" s="5">
        <f t="shared" si="4"/>
        <v>44562</v>
      </c>
      <c r="H77" s="4">
        <f t="shared" si="5"/>
        <v>0.51319444444379769</v>
      </c>
      <c r="I77" s="3">
        <v>7</v>
      </c>
      <c r="J77" s="3">
        <v>934</v>
      </c>
      <c r="K77" s="3" t="str">
        <f t="shared" si="6"/>
        <v>Y</v>
      </c>
      <c r="L77" s="3">
        <f t="shared" si="7"/>
        <v>887.3</v>
      </c>
      <c r="M77" s="2" t="s">
        <v>530</v>
      </c>
      <c r="N77" s="3">
        <v>30</v>
      </c>
      <c r="O77" s="3">
        <v>2</v>
      </c>
      <c r="P77" s="3">
        <v>4</v>
      </c>
    </row>
    <row r="78" spans="1:16" x14ac:dyDescent="0.3">
      <c r="A78" t="s">
        <v>99</v>
      </c>
      <c r="B78" s="2" t="s">
        <v>22</v>
      </c>
      <c r="C78" s="3">
        <v>12</v>
      </c>
      <c r="D78" s="3" t="str">
        <f>VLOOKUP(C78,'Restaurant Details'!$A$1:$E$21,2,FALSE)</f>
        <v>Ruchi</v>
      </c>
      <c r="E78" s="3" t="str">
        <f>VLOOKUP(C78,'Restaurant Details'!$A$2:$C$21,3,FALSE)</f>
        <v>Chinese</v>
      </c>
      <c r="F78" s="1">
        <v>44562.590277777781</v>
      </c>
      <c r="G78" s="5">
        <f t="shared" si="4"/>
        <v>44562</v>
      </c>
      <c r="H78" s="4">
        <f t="shared" si="5"/>
        <v>0.59027777778101154</v>
      </c>
      <c r="I78" s="3">
        <v>5</v>
      </c>
      <c r="J78" s="3">
        <v>534</v>
      </c>
      <c r="K78" s="3" t="str">
        <f t="shared" si="6"/>
        <v>Y</v>
      </c>
      <c r="L78" s="3">
        <f t="shared" si="7"/>
        <v>507.29999999999995</v>
      </c>
      <c r="M78" s="2" t="s">
        <v>529</v>
      </c>
      <c r="N78" s="3">
        <v>20</v>
      </c>
      <c r="O78" s="3">
        <v>5</v>
      </c>
      <c r="P78" s="3">
        <v>4</v>
      </c>
    </row>
    <row r="79" spans="1:16" x14ac:dyDescent="0.3">
      <c r="A79" t="s">
        <v>100</v>
      </c>
      <c r="B79" s="2" t="s">
        <v>22</v>
      </c>
      <c r="C79" s="3">
        <v>6</v>
      </c>
      <c r="D79" s="3" t="str">
        <f>VLOOKUP(C79,'Restaurant Details'!$A$1:$E$21,2,FALSE)</f>
        <v>Willies</v>
      </c>
      <c r="E79" s="3" t="str">
        <f>VLOOKUP(C79,'Restaurant Details'!$A$2:$C$21,3,FALSE)</f>
        <v>French</v>
      </c>
      <c r="F79" s="1">
        <v>44562.46875</v>
      </c>
      <c r="G79" s="5">
        <f t="shared" si="4"/>
        <v>44562</v>
      </c>
      <c r="H79" s="4">
        <f t="shared" si="5"/>
        <v>0.46875</v>
      </c>
      <c r="I79" s="3">
        <v>5</v>
      </c>
      <c r="J79" s="3">
        <v>908</v>
      </c>
      <c r="K79" s="3" t="str">
        <f t="shared" si="6"/>
        <v>Y</v>
      </c>
      <c r="L79" s="3">
        <f t="shared" si="7"/>
        <v>862.59999999999991</v>
      </c>
      <c r="M79" s="2" t="s">
        <v>530</v>
      </c>
      <c r="N79" s="3">
        <v>15</v>
      </c>
      <c r="O79" s="3">
        <v>3</v>
      </c>
      <c r="P79" s="3">
        <v>2</v>
      </c>
    </row>
    <row r="80" spans="1:16" x14ac:dyDescent="0.3">
      <c r="A80" t="s">
        <v>101</v>
      </c>
      <c r="B80" s="2" t="s">
        <v>16</v>
      </c>
      <c r="C80" s="3">
        <v>16</v>
      </c>
      <c r="D80" s="3" t="str">
        <f>VLOOKUP(C80,'Restaurant Details'!$A$1:$E$21,2,FALSE)</f>
        <v>Anand Restaurant</v>
      </c>
      <c r="E80" s="3" t="str">
        <f>VLOOKUP(C80,'Restaurant Details'!$A$2:$C$21,3,FALSE)</f>
        <v>African</v>
      </c>
      <c r="F80" s="1">
        <v>44562.806250000001</v>
      </c>
      <c r="G80" s="5">
        <f t="shared" si="4"/>
        <v>44562</v>
      </c>
      <c r="H80" s="4">
        <f t="shared" si="5"/>
        <v>0.80625000000145519</v>
      </c>
      <c r="I80" s="3">
        <v>6</v>
      </c>
      <c r="J80" s="3">
        <v>698</v>
      </c>
      <c r="K80" s="3" t="str">
        <f t="shared" si="6"/>
        <v>Y</v>
      </c>
      <c r="L80" s="3">
        <f t="shared" si="7"/>
        <v>663.1</v>
      </c>
      <c r="M80" s="2" t="s">
        <v>531</v>
      </c>
      <c r="N80" s="3">
        <v>21</v>
      </c>
      <c r="O80" s="3">
        <v>3</v>
      </c>
      <c r="P80" s="3">
        <v>4</v>
      </c>
    </row>
    <row r="81" spans="1:16" x14ac:dyDescent="0.3">
      <c r="A81" t="s">
        <v>102</v>
      </c>
      <c r="B81" s="2" t="s">
        <v>17</v>
      </c>
      <c r="C81" s="3">
        <v>16</v>
      </c>
      <c r="D81" s="3" t="str">
        <f>VLOOKUP(C81,'Restaurant Details'!$A$1:$E$21,2,FALSE)</f>
        <v>Anand Restaurant</v>
      </c>
      <c r="E81" s="3" t="str">
        <f>VLOOKUP(C81,'Restaurant Details'!$A$2:$C$21,3,FALSE)</f>
        <v>African</v>
      </c>
      <c r="F81" s="1">
        <v>44562.806250000001</v>
      </c>
      <c r="G81" s="5">
        <f t="shared" si="4"/>
        <v>44562</v>
      </c>
      <c r="H81" s="4">
        <f t="shared" si="5"/>
        <v>0.80625000000145519</v>
      </c>
      <c r="I81" s="3">
        <v>1</v>
      </c>
      <c r="J81" s="3">
        <v>50</v>
      </c>
      <c r="K81" s="3" t="str">
        <f t="shared" si="6"/>
        <v>N</v>
      </c>
      <c r="L81" s="3">
        <f t="shared" si="7"/>
        <v>50</v>
      </c>
      <c r="M81" s="2" t="s">
        <v>529</v>
      </c>
      <c r="N81" s="3">
        <v>27</v>
      </c>
      <c r="O81" s="3">
        <v>3</v>
      </c>
      <c r="P81" s="3">
        <v>5</v>
      </c>
    </row>
    <row r="82" spans="1:16" x14ac:dyDescent="0.3">
      <c r="A82" t="s">
        <v>103</v>
      </c>
      <c r="B82" s="2" t="s">
        <v>9</v>
      </c>
      <c r="C82" s="3">
        <v>3</v>
      </c>
      <c r="D82" s="3" t="str">
        <f>VLOOKUP(C82,'Restaurant Details'!$A$1:$E$21,2,FALSE)</f>
        <v>ASR Restaurant</v>
      </c>
      <c r="E82" s="3" t="str">
        <f>VLOOKUP(C82,'Restaurant Details'!$A$2:$C$21,3,FALSE)</f>
        <v>South Indian</v>
      </c>
      <c r="F82" s="1">
        <v>44562.73541666667</v>
      </c>
      <c r="G82" s="5">
        <f t="shared" si="4"/>
        <v>44562</v>
      </c>
      <c r="H82" s="4">
        <f t="shared" si="5"/>
        <v>0.73541666667006211</v>
      </c>
      <c r="I82" s="3">
        <v>5</v>
      </c>
      <c r="J82" s="3">
        <v>436</v>
      </c>
      <c r="K82" s="3" t="str">
        <f t="shared" si="6"/>
        <v>N</v>
      </c>
      <c r="L82" s="3">
        <f t="shared" si="7"/>
        <v>436</v>
      </c>
      <c r="M82" s="2" t="s">
        <v>530</v>
      </c>
      <c r="N82" s="3">
        <v>19</v>
      </c>
      <c r="O82" s="3">
        <v>5</v>
      </c>
      <c r="P82" s="3">
        <v>4</v>
      </c>
    </row>
    <row r="83" spans="1:16" x14ac:dyDescent="0.3">
      <c r="A83" t="s">
        <v>104</v>
      </c>
      <c r="B83" s="2" t="s">
        <v>3</v>
      </c>
      <c r="C83" s="3">
        <v>18</v>
      </c>
      <c r="D83" s="3" t="str">
        <f>VLOOKUP(C83,'Restaurant Details'!$A$1:$E$21,2,FALSE)</f>
        <v>Ellora</v>
      </c>
      <c r="E83" s="3" t="str">
        <f>VLOOKUP(C83,'Restaurant Details'!$A$2:$C$21,3,FALSE)</f>
        <v>African</v>
      </c>
      <c r="F83" s="1">
        <v>44562.46875</v>
      </c>
      <c r="G83" s="5">
        <f t="shared" si="4"/>
        <v>44562</v>
      </c>
      <c r="H83" s="4">
        <f t="shared" si="5"/>
        <v>0.46875</v>
      </c>
      <c r="I83" s="3">
        <v>5</v>
      </c>
      <c r="J83" s="3">
        <v>882</v>
      </c>
      <c r="K83" s="3" t="str">
        <f t="shared" si="6"/>
        <v>Y</v>
      </c>
      <c r="L83" s="3">
        <f t="shared" si="7"/>
        <v>837.9</v>
      </c>
      <c r="M83" s="2" t="s">
        <v>529</v>
      </c>
      <c r="N83" s="3">
        <v>24</v>
      </c>
      <c r="O83" s="3">
        <v>3</v>
      </c>
      <c r="P83" s="3">
        <v>1</v>
      </c>
    </row>
    <row r="84" spans="1:16" x14ac:dyDescent="0.3">
      <c r="A84" t="s">
        <v>105</v>
      </c>
      <c r="B84" s="2" t="s">
        <v>18</v>
      </c>
      <c r="C84" s="3">
        <v>2</v>
      </c>
      <c r="D84" s="3" t="str">
        <f>VLOOKUP(C84,'Restaurant Details'!$A$1:$E$21,2,FALSE)</f>
        <v>SSK Hotel</v>
      </c>
      <c r="E84" s="3" t="str">
        <f>VLOOKUP(C84,'Restaurant Details'!$A$2:$C$21,3,FALSE)</f>
        <v>North Indian</v>
      </c>
      <c r="F84" s="1">
        <v>44562.998611111114</v>
      </c>
      <c r="G84" s="5">
        <f t="shared" si="4"/>
        <v>44562</v>
      </c>
      <c r="H84" s="4">
        <f t="shared" si="5"/>
        <v>0.99861111111385981</v>
      </c>
      <c r="I84" s="3">
        <v>2</v>
      </c>
      <c r="J84" s="3">
        <v>50</v>
      </c>
      <c r="K84" s="3" t="str">
        <f t="shared" si="6"/>
        <v>N</v>
      </c>
      <c r="L84" s="3">
        <f t="shared" si="7"/>
        <v>50</v>
      </c>
      <c r="M84" s="2" t="s">
        <v>530</v>
      </c>
      <c r="N84" s="3">
        <v>33</v>
      </c>
      <c r="O84" s="3">
        <v>2</v>
      </c>
      <c r="P84" s="3">
        <v>2</v>
      </c>
    </row>
    <row r="85" spans="1:16" x14ac:dyDescent="0.3">
      <c r="A85" t="s">
        <v>106</v>
      </c>
      <c r="B85" s="2" t="s">
        <v>15</v>
      </c>
      <c r="C85" s="3">
        <v>14</v>
      </c>
      <c r="D85" s="3" t="str">
        <f>VLOOKUP(C85,'Restaurant Details'!$A$1:$E$21,2,FALSE)</f>
        <v>KSR Hotel</v>
      </c>
      <c r="E85" s="3" t="str">
        <f>VLOOKUP(C85,'Restaurant Details'!$A$2:$C$21,3,FALSE)</f>
        <v>Chinese</v>
      </c>
      <c r="F85" s="1">
        <v>44562.597222222219</v>
      </c>
      <c r="G85" s="5">
        <f t="shared" si="4"/>
        <v>44562</v>
      </c>
      <c r="H85" s="4">
        <f t="shared" si="5"/>
        <v>0.59722222221898846</v>
      </c>
      <c r="I85" s="3">
        <v>7</v>
      </c>
      <c r="J85" s="3">
        <v>704</v>
      </c>
      <c r="K85" s="3" t="str">
        <f t="shared" si="6"/>
        <v>Y</v>
      </c>
      <c r="L85" s="3">
        <f t="shared" si="7"/>
        <v>668.8</v>
      </c>
      <c r="M85" s="2" t="s">
        <v>529</v>
      </c>
      <c r="N85" s="3">
        <v>47</v>
      </c>
      <c r="O85" s="3">
        <v>2</v>
      </c>
      <c r="P85" s="3">
        <v>4</v>
      </c>
    </row>
    <row r="86" spans="1:16" x14ac:dyDescent="0.3">
      <c r="A86" t="s">
        <v>107</v>
      </c>
      <c r="B86" s="2" t="s">
        <v>7</v>
      </c>
      <c r="C86" s="3">
        <v>13</v>
      </c>
      <c r="D86" s="3" t="str">
        <f>VLOOKUP(C86,'Restaurant Details'!$A$1:$E$21,2,FALSE)</f>
        <v>Veer Restaurant</v>
      </c>
      <c r="E86" s="3" t="str">
        <f>VLOOKUP(C86,'Restaurant Details'!$A$2:$C$21,3,FALSE)</f>
        <v>Chinese</v>
      </c>
      <c r="F86" s="1">
        <v>44562.998611111114</v>
      </c>
      <c r="G86" s="5">
        <f t="shared" si="4"/>
        <v>44562</v>
      </c>
      <c r="H86" s="4">
        <f t="shared" si="5"/>
        <v>0.99861111111385981</v>
      </c>
      <c r="I86" s="3">
        <v>5</v>
      </c>
      <c r="J86" s="3">
        <v>603</v>
      </c>
      <c r="K86" s="3" t="str">
        <f t="shared" si="6"/>
        <v>Y</v>
      </c>
      <c r="L86" s="3">
        <f t="shared" si="7"/>
        <v>572.85</v>
      </c>
      <c r="M86" s="2" t="s">
        <v>530</v>
      </c>
      <c r="N86" s="3">
        <v>28</v>
      </c>
      <c r="O86" s="3">
        <v>5</v>
      </c>
      <c r="P86" s="3">
        <v>4</v>
      </c>
    </row>
    <row r="87" spans="1:16" x14ac:dyDescent="0.3">
      <c r="A87" t="s">
        <v>108</v>
      </c>
      <c r="B87" s="2" t="s">
        <v>10</v>
      </c>
      <c r="C87" s="3">
        <v>10</v>
      </c>
      <c r="D87" s="3" t="str">
        <f>VLOOKUP(C87,'Restaurant Details'!$A$1:$E$21,2,FALSE)</f>
        <v>Dave Hotel</v>
      </c>
      <c r="E87" s="3" t="str">
        <f>VLOOKUP(C87,'Restaurant Details'!$A$2:$C$21,3,FALSE)</f>
        <v>South Indian</v>
      </c>
      <c r="F87" s="1">
        <v>44562.854861111111</v>
      </c>
      <c r="G87" s="5">
        <f t="shared" si="4"/>
        <v>44562</v>
      </c>
      <c r="H87" s="4">
        <f t="shared" si="5"/>
        <v>0.85486111111094942</v>
      </c>
      <c r="I87" s="3">
        <v>5</v>
      </c>
      <c r="J87" s="3">
        <v>602</v>
      </c>
      <c r="K87" s="3" t="str">
        <f t="shared" si="6"/>
        <v>Y</v>
      </c>
      <c r="L87" s="3">
        <f t="shared" si="7"/>
        <v>571.9</v>
      </c>
      <c r="M87" s="2" t="s">
        <v>530</v>
      </c>
      <c r="N87" s="3">
        <v>12</v>
      </c>
      <c r="O87" s="3">
        <v>4</v>
      </c>
      <c r="P87" s="3">
        <v>3</v>
      </c>
    </row>
    <row r="88" spans="1:16" x14ac:dyDescent="0.3">
      <c r="A88" t="s">
        <v>109</v>
      </c>
      <c r="B88" s="2" t="s">
        <v>8</v>
      </c>
      <c r="C88" s="3">
        <v>12</v>
      </c>
      <c r="D88" s="3" t="str">
        <f>VLOOKUP(C88,'Restaurant Details'!$A$1:$E$21,2,FALSE)</f>
        <v>Ruchi</v>
      </c>
      <c r="E88" s="3" t="str">
        <f>VLOOKUP(C88,'Restaurant Details'!$A$2:$C$21,3,FALSE)</f>
        <v>Chinese</v>
      </c>
      <c r="F88" s="1">
        <v>44562.750694444447</v>
      </c>
      <c r="G88" s="5">
        <f t="shared" si="4"/>
        <v>44562</v>
      </c>
      <c r="H88" s="4">
        <f t="shared" si="5"/>
        <v>0.75069444444670808</v>
      </c>
      <c r="I88" s="3">
        <v>4</v>
      </c>
      <c r="J88" s="3">
        <v>196</v>
      </c>
      <c r="K88" s="3" t="str">
        <f t="shared" si="6"/>
        <v>N</v>
      </c>
      <c r="L88" s="3">
        <f t="shared" si="7"/>
        <v>196</v>
      </c>
      <c r="M88" s="2" t="s">
        <v>530</v>
      </c>
      <c r="N88" s="3">
        <v>50</v>
      </c>
      <c r="O88" s="3">
        <v>2</v>
      </c>
      <c r="P88" s="3">
        <v>2</v>
      </c>
    </row>
    <row r="89" spans="1:16" x14ac:dyDescent="0.3">
      <c r="A89" t="s">
        <v>110</v>
      </c>
      <c r="B89" s="2" t="s">
        <v>13</v>
      </c>
      <c r="C89" s="3">
        <v>18</v>
      </c>
      <c r="D89" s="3" t="str">
        <f>VLOOKUP(C89,'Restaurant Details'!$A$1:$E$21,2,FALSE)</f>
        <v>Ellora</v>
      </c>
      <c r="E89" s="3" t="str">
        <f>VLOOKUP(C89,'Restaurant Details'!$A$2:$C$21,3,FALSE)</f>
        <v>African</v>
      </c>
      <c r="F89" s="1">
        <v>44562.73541666667</v>
      </c>
      <c r="G89" s="5">
        <f t="shared" si="4"/>
        <v>44562</v>
      </c>
      <c r="H89" s="4">
        <f t="shared" si="5"/>
        <v>0.73541666667006211</v>
      </c>
      <c r="I89" s="3">
        <v>1</v>
      </c>
      <c r="J89" s="3">
        <v>94</v>
      </c>
      <c r="K89" s="3" t="str">
        <f t="shared" si="6"/>
        <v>N</v>
      </c>
      <c r="L89" s="3">
        <f t="shared" si="7"/>
        <v>94</v>
      </c>
      <c r="M89" s="2" t="s">
        <v>530</v>
      </c>
      <c r="N89" s="3">
        <v>20</v>
      </c>
      <c r="O89" s="3">
        <v>2</v>
      </c>
      <c r="P89" s="3">
        <v>3</v>
      </c>
    </row>
    <row r="90" spans="1:16" x14ac:dyDescent="0.3">
      <c r="A90" t="s">
        <v>111</v>
      </c>
      <c r="B90" s="2" t="s">
        <v>4</v>
      </c>
      <c r="C90" s="3">
        <v>16</v>
      </c>
      <c r="D90" s="3" t="str">
        <f>VLOOKUP(C90,'Restaurant Details'!$A$1:$E$21,2,FALSE)</f>
        <v>Anand Restaurant</v>
      </c>
      <c r="E90" s="3" t="str">
        <f>VLOOKUP(C90,'Restaurant Details'!$A$2:$C$21,3,FALSE)</f>
        <v>African</v>
      </c>
      <c r="F90" s="1">
        <v>44562.470138888886</v>
      </c>
      <c r="G90" s="5">
        <f t="shared" si="4"/>
        <v>44562</v>
      </c>
      <c r="H90" s="4">
        <f t="shared" si="5"/>
        <v>0.47013888888614019</v>
      </c>
      <c r="I90" s="3">
        <v>7</v>
      </c>
      <c r="J90" s="3">
        <v>501</v>
      </c>
      <c r="K90" s="3" t="str">
        <f t="shared" si="6"/>
        <v>Y</v>
      </c>
      <c r="L90" s="3">
        <f t="shared" si="7"/>
        <v>475.95</v>
      </c>
      <c r="M90" s="2" t="s">
        <v>531</v>
      </c>
      <c r="N90" s="3">
        <v>15</v>
      </c>
      <c r="O90" s="3">
        <v>2</v>
      </c>
      <c r="P90" s="3">
        <v>3</v>
      </c>
    </row>
    <row r="91" spans="1:16" x14ac:dyDescent="0.3">
      <c r="A91" t="s">
        <v>112</v>
      </c>
      <c r="B91" s="2" t="s">
        <v>18</v>
      </c>
      <c r="C91" s="3">
        <v>13</v>
      </c>
      <c r="D91" s="3" t="str">
        <f>VLOOKUP(C91,'Restaurant Details'!$A$1:$E$21,2,FALSE)</f>
        <v>Veer Restaurant</v>
      </c>
      <c r="E91" s="3" t="str">
        <f>VLOOKUP(C91,'Restaurant Details'!$A$2:$C$21,3,FALSE)</f>
        <v>Chinese</v>
      </c>
      <c r="F91" s="1">
        <v>44562.857638888891</v>
      </c>
      <c r="G91" s="5">
        <f t="shared" si="4"/>
        <v>44562</v>
      </c>
      <c r="H91" s="4">
        <f t="shared" si="5"/>
        <v>0.85763888889050577</v>
      </c>
      <c r="I91" s="3">
        <v>5</v>
      </c>
      <c r="J91" s="3">
        <v>710</v>
      </c>
      <c r="K91" s="3" t="str">
        <f t="shared" si="6"/>
        <v>Y</v>
      </c>
      <c r="L91" s="3">
        <f t="shared" si="7"/>
        <v>674.5</v>
      </c>
      <c r="M91" s="2" t="s">
        <v>531</v>
      </c>
      <c r="N91" s="3">
        <v>45</v>
      </c>
      <c r="O91" s="3">
        <v>4</v>
      </c>
      <c r="P91" s="3">
        <v>3</v>
      </c>
    </row>
    <row r="92" spans="1:16" x14ac:dyDescent="0.3">
      <c r="A92" t="s">
        <v>113</v>
      </c>
      <c r="B92" s="2" t="s">
        <v>4</v>
      </c>
      <c r="C92" s="3">
        <v>8</v>
      </c>
      <c r="D92" s="3" t="str">
        <f>VLOOKUP(C92,'Restaurant Details'!$A$1:$E$21,2,FALSE)</f>
        <v>Oslo</v>
      </c>
      <c r="E92" s="3" t="str">
        <f>VLOOKUP(C92,'Restaurant Details'!$A$2:$C$21,3,FALSE)</f>
        <v>French</v>
      </c>
      <c r="F92" s="1">
        <v>44562.597222222219</v>
      </c>
      <c r="G92" s="5">
        <f t="shared" si="4"/>
        <v>44562</v>
      </c>
      <c r="H92" s="4">
        <f t="shared" si="5"/>
        <v>0.59722222221898846</v>
      </c>
      <c r="I92" s="3">
        <v>4</v>
      </c>
      <c r="J92" s="3">
        <v>305</v>
      </c>
      <c r="K92" s="3" t="str">
        <f t="shared" si="6"/>
        <v>N</v>
      </c>
      <c r="L92" s="3">
        <f t="shared" si="7"/>
        <v>305</v>
      </c>
      <c r="M92" s="2" t="s">
        <v>531</v>
      </c>
      <c r="N92" s="3">
        <v>48</v>
      </c>
      <c r="O92" s="3">
        <v>2</v>
      </c>
      <c r="P92" s="3">
        <v>1</v>
      </c>
    </row>
    <row r="93" spans="1:16" x14ac:dyDescent="0.3">
      <c r="A93" t="s">
        <v>114</v>
      </c>
      <c r="B93" s="2" t="s">
        <v>16</v>
      </c>
      <c r="C93" s="3">
        <v>8</v>
      </c>
      <c r="D93" s="3" t="str">
        <f>VLOOKUP(C93,'Restaurant Details'!$A$1:$E$21,2,FALSE)</f>
        <v>Oslo</v>
      </c>
      <c r="E93" s="3" t="str">
        <f>VLOOKUP(C93,'Restaurant Details'!$A$2:$C$21,3,FALSE)</f>
        <v>French</v>
      </c>
      <c r="F93" s="1">
        <v>44562.854861111111</v>
      </c>
      <c r="G93" s="5">
        <f t="shared" si="4"/>
        <v>44562</v>
      </c>
      <c r="H93" s="4">
        <f t="shared" si="5"/>
        <v>0.85486111111094942</v>
      </c>
      <c r="I93" s="3">
        <v>6</v>
      </c>
      <c r="J93" s="3">
        <v>891</v>
      </c>
      <c r="K93" s="3" t="str">
        <f t="shared" si="6"/>
        <v>Y</v>
      </c>
      <c r="L93" s="3">
        <f t="shared" si="7"/>
        <v>846.44999999999993</v>
      </c>
      <c r="M93" s="2" t="s">
        <v>530</v>
      </c>
      <c r="N93" s="3">
        <v>25</v>
      </c>
      <c r="O93" s="3">
        <v>5</v>
      </c>
      <c r="P93" s="3">
        <v>5</v>
      </c>
    </row>
    <row r="94" spans="1:16" x14ac:dyDescent="0.3">
      <c r="A94" t="s">
        <v>115</v>
      </c>
      <c r="B94" s="2" t="s">
        <v>3</v>
      </c>
      <c r="C94" s="3">
        <v>2</v>
      </c>
      <c r="D94" s="3" t="str">
        <f>VLOOKUP(C94,'Restaurant Details'!$A$1:$E$21,2,FALSE)</f>
        <v>SSK Hotel</v>
      </c>
      <c r="E94" s="3" t="str">
        <f>VLOOKUP(C94,'Restaurant Details'!$A$2:$C$21,3,FALSE)</f>
        <v>North Indian</v>
      </c>
      <c r="F94" s="1">
        <v>44562.597916666666</v>
      </c>
      <c r="G94" s="5">
        <f t="shared" si="4"/>
        <v>44562</v>
      </c>
      <c r="H94" s="4">
        <f t="shared" si="5"/>
        <v>0.59791666666569654</v>
      </c>
      <c r="I94" s="3">
        <v>5</v>
      </c>
      <c r="J94" s="3">
        <v>412</v>
      </c>
      <c r="K94" s="3" t="str">
        <f t="shared" si="6"/>
        <v>N</v>
      </c>
      <c r="L94" s="3">
        <f t="shared" si="7"/>
        <v>412</v>
      </c>
      <c r="M94" s="2" t="s">
        <v>531</v>
      </c>
      <c r="N94" s="3">
        <v>48</v>
      </c>
      <c r="O94" s="3">
        <v>4</v>
      </c>
      <c r="P94" s="3">
        <v>4</v>
      </c>
    </row>
    <row r="95" spans="1:16" x14ac:dyDescent="0.3">
      <c r="A95" t="s">
        <v>116</v>
      </c>
      <c r="B95" s="2" t="s">
        <v>12</v>
      </c>
      <c r="C95" s="3">
        <v>20</v>
      </c>
      <c r="D95" s="3" t="str">
        <f>VLOOKUP(C95,'Restaurant Details'!$A$1:$E$21,2,FALSE)</f>
        <v>Chew Restaurant</v>
      </c>
      <c r="E95" s="3" t="str">
        <f>VLOOKUP(C95,'Restaurant Details'!$A$2:$C$21,3,FALSE)</f>
        <v>Belgian</v>
      </c>
      <c r="F95" s="1">
        <v>44562.604861111111</v>
      </c>
      <c r="G95" s="5">
        <f t="shared" si="4"/>
        <v>44562</v>
      </c>
      <c r="H95" s="4">
        <f t="shared" si="5"/>
        <v>0.60486111111094942</v>
      </c>
      <c r="I95" s="3">
        <v>3</v>
      </c>
      <c r="J95" s="3">
        <v>455</v>
      </c>
      <c r="K95" s="3" t="str">
        <f t="shared" si="6"/>
        <v>N</v>
      </c>
      <c r="L95" s="3">
        <f t="shared" si="7"/>
        <v>455</v>
      </c>
      <c r="M95" s="2" t="s">
        <v>530</v>
      </c>
      <c r="N95" s="3">
        <v>25</v>
      </c>
      <c r="O95" s="3">
        <v>5</v>
      </c>
      <c r="P95" s="3">
        <v>5</v>
      </c>
    </row>
    <row r="96" spans="1:16" x14ac:dyDescent="0.3">
      <c r="A96" t="s">
        <v>117</v>
      </c>
      <c r="B96" s="2" t="s">
        <v>3</v>
      </c>
      <c r="C96" s="3">
        <v>5</v>
      </c>
      <c r="D96" s="3" t="str">
        <f>VLOOKUP(C96,'Restaurant Details'!$A$1:$E$21,2,FALSE)</f>
        <v>Denver Restaurant</v>
      </c>
      <c r="E96" s="3" t="str">
        <f>VLOOKUP(C96,'Restaurant Details'!$A$2:$C$21,3,FALSE)</f>
        <v>Continental</v>
      </c>
      <c r="F96" s="1">
        <v>44562.598611111112</v>
      </c>
      <c r="G96" s="5">
        <f t="shared" si="4"/>
        <v>44562</v>
      </c>
      <c r="H96" s="4">
        <f t="shared" si="5"/>
        <v>0.59861111111240461</v>
      </c>
      <c r="I96" s="3">
        <v>6</v>
      </c>
      <c r="J96" s="3">
        <v>953</v>
      </c>
      <c r="K96" s="3" t="str">
        <f t="shared" si="6"/>
        <v>Y</v>
      </c>
      <c r="L96" s="3">
        <f t="shared" si="7"/>
        <v>905.34999999999991</v>
      </c>
      <c r="M96" s="2" t="s">
        <v>531</v>
      </c>
      <c r="N96" s="3">
        <v>39</v>
      </c>
      <c r="O96" s="3">
        <v>3</v>
      </c>
      <c r="P96" s="3">
        <v>1</v>
      </c>
    </row>
    <row r="97" spans="1:16" x14ac:dyDescent="0.3">
      <c r="A97" t="s">
        <v>118</v>
      </c>
      <c r="B97" s="2" t="s">
        <v>2</v>
      </c>
      <c r="C97" s="3">
        <v>6</v>
      </c>
      <c r="D97" s="3" t="str">
        <f>VLOOKUP(C97,'Restaurant Details'!$A$1:$E$21,2,FALSE)</f>
        <v>Willies</v>
      </c>
      <c r="E97" s="3" t="str">
        <f>VLOOKUP(C97,'Restaurant Details'!$A$2:$C$21,3,FALSE)</f>
        <v>French</v>
      </c>
      <c r="F97" s="1">
        <v>44562.640277777777</v>
      </c>
      <c r="G97" s="5">
        <f t="shared" si="4"/>
        <v>44562</v>
      </c>
      <c r="H97" s="4">
        <f t="shared" si="5"/>
        <v>0.64027777777664596</v>
      </c>
      <c r="I97" s="3">
        <v>4</v>
      </c>
      <c r="J97" s="3">
        <v>300</v>
      </c>
      <c r="K97" s="3" t="str">
        <f t="shared" si="6"/>
        <v>N</v>
      </c>
      <c r="L97" s="3">
        <f t="shared" si="7"/>
        <v>300</v>
      </c>
      <c r="M97" s="2" t="s">
        <v>529</v>
      </c>
      <c r="N97" s="3">
        <v>27</v>
      </c>
      <c r="O97" s="3">
        <v>2</v>
      </c>
      <c r="P97" s="3">
        <v>2</v>
      </c>
    </row>
    <row r="98" spans="1:16" x14ac:dyDescent="0.3">
      <c r="A98" t="s">
        <v>119</v>
      </c>
      <c r="B98" s="2" t="s">
        <v>8</v>
      </c>
      <c r="C98" s="3">
        <v>7</v>
      </c>
      <c r="D98" s="3" t="str">
        <f>VLOOKUP(C98,'Restaurant Details'!$A$1:$E$21,2,FALSE)</f>
        <v>AMN</v>
      </c>
      <c r="E98" s="3" t="str">
        <f>VLOOKUP(C98,'Restaurant Details'!$A$2:$C$21,3,FALSE)</f>
        <v>North Indian</v>
      </c>
      <c r="F98" s="1">
        <v>44562.806250000001</v>
      </c>
      <c r="G98" s="5">
        <f t="shared" si="4"/>
        <v>44562</v>
      </c>
      <c r="H98" s="4">
        <f t="shared" si="5"/>
        <v>0.80625000000145519</v>
      </c>
      <c r="I98" s="3">
        <v>2</v>
      </c>
      <c r="J98" s="3">
        <v>11</v>
      </c>
      <c r="K98" s="3" t="str">
        <f t="shared" si="6"/>
        <v>N</v>
      </c>
      <c r="L98" s="3">
        <f t="shared" si="7"/>
        <v>11</v>
      </c>
      <c r="M98" s="2" t="s">
        <v>529</v>
      </c>
      <c r="N98" s="3">
        <v>21</v>
      </c>
      <c r="O98" s="3">
        <v>5</v>
      </c>
      <c r="P98" s="3">
        <v>1</v>
      </c>
    </row>
    <row r="99" spans="1:16" x14ac:dyDescent="0.3">
      <c r="A99" t="s">
        <v>120</v>
      </c>
      <c r="B99" s="2" t="s">
        <v>16</v>
      </c>
      <c r="C99" s="3">
        <v>3</v>
      </c>
      <c r="D99" s="3" t="str">
        <f>VLOOKUP(C99,'Restaurant Details'!$A$1:$E$21,2,FALSE)</f>
        <v>ASR Restaurant</v>
      </c>
      <c r="E99" s="3" t="str">
        <f>VLOOKUP(C99,'Restaurant Details'!$A$2:$C$21,3,FALSE)</f>
        <v>South Indian</v>
      </c>
      <c r="F99" s="1">
        <v>44562.598611111112</v>
      </c>
      <c r="G99" s="5">
        <f t="shared" si="4"/>
        <v>44562</v>
      </c>
      <c r="H99" s="4">
        <f t="shared" si="5"/>
        <v>0.59861111111240461</v>
      </c>
      <c r="I99" s="3">
        <v>4</v>
      </c>
      <c r="J99" s="3">
        <v>219</v>
      </c>
      <c r="K99" s="3" t="str">
        <f t="shared" si="6"/>
        <v>N</v>
      </c>
      <c r="L99" s="3">
        <f t="shared" si="7"/>
        <v>219</v>
      </c>
      <c r="M99" s="2" t="s">
        <v>529</v>
      </c>
      <c r="N99" s="3">
        <v>13</v>
      </c>
      <c r="O99" s="3">
        <v>2</v>
      </c>
      <c r="P99" s="3">
        <v>3</v>
      </c>
    </row>
    <row r="100" spans="1:16" x14ac:dyDescent="0.3">
      <c r="A100" t="s">
        <v>121</v>
      </c>
      <c r="B100" s="2" t="s">
        <v>22</v>
      </c>
      <c r="C100" s="3">
        <v>10</v>
      </c>
      <c r="D100" s="3" t="str">
        <f>VLOOKUP(C100,'Restaurant Details'!$A$1:$E$21,2,FALSE)</f>
        <v>Dave Hotel</v>
      </c>
      <c r="E100" s="3" t="str">
        <f>VLOOKUP(C100,'Restaurant Details'!$A$2:$C$21,3,FALSE)</f>
        <v>South Indian</v>
      </c>
      <c r="F100" s="1">
        <v>44562.96875</v>
      </c>
      <c r="G100" s="5">
        <f t="shared" si="4"/>
        <v>44562</v>
      </c>
      <c r="H100" s="4">
        <f t="shared" si="5"/>
        <v>0.96875</v>
      </c>
      <c r="I100" s="3">
        <v>6</v>
      </c>
      <c r="J100" s="3">
        <v>771</v>
      </c>
      <c r="K100" s="3" t="str">
        <f t="shared" si="6"/>
        <v>Y</v>
      </c>
      <c r="L100" s="3">
        <f t="shared" si="7"/>
        <v>732.44999999999993</v>
      </c>
      <c r="M100" s="2" t="s">
        <v>530</v>
      </c>
      <c r="N100" s="3">
        <v>21</v>
      </c>
      <c r="O100" s="3">
        <v>2</v>
      </c>
      <c r="P100" s="3">
        <v>5</v>
      </c>
    </row>
    <row r="101" spans="1:16" x14ac:dyDescent="0.3">
      <c r="A101" t="s">
        <v>122</v>
      </c>
      <c r="B101" s="2" t="s">
        <v>15</v>
      </c>
      <c r="C101" s="3">
        <v>6</v>
      </c>
      <c r="D101" s="3" t="str">
        <f>VLOOKUP(C101,'Restaurant Details'!$A$1:$E$21,2,FALSE)</f>
        <v>Willies</v>
      </c>
      <c r="E101" s="3" t="str">
        <f>VLOOKUP(C101,'Restaurant Details'!$A$2:$C$21,3,FALSE)</f>
        <v>French</v>
      </c>
      <c r="F101" s="1">
        <v>44562.465277777781</v>
      </c>
      <c r="G101" s="5">
        <f t="shared" si="4"/>
        <v>44562</v>
      </c>
      <c r="H101" s="4">
        <f t="shared" si="5"/>
        <v>0.46527777778101154</v>
      </c>
      <c r="I101" s="3">
        <v>7</v>
      </c>
      <c r="J101" s="3">
        <v>936</v>
      </c>
      <c r="K101" s="3" t="str">
        <f t="shared" si="6"/>
        <v>Y</v>
      </c>
      <c r="L101" s="3">
        <f t="shared" si="7"/>
        <v>889.19999999999993</v>
      </c>
      <c r="M101" s="2" t="s">
        <v>531</v>
      </c>
      <c r="N101" s="3">
        <v>25</v>
      </c>
      <c r="O101" s="3">
        <v>2</v>
      </c>
      <c r="P101" s="3">
        <v>1</v>
      </c>
    </row>
    <row r="102" spans="1:16" x14ac:dyDescent="0.3">
      <c r="A102" t="s">
        <v>123</v>
      </c>
      <c r="B102" s="2" t="s">
        <v>15</v>
      </c>
      <c r="C102" s="3">
        <v>6</v>
      </c>
      <c r="D102" s="3" t="str">
        <f>VLOOKUP(C102,'Restaurant Details'!$A$1:$E$21,2,FALSE)</f>
        <v>Willies</v>
      </c>
      <c r="E102" s="3" t="str">
        <f>VLOOKUP(C102,'Restaurant Details'!$A$2:$C$21,3,FALSE)</f>
        <v>French</v>
      </c>
      <c r="F102" s="1">
        <v>44562.998611111114</v>
      </c>
      <c r="G102" s="5">
        <f t="shared" si="4"/>
        <v>44562</v>
      </c>
      <c r="H102" s="4">
        <f t="shared" si="5"/>
        <v>0.99861111111385981</v>
      </c>
      <c r="I102" s="3">
        <v>5</v>
      </c>
      <c r="J102" s="3">
        <v>341</v>
      </c>
      <c r="K102" s="3" t="str">
        <f t="shared" si="6"/>
        <v>N</v>
      </c>
      <c r="L102" s="3">
        <f t="shared" si="7"/>
        <v>341</v>
      </c>
      <c r="M102" s="2" t="s">
        <v>531</v>
      </c>
      <c r="N102" s="3">
        <v>40</v>
      </c>
      <c r="O102" s="3">
        <v>2</v>
      </c>
      <c r="P102" s="3">
        <v>4</v>
      </c>
    </row>
    <row r="103" spans="1:16" x14ac:dyDescent="0.3">
      <c r="A103" t="s">
        <v>124</v>
      </c>
      <c r="B103" s="2" t="s">
        <v>10</v>
      </c>
      <c r="C103" s="3">
        <v>14</v>
      </c>
      <c r="D103" s="3" t="str">
        <f>VLOOKUP(C103,'Restaurant Details'!$A$1:$E$21,2,FALSE)</f>
        <v>KSR Hotel</v>
      </c>
      <c r="E103" s="3" t="str">
        <f>VLOOKUP(C103,'Restaurant Details'!$A$2:$C$21,3,FALSE)</f>
        <v>Chinese</v>
      </c>
      <c r="F103" s="1">
        <v>44562.857638888891</v>
      </c>
      <c r="G103" s="5">
        <f t="shared" si="4"/>
        <v>44562</v>
      </c>
      <c r="H103" s="4">
        <f t="shared" si="5"/>
        <v>0.85763888889050577</v>
      </c>
      <c r="I103" s="3">
        <v>2</v>
      </c>
      <c r="J103" s="3">
        <v>78</v>
      </c>
      <c r="K103" s="3" t="str">
        <f t="shared" si="6"/>
        <v>N</v>
      </c>
      <c r="L103" s="3">
        <f t="shared" si="7"/>
        <v>78</v>
      </c>
      <c r="M103" s="2" t="s">
        <v>530</v>
      </c>
      <c r="N103" s="3">
        <v>32</v>
      </c>
      <c r="O103" s="3">
        <v>5</v>
      </c>
      <c r="P103" s="3">
        <v>1</v>
      </c>
    </row>
    <row r="104" spans="1:16" x14ac:dyDescent="0.3">
      <c r="A104" t="s">
        <v>125</v>
      </c>
      <c r="B104" s="2" t="s">
        <v>15</v>
      </c>
      <c r="C104" s="3">
        <v>19</v>
      </c>
      <c r="D104" s="3" t="str">
        <f>VLOOKUP(C104,'Restaurant Details'!$A$1:$E$21,2,FALSE)</f>
        <v>Sam Hotel</v>
      </c>
      <c r="E104" s="3" t="str">
        <f>VLOOKUP(C104,'Restaurant Details'!$A$2:$C$21,3,FALSE)</f>
        <v>Belgian</v>
      </c>
      <c r="F104" s="1">
        <v>44562.896527777775</v>
      </c>
      <c r="G104" s="5">
        <f t="shared" si="4"/>
        <v>44562</v>
      </c>
      <c r="H104" s="4">
        <f t="shared" si="5"/>
        <v>0.89652777777519077</v>
      </c>
      <c r="I104" s="3">
        <v>7</v>
      </c>
      <c r="J104" s="3">
        <v>723</v>
      </c>
      <c r="K104" s="3" t="str">
        <f t="shared" si="6"/>
        <v>Y</v>
      </c>
      <c r="L104" s="3">
        <f t="shared" si="7"/>
        <v>686.85</v>
      </c>
      <c r="M104" s="2" t="s">
        <v>530</v>
      </c>
      <c r="N104" s="3">
        <v>25</v>
      </c>
      <c r="O104" s="3">
        <v>4</v>
      </c>
      <c r="P104" s="3">
        <v>2</v>
      </c>
    </row>
    <row r="105" spans="1:16" x14ac:dyDescent="0.3">
      <c r="A105" t="s">
        <v>126</v>
      </c>
      <c r="B105" s="2" t="s">
        <v>14</v>
      </c>
      <c r="C105" s="3">
        <v>20</v>
      </c>
      <c r="D105" s="3" t="str">
        <f>VLOOKUP(C105,'Restaurant Details'!$A$1:$E$21,2,FALSE)</f>
        <v>Chew Restaurant</v>
      </c>
      <c r="E105" s="3" t="str">
        <f>VLOOKUP(C105,'Restaurant Details'!$A$2:$C$21,3,FALSE)</f>
        <v>Belgian</v>
      </c>
      <c r="F105" s="1">
        <v>44562.902083333334</v>
      </c>
      <c r="G105" s="5">
        <f t="shared" si="4"/>
        <v>44562</v>
      </c>
      <c r="H105" s="4">
        <f t="shared" si="5"/>
        <v>0.90208333333430346</v>
      </c>
      <c r="I105" s="3">
        <v>5</v>
      </c>
      <c r="J105" s="3">
        <v>207</v>
      </c>
      <c r="K105" s="3" t="str">
        <f t="shared" si="6"/>
        <v>N</v>
      </c>
      <c r="L105" s="3">
        <f t="shared" si="7"/>
        <v>207</v>
      </c>
      <c r="M105" s="2" t="s">
        <v>530</v>
      </c>
      <c r="N105" s="3">
        <v>22</v>
      </c>
      <c r="O105" s="3">
        <v>2</v>
      </c>
      <c r="P105" s="3">
        <v>4</v>
      </c>
    </row>
    <row r="106" spans="1:16" x14ac:dyDescent="0.3">
      <c r="A106" t="s">
        <v>127</v>
      </c>
      <c r="B106" s="2" t="s">
        <v>22</v>
      </c>
      <c r="C106" s="3">
        <v>1</v>
      </c>
      <c r="D106" s="3" t="str">
        <f>VLOOKUP(C106,'Restaurant Details'!$A$1:$E$21,2,FALSE)</f>
        <v>The Cave Hotel</v>
      </c>
      <c r="E106" s="3" t="str">
        <f>VLOOKUP(C106,'Restaurant Details'!$A$2:$C$21,3,FALSE)</f>
        <v>Continental</v>
      </c>
      <c r="F106" s="1">
        <v>44562.902083333334</v>
      </c>
      <c r="G106" s="5">
        <f t="shared" si="4"/>
        <v>44562</v>
      </c>
      <c r="H106" s="4">
        <f t="shared" si="5"/>
        <v>0.90208333333430346</v>
      </c>
      <c r="I106" s="3">
        <v>4</v>
      </c>
      <c r="J106" s="3">
        <v>411</v>
      </c>
      <c r="K106" s="3" t="str">
        <f t="shared" si="6"/>
        <v>N</v>
      </c>
      <c r="L106" s="3">
        <f t="shared" si="7"/>
        <v>411</v>
      </c>
      <c r="M106" s="2" t="s">
        <v>529</v>
      </c>
      <c r="N106" s="3">
        <v>26</v>
      </c>
      <c r="O106" s="3">
        <v>5</v>
      </c>
      <c r="P106" s="3">
        <v>4</v>
      </c>
    </row>
    <row r="107" spans="1:16" x14ac:dyDescent="0.3">
      <c r="A107" t="s">
        <v>128</v>
      </c>
      <c r="B107" s="2" t="s">
        <v>18</v>
      </c>
      <c r="C107" s="3">
        <v>18</v>
      </c>
      <c r="D107" s="3" t="str">
        <f>VLOOKUP(C107,'Restaurant Details'!$A$1:$E$21,2,FALSE)</f>
        <v>Ellora</v>
      </c>
      <c r="E107" s="3" t="str">
        <f>VLOOKUP(C107,'Restaurant Details'!$A$2:$C$21,3,FALSE)</f>
        <v>African</v>
      </c>
      <c r="F107" s="1">
        <v>44562.597222222219</v>
      </c>
      <c r="G107" s="5">
        <f t="shared" si="4"/>
        <v>44562</v>
      </c>
      <c r="H107" s="4">
        <f t="shared" si="5"/>
        <v>0.59722222221898846</v>
      </c>
      <c r="I107" s="3">
        <v>1</v>
      </c>
      <c r="J107" s="3">
        <v>133</v>
      </c>
      <c r="K107" s="3" t="str">
        <f t="shared" si="6"/>
        <v>N</v>
      </c>
      <c r="L107" s="3">
        <f t="shared" si="7"/>
        <v>133</v>
      </c>
      <c r="M107" s="2" t="s">
        <v>529</v>
      </c>
      <c r="N107" s="3">
        <v>39</v>
      </c>
      <c r="O107" s="3">
        <v>4</v>
      </c>
      <c r="P107" s="3">
        <v>1</v>
      </c>
    </row>
    <row r="108" spans="1:16" x14ac:dyDescent="0.3">
      <c r="A108" t="s">
        <v>129</v>
      </c>
      <c r="B108" s="2" t="s">
        <v>12</v>
      </c>
      <c r="C108" s="3">
        <v>6</v>
      </c>
      <c r="D108" s="3" t="str">
        <f>VLOOKUP(C108,'Restaurant Details'!$A$1:$E$21,2,FALSE)</f>
        <v>Willies</v>
      </c>
      <c r="E108" s="3" t="str">
        <f>VLOOKUP(C108,'Restaurant Details'!$A$2:$C$21,3,FALSE)</f>
        <v>French</v>
      </c>
      <c r="F108" s="1">
        <v>44562.465277777781</v>
      </c>
      <c r="G108" s="5">
        <f t="shared" si="4"/>
        <v>44562</v>
      </c>
      <c r="H108" s="4">
        <f t="shared" si="5"/>
        <v>0.46527777778101154</v>
      </c>
      <c r="I108" s="3">
        <v>1</v>
      </c>
      <c r="J108" s="3">
        <v>124</v>
      </c>
      <c r="K108" s="3" t="str">
        <f t="shared" si="6"/>
        <v>N</v>
      </c>
      <c r="L108" s="3">
        <f t="shared" si="7"/>
        <v>124</v>
      </c>
      <c r="M108" s="2" t="s">
        <v>529</v>
      </c>
      <c r="N108" s="3">
        <v>45</v>
      </c>
      <c r="O108" s="3">
        <v>5</v>
      </c>
      <c r="P108" s="3">
        <v>3</v>
      </c>
    </row>
    <row r="109" spans="1:16" x14ac:dyDescent="0.3">
      <c r="A109" t="s">
        <v>130</v>
      </c>
      <c r="B109" s="2" t="s">
        <v>5</v>
      </c>
      <c r="C109" s="3">
        <v>16</v>
      </c>
      <c r="D109" s="3" t="str">
        <f>VLOOKUP(C109,'Restaurant Details'!$A$1:$E$21,2,FALSE)</f>
        <v>Anand Restaurant</v>
      </c>
      <c r="E109" s="3" t="str">
        <f>VLOOKUP(C109,'Restaurant Details'!$A$2:$C$21,3,FALSE)</f>
        <v>African</v>
      </c>
      <c r="F109" s="1">
        <v>44562.513194444444</v>
      </c>
      <c r="G109" s="5">
        <f t="shared" si="4"/>
        <v>44562</v>
      </c>
      <c r="H109" s="4">
        <f t="shared" si="5"/>
        <v>0.51319444444379769</v>
      </c>
      <c r="I109" s="3">
        <v>5</v>
      </c>
      <c r="J109" s="3">
        <v>830</v>
      </c>
      <c r="K109" s="3" t="str">
        <f t="shared" si="6"/>
        <v>Y</v>
      </c>
      <c r="L109" s="3">
        <f t="shared" si="7"/>
        <v>788.5</v>
      </c>
      <c r="M109" s="2" t="s">
        <v>530</v>
      </c>
      <c r="N109" s="3">
        <v>49</v>
      </c>
      <c r="O109" s="3">
        <v>3</v>
      </c>
      <c r="P109" s="3">
        <v>2</v>
      </c>
    </row>
    <row r="110" spans="1:16" x14ac:dyDescent="0.3">
      <c r="A110" t="s">
        <v>131</v>
      </c>
      <c r="B110" s="2" t="s">
        <v>11</v>
      </c>
      <c r="C110" s="3">
        <v>18</v>
      </c>
      <c r="D110" s="3" t="str">
        <f>VLOOKUP(C110,'Restaurant Details'!$A$1:$E$21,2,FALSE)</f>
        <v>Ellora</v>
      </c>
      <c r="E110" s="3" t="str">
        <f>VLOOKUP(C110,'Restaurant Details'!$A$2:$C$21,3,FALSE)</f>
        <v>African</v>
      </c>
      <c r="F110" s="1">
        <v>44562.896527777775</v>
      </c>
      <c r="G110" s="5">
        <f t="shared" si="4"/>
        <v>44562</v>
      </c>
      <c r="H110" s="4">
        <f t="shared" si="5"/>
        <v>0.89652777777519077</v>
      </c>
      <c r="I110" s="3">
        <v>6</v>
      </c>
      <c r="J110" s="3">
        <v>886</v>
      </c>
      <c r="K110" s="3" t="str">
        <f t="shared" si="6"/>
        <v>Y</v>
      </c>
      <c r="L110" s="3">
        <f t="shared" si="7"/>
        <v>841.69999999999993</v>
      </c>
      <c r="M110" s="2" t="s">
        <v>530</v>
      </c>
      <c r="N110" s="3">
        <v>18</v>
      </c>
      <c r="O110" s="3">
        <v>5</v>
      </c>
      <c r="P110" s="3">
        <v>5</v>
      </c>
    </row>
    <row r="111" spans="1:16" x14ac:dyDescent="0.3">
      <c r="A111" t="s">
        <v>132</v>
      </c>
      <c r="B111" s="2" t="s">
        <v>12</v>
      </c>
      <c r="C111" s="3">
        <v>8</v>
      </c>
      <c r="D111" s="3" t="str">
        <f>VLOOKUP(C111,'Restaurant Details'!$A$1:$E$21,2,FALSE)</f>
        <v>Oslo</v>
      </c>
      <c r="E111" s="3" t="str">
        <f>VLOOKUP(C111,'Restaurant Details'!$A$2:$C$21,3,FALSE)</f>
        <v>French</v>
      </c>
      <c r="F111" s="1">
        <v>44562.5</v>
      </c>
      <c r="G111" s="5">
        <f t="shared" si="4"/>
        <v>44562</v>
      </c>
      <c r="H111" s="4">
        <f t="shared" si="5"/>
        <v>0.5</v>
      </c>
      <c r="I111" s="3">
        <v>5</v>
      </c>
      <c r="J111" s="3">
        <v>374</v>
      </c>
      <c r="K111" s="3" t="str">
        <f t="shared" si="6"/>
        <v>N</v>
      </c>
      <c r="L111" s="3">
        <f t="shared" si="7"/>
        <v>374</v>
      </c>
      <c r="M111" s="2" t="s">
        <v>529</v>
      </c>
      <c r="N111" s="3">
        <v>22</v>
      </c>
      <c r="O111" s="3">
        <v>5</v>
      </c>
      <c r="P111" s="3">
        <v>5</v>
      </c>
    </row>
    <row r="112" spans="1:16" x14ac:dyDescent="0.3">
      <c r="A112" t="s">
        <v>133</v>
      </c>
      <c r="B112" s="2" t="s">
        <v>9</v>
      </c>
      <c r="C112" s="3">
        <v>20</v>
      </c>
      <c r="D112" s="3" t="str">
        <f>VLOOKUP(C112,'Restaurant Details'!$A$1:$E$21,2,FALSE)</f>
        <v>Chew Restaurant</v>
      </c>
      <c r="E112" s="3" t="str">
        <f>VLOOKUP(C112,'Restaurant Details'!$A$2:$C$21,3,FALSE)</f>
        <v>Belgian</v>
      </c>
      <c r="F112" s="1">
        <v>44562.604861111111</v>
      </c>
      <c r="G112" s="5">
        <f t="shared" si="4"/>
        <v>44562</v>
      </c>
      <c r="H112" s="4">
        <f t="shared" si="5"/>
        <v>0.60486111111094942</v>
      </c>
      <c r="I112" s="3">
        <v>5</v>
      </c>
      <c r="J112" s="3">
        <v>585</v>
      </c>
      <c r="K112" s="3" t="str">
        <f t="shared" si="6"/>
        <v>Y</v>
      </c>
      <c r="L112" s="3">
        <f t="shared" si="7"/>
        <v>555.75</v>
      </c>
      <c r="M112" s="2" t="s">
        <v>530</v>
      </c>
      <c r="N112" s="3">
        <v>43</v>
      </c>
      <c r="O112" s="3">
        <v>2</v>
      </c>
      <c r="P112" s="3">
        <v>2</v>
      </c>
    </row>
    <row r="113" spans="1:16" x14ac:dyDescent="0.3">
      <c r="A113" t="s">
        <v>134</v>
      </c>
      <c r="B113" s="2" t="s">
        <v>20</v>
      </c>
      <c r="C113" s="3">
        <v>14</v>
      </c>
      <c r="D113" s="3" t="str">
        <f>VLOOKUP(C113,'Restaurant Details'!$A$1:$E$21,2,FALSE)</f>
        <v>KSR Hotel</v>
      </c>
      <c r="E113" s="3" t="str">
        <f>VLOOKUP(C113,'Restaurant Details'!$A$2:$C$21,3,FALSE)</f>
        <v>Chinese</v>
      </c>
      <c r="F113" s="1">
        <v>44562.604861111111</v>
      </c>
      <c r="G113" s="5">
        <f t="shared" si="4"/>
        <v>44562</v>
      </c>
      <c r="H113" s="4">
        <f t="shared" si="5"/>
        <v>0.60486111111094942</v>
      </c>
      <c r="I113" s="3">
        <v>5</v>
      </c>
      <c r="J113" s="3">
        <v>580</v>
      </c>
      <c r="K113" s="3" t="str">
        <f t="shared" si="6"/>
        <v>Y</v>
      </c>
      <c r="L113" s="3">
        <f t="shared" si="7"/>
        <v>551</v>
      </c>
      <c r="M113" s="2" t="s">
        <v>530</v>
      </c>
      <c r="N113" s="3">
        <v>18</v>
      </c>
      <c r="O113" s="3">
        <v>3</v>
      </c>
      <c r="P113" s="3">
        <v>4</v>
      </c>
    </row>
    <row r="114" spans="1:16" x14ac:dyDescent="0.3">
      <c r="A114" t="s">
        <v>135</v>
      </c>
      <c r="B114" s="2" t="s">
        <v>11</v>
      </c>
      <c r="C114" s="3">
        <v>4</v>
      </c>
      <c r="D114" s="3" t="str">
        <f>VLOOKUP(C114,'Restaurant Details'!$A$1:$E$21,2,FALSE)</f>
        <v>Win Hotel</v>
      </c>
      <c r="E114" s="3" t="str">
        <f>VLOOKUP(C114,'Restaurant Details'!$A$2:$C$21,3,FALSE)</f>
        <v>South Indian</v>
      </c>
      <c r="F114" s="1">
        <v>44562.568749999999</v>
      </c>
      <c r="G114" s="5">
        <f t="shared" si="4"/>
        <v>44562</v>
      </c>
      <c r="H114" s="4">
        <f t="shared" si="5"/>
        <v>0.56874999999854481</v>
      </c>
      <c r="I114" s="3">
        <v>6</v>
      </c>
      <c r="J114" s="3">
        <v>590</v>
      </c>
      <c r="K114" s="3" t="str">
        <f t="shared" si="6"/>
        <v>Y</v>
      </c>
      <c r="L114" s="3">
        <f t="shared" si="7"/>
        <v>560.5</v>
      </c>
      <c r="M114" s="2" t="s">
        <v>529</v>
      </c>
      <c r="N114" s="3">
        <v>49</v>
      </c>
      <c r="O114" s="3">
        <v>4</v>
      </c>
      <c r="P114" s="3">
        <v>3</v>
      </c>
    </row>
    <row r="115" spans="1:16" x14ac:dyDescent="0.3">
      <c r="A115" t="s">
        <v>136</v>
      </c>
      <c r="B115" s="2" t="s">
        <v>19</v>
      </c>
      <c r="C115" s="3">
        <v>11</v>
      </c>
      <c r="D115" s="3" t="str">
        <f>VLOOKUP(C115,'Restaurant Details'!$A$1:$E$21,2,FALSE)</f>
        <v>The Taste</v>
      </c>
      <c r="E115" s="3" t="str">
        <f>VLOOKUP(C115,'Restaurant Details'!$A$2:$C$21,3,FALSE)</f>
        <v>French</v>
      </c>
      <c r="F115" s="1">
        <v>44562.470138888886</v>
      </c>
      <c r="G115" s="5">
        <f t="shared" si="4"/>
        <v>44562</v>
      </c>
      <c r="H115" s="4">
        <f t="shared" si="5"/>
        <v>0.47013888888614019</v>
      </c>
      <c r="I115" s="3">
        <v>7</v>
      </c>
      <c r="J115" s="3">
        <v>884</v>
      </c>
      <c r="K115" s="3" t="str">
        <f t="shared" si="6"/>
        <v>Y</v>
      </c>
      <c r="L115" s="3">
        <f t="shared" si="7"/>
        <v>839.8</v>
      </c>
      <c r="M115" s="2" t="s">
        <v>530</v>
      </c>
      <c r="N115" s="3">
        <v>13</v>
      </c>
      <c r="O115" s="3">
        <v>4</v>
      </c>
      <c r="P115" s="3">
        <v>2</v>
      </c>
    </row>
    <row r="116" spans="1:16" x14ac:dyDescent="0.3">
      <c r="A116" t="s">
        <v>137</v>
      </c>
      <c r="B116" s="2" t="s">
        <v>14</v>
      </c>
      <c r="C116" s="3">
        <v>15</v>
      </c>
      <c r="D116" s="3" t="str">
        <f>VLOOKUP(C116,'Restaurant Details'!$A$1:$E$21,2,FALSE)</f>
        <v>Vrinda Bhavan</v>
      </c>
      <c r="E116" s="3" t="str">
        <f>VLOOKUP(C116,'Restaurant Details'!$A$2:$C$21,3,FALSE)</f>
        <v>North Indian</v>
      </c>
      <c r="F116" s="1">
        <v>44562.640277777777</v>
      </c>
      <c r="G116" s="5">
        <f t="shared" si="4"/>
        <v>44562</v>
      </c>
      <c r="H116" s="4">
        <f t="shared" si="5"/>
        <v>0.64027777777664596</v>
      </c>
      <c r="I116" s="3">
        <v>1</v>
      </c>
      <c r="J116" s="3">
        <v>41</v>
      </c>
      <c r="K116" s="3" t="str">
        <f t="shared" si="6"/>
        <v>N</v>
      </c>
      <c r="L116" s="3">
        <f t="shared" si="7"/>
        <v>41</v>
      </c>
      <c r="M116" s="2" t="s">
        <v>529</v>
      </c>
      <c r="N116" s="3">
        <v>27</v>
      </c>
      <c r="O116" s="3">
        <v>5</v>
      </c>
      <c r="P116" s="3">
        <v>3</v>
      </c>
    </row>
    <row r="117" spans="1:16" x14ac:dyDescent="0.3">
      <c r="A117" t="s">
        <v>138</v>
      </c>
      <c r="B117" s="2" t="s">
        <v>15</v>
      </c>
      <c r="C117" s="3">
        <v>4</v>
      </c>
      <c r="D117" s="3" t="str">
        <f>VLOOKUP(C117,'Restaurant Details'!$A$1:$E$21,2,FALSE)</f>
        <v>Win Hotel</v>
      </c>
      <c r="E117" s="3" t="str">
        <f>VLOOKUP(C117,'Restaurant Details'!$A$2:$C$21,3,FALSE)</f>
        <v>South Indian</v>
      </c>
      <c r="F117" s="1">
        <v>44562.5</v>
      </c>
      <c r="G117" s="5">
        <f t="shared" si="4"/>
        <v>44562</v>
      </c>
      <c r="H117" s="4">
        <f t="shared" si="5"/>
        <v>0.5</v>
      </c>
      <c r="I117" s="3">
        <v>5</v>
      </c>
      <c r="J117" s="3">
        <v>485</v>
      </c>
      <c r="K117" s="3" t="str">
        <f t="shared" si="6"/>
        <v>N</v>
      </c>
      <c r="L117" s="3">
        <f t="shared" si="7"/>
        <v>485</v>
      </c>
      <c r="M117" s="2" t="s">
        <v>529</v>
      </c>
      <c r="N117" s="3">
        <v>22</v>
      </c>
      <c r="O117" s="3">
        <v>2</v>
      </c>
      <c r="P117" s="3">
        <v>3</v>
      </c>
    </row>
    <row r="118" spans="1:16" x14ac:dyDescent="0.3">
      <c r="A118" t="s">
        <v>139</v>
      </c>
      <c r="B118" s="2" t="s">
        <v>12</v>
      </c>
      <c r="C118" s="3">
        <v>5</v>
      </c>
      <c r="D118" s="3" t="str">
        <f>VLOOKUP(C118,'Restaurant Details'!$A$1:$E$21,2,FALSE)</f>
        <v>Denver Restaurant</v>
      </c>
      <c r="E118" s="3" t="str">
        <f>VLOOKUP(C118,'Restaurant Details'!$A$2:$C$21,3,FALSE)</f>
        <v>Continental</v>
      </c>
      <c r="F118" s="1">
        <v>44562.597222222219</v>
      </c>
      <c r="G118" s="5">
        <f t="shared" si="4"/>
        <v>44562</v>
      </c>
      <c r="H118" s="4">
        <f t="shared" si="5"/>
        <v>0.59722222221898846</v>
      </c>
      <c r="I118" s="3">
        <v>3</v>
      </c>
      <c r="J118" s="3">
        <v>269</v>
      </c>
      <c r="K118" s="3" t="str">
        <f t="shared" si="6"/>
        <v>N</v>
      </c>
      <c r="L118" s="3">
        <f t="shared" si="7"/>
        <v>269</v>
      </c>
      <c r="M118" s="2" t="s">
        <v>531</v>
      </c>
      <c r="N118" s="3">
        <v>33</v>
      </c>
      <c r="O118" s="3">
        <v>3</v>
      </c>
      <c r="P118" s="3">
        <v>2</v>
      </c>
    </row>
    <row r="119" spans="1:16" x14ac:dyDescent="0.3">
      <c r="A119" t="s">
        <v>140</v>
      </c>
      <c r="B119" s="2" t="s">
        <v>21</v>
      </c>
      <c r="C119" s="3">
        <v>13</v>
      </c>
      <c r="D119" s="3" t="str">
        <f>VLOOKUP(C119,'Restaurant Details'!$A$1:$E$21,2,FALSE)</f>
        <v>Veer Restaurant</v>
      </c>
      <c r="E119" s="3" t="str">
        <f>VLOOKUP(C119,'Restaurant Details'!$A$2:$C$21,3,FALSE)</f>
        <v>Chinese</v>
      </c>
      <c r="F119" s="1">
        <v>44562.96875</v>
      </c>
      <c r="G119" s="5">
        <f t="shared" si="4"/>
        <v>44562</v>
      </c>
      <c r="H119" s="4">
        <f t="shared" si="5"/>
        <v>0.96875</v>
      </c>
      <c r="I119" s="3">
        <v>4</v>
      </c>
      <c r="J119" s="3">
        <v>391</v>
      </c>
      <c r="K119" s="3" t="str">
        <f t="shared" si="6"/>
        <v>N</v>
      </c>
      <c r="L119" s="3">
        <f t="shared" si="7"/>
        <v>391</v>
      </c>
      <c r="M119" s="2" t="s">
        <v>531</v>
      </c>
      <c r="N119" s="3">
        <v>20</v>
      </c>
      <c r="O119" s="3">
        <v>2</v>
      </c>
      <c r="P119" s="3">
        <v>3</v>
      </c>
    </row>
    <row r="120" spans="1:16" x14ac:dyDescent="0.3">
      <c r="A120" t="s">
        <v>141</v>
      </c>
      <c r="B120" s="2" t="s">
        <v>11</v>
      </c>
      <c r="C120" s="3">
        <v>9</v>
      </c>
      <c r="D120" s="3" t="str">
        <f>VLOOKUP(C120,'Restaurant Details'!$A$1:$E$21,2,FALSE)</f>
        <v>Excel Restaurant</v>
      </c>
      <c r="E120" s="3" t="str">
        <f>VLOOKUP(C120,'Restaurant Details'!$A$2:$C$21,3,FALSE)</f>
        <v>North Indian</v>
      </c>
      <c r="F120" s="1">
        <v>44562.513194444444</v>
      </c>
      <c r="G120" s="5">
        <f t="shared" si="4"/>
        <v>44562</v>
      </c>
      <c r="H120" s="4">
        <f t="shared" si="5"/>
        <v>0.51319444444379769</v>
      </c>
      <c r="I120" s="3">
        <v>4</v>
      </c>
      <c r="J120" s="3">
        <v>220</v>
      </c>
      <c r="K120" s="3" t="str">
        <f t="shared" si="6"/>
        <v>N</v>
      </c>
      <c r="L120" s="3">
        <f t="shared" si="7"/>
        <v>220</v>
      </c>
      <c r="M120" s="2" t="s">
        <v>530</v>
      </c>
      <c r="N120" s="3">
        <v>18</v>
      </c>
      <c r="O120" s="3">
        <v>3</v>
      </c>
      <c r="P120" s="3">
        <v>3</v>
      </c>
    </row>
    <row r="121" spans="1:16" x14ac:dyDescent="0.3">
      <c r="A121" t="s">
        <v>142</v>
      </c>
      <c r="B121" s="2" t="s">
        <v>20</v>
      </c>
      <c r="C121" s="3">
        <v>9</v>
      </c>
      <c r="D121" s="3" t="str">
        <f>VLOOKUP(C121,'Restaurant Details'!$A$1:$E$21,2,FALSE)</f>
        <v>Excel Restaurant</v>
      </c>
      <c r="E121" s="3" t="str">
        <f>VLOOKUP(C121,'Restaurant Details'!$A$2:$C$21,3,FALSE)</f>
        <v>North Indian</v>
      </c>
      <c r="F121" s="1">
        <v>44562.854861111111</v>
      </c>
      <c r="G121" s="5">
        <f t="shared" si="4"/>
        <v>44562</v>
      </c>
      <c r="H121" s="4">
        <f t="shared" si="5"/>
        <v>0.85486111111094942</v>
      </c>
      <c r="I121" s="3">
        <v>5</v>
      </c>
      <c r="J121" s="3">
        <v>478</v>
      </c>
      <c r="K121" s="3" t="str">
        <f t="shared" si="6"/>
        <v>N</v>
      </c>
      <c r="L121" s="3">
        <f t="shared" si="7"/>
        <v>478</v>
      </c>
      <c r="M121" s="2" t="s">
        <v>530</v>
      </c>
      <c r="N121" s="3">
        <v>19</v>
      </c>
      <c r="O121" s="3">
        <v>2</v>
      </c>
      <c r="P121" s="3">
        <v>2</v>
      </c>
    </row>
    <row r="122" spans="1:16" x14ac:dyDescent="0.3">
      <c r="A122" t="s">
        <v>143</v>
      </c>
      <c r="B122" s="2" t="s">
        <v>15</v>
      </c>
      <c r="C122" s="3">
        <v>3</v>
      </c>
      <c r="D122" s="3" t="str">
        <f>VLOOKUP(C122,'Restaurant Details'!$A$1:$E$21,2,FALSE)</f>
        <v>ASR Restaurant</v>
      </c>
      <c r="E122" s="3" t="str">
        <f>VLOOKUP(C122,'Restaurant Details'!$A$2:$C$21,3,FALSE)</f>
        <v>South Indian</v>
      </c>
      <c r="F122" s="1">
        <v>44562.568749999999</v>
      </c>
      <c r="G122" s="5">
        <f t="shared" si="4"/>
        <v>44562</v>
      </c>
      <c r="H122" s="4">
        <f t="shared" si="5"/>
        <v>0.56874999999854481</v>
      </c>
      <c r="I122" s="3">
        <v>3</v>
      </c>
      <c r="J122" s="3">
        <v>359</v>
      </c>
      <c r="K122" s="3" t="str">
        <f t="shared" si="6"/>
        <v>N</v>
      </c>
      <c r="L122" s="3">
        <f t="shared" si="7"/>
        <v>359</v>
      </c>
      <c r="M122" s="2" t="s">
        <v>531</v>
      </c>
      <c r="N122" s="3">
        <v>46</v>
      </c>
      <c r="O122" s="3">
        <v>2</v>
      </c>
      <c r="P122" s="3">
        <v>4</v>
      </c>
    </row>
    <row r="123" spans="1:16" x14ac:dyDescent="0.3">
      <c r="A123" t="s">
        <v>144</v>
      </c>
      <c r="B123" s="2" t="s">
        <v>5</v>
      </c>
      <c r="C123" s="3">
        <v>1</v>
      </c>
      <c r="D123" s="3" t="str">
        <f>VLOOKUP(C123,'Restaurant Details'!$A$1:$E$21,2,FALSE)</f>
        <v>The Cave Hotel</v>
      </c>
      <c r="E123" s="3" t="str">
        <f>VLOOKUP(C123,'Restaurant Details'!$A$2:$C$21,3,FALSE)</f>
        <v>Continental</v>
      </c>
      <c r="F123" s="1">
        <v>44562.854861111111</v>
      </c>
      <c r="G123" s="5">
        <f t="shared" si="4"/>
        <v>44562</v>
      </c>
      <c r="H123" s="4">
        <f t="shared" si="5"/>
        <v>0.85486111111094942</v>
      </c>
      <c r="I123" s="3">
        <v>4</v>
      </c>
      <c r="J123" s="3">
        <v>254</v>
      </c>
      <c r="K123" s="3" t="str">
        <f t="shared" si="6"/>
        <v>N</v>
      </c>
      <c r="L123" s="3">
        <f t="shared" si="7"/>
        <v>254</v>
      </c>
      <c r="M123" s="2" t="s">
        <v>531</v>
      </c>
      <c r="N123" s="3">
        <v>36</v>
      </c>
      <c r="O123" s="3">
        <v>4</v>
      </c>
      <c r="P123" s="3">
        <v>5</v>
      </c>
    </row>
    <row r="124" spans="1:16" x14ac:dyDescent="0.3">
      <c r="A124" t="s">
        <v>145</v>
      </c>
      <c r="B124" s="2" t="s">
        <v>6</v>
      </c>
      <c r="C124" s="3">
        <v>18</v>
      </c>
      <c r="D124" s="3" t="str">
        <f>VLOOKUP(C124,'Restaurant Details'!$A$1:$E$21,2,FALSE)</f>
        <v>Ellora</v>
      </c>
      <c r="E124" s="3" t="str">
        <f>VLOOKUP(C124,'Restaurant Details'!$A$2:$C$21,3,FALSE)</f>
        <v>African</v>
      </c>
      <c r="F124" s="1">
        <v>44562.465277777781</v>
      </c>
      <c r="G124" s="5">
        <f t="shared" si="4"/>
        <v>44562</v>
      </c>
      <c r="H124" s="4">
        <f t="shared" si="5"/>
        <v>0.46527777778101154</v>
      </c>
      <c r="I124" s="3">
        <v>6</v>
      </c>
      <c r="J124" s="3">
        <v>539</v>
      </c>
      <c r="K124" s="3" t="str">
        <f t="shared" si="6"/>
        <v>Y</v>
      </c>
      <c r="L124" s="3">
        <f t="shared" si="7"/>
        <v>512.04999999999995</v>
      </c>
      <c r="M124" s="2" t="s">
        <v>530</v>
      </c>
      <c r="N124" s="3">
        <v>43</v>
      </c>
      <c r="O124" s="3">
        <v>2</v>
      </c>
      <c r="P124" s="3">
        <v>3</v>
      </c>
    </row>
    <row r="125" spans="1:16" x14ac:dyDescent="0.3">
      <c r="A125" t="s">
        <v>146</v>
      </c>
      <c r="B125" s="2" t="s">
        <v>12</v>
      </c>
      <c r="C125" s="3">
        <v>1</v>
      </c>
      <c r="D125" s="3" t="str">
        <f>VLOOKUP(C125,'Restaurant Details'!$A$1:$E$21,2,FALSE)</f>
        <v>The Cave Hotel</v>
      </c>
      <c r="E125" s="3" t="str">
        <f>VLOOKUP(C125,'Restaurant Details'!$A$2:$C$21,3,FALSE)</f>
        <v>Continental</v>
      </c>
      <c r="F125" s="1">
        <v>44562.513194444444</v>
      </c>
      <c r="G125" s="5">
        <f t="shared" si="4"/>
        <v>44562</v>
      </c>
      <c r="H125" s="4">
        <f t="shared" si="5"/>
        <v>0.51319444444379769</v>
      </c>
      <c r="I125" s="3">
        <v>4</v>
      </c>
      <c r="J125" s="3">
        <v>376</v>
      </c>
      <c r="K125" s="3" t="str">
        <f t="shared" si="6"/>
        <v>N</v>
      </c>
      <c r="L125" s="3">
        <f t="shared" si="7"/>
        <v>376</v>
      </c>
      <c r="M125" s="2" t="s">
        <v>529</v>
      </c>
      <c r="N125" s="3">
        <v>46</v>
      </c>
      <c r="O125" s="3">
        <v>3</v>
      </c>
      <c r="P125" s="3">
        <v>4</v>
      </c>
    </row>
    <row r="126" spans="1:16" x14ac:dyDescent="0.3">
      <c r="A126" t="s">
        <v>147</v>
      </c>
      <c r="B126" s="2" t="s">
        <v>7</v>
      </c>
      <c r="C126" s="3">
        <v>16</v>
      </c>
      <c r="D126" s="3" t="str">
        <f>VLOOKUP(C126,'Restaurant Details'!$A$1:$E$21,2,FALSE)</f>
        <v>Anand Restaurant</v>
      </c>
      <c r="E126" s="3" t="str">
        <f>VLOOKUP(C126,'Restaurant Details'!$A$2:$C$21,3,FALSE)</f>
        <v>African</v>
      </c>
      <c r="F126" s="1">
        <v>44562.598611111112</v>
      </c>
      <c r="G126" s="5">
        <f t="shared" si="4"/>
        <v>44562</v>
      </c>
      <c r="H126" s="4">
        <f t="shared" si="5"/>
        <v>0.59861111111240461</v>
      </c>
      <c r="I126" s="3">
        <v>6</v>
      </c>
      <c r="J126" s="3">
        <v>786</v>
      </c>
      <c r="K126" s="3" t="str">
        <f t="shared" si="6"/>
        <v>Y</v>
      </c>
      <c r="L126" s="3">
        <f t="shared" si="7"/>
        <v>746.69999999999993</v>
      </c>
      <c r="M126" s="2" t="s">
        <v>529</v>
      </c>
      <c r="N126" s="3">
        <v>37</v>
      </c>
      <c r="O126" s="3">
        <v>2</v>
      </c>
      <c r="P126" s="3">
        <v>2</v>
      </c>
    </row>
    <row r="127" spans="1:16" x14ac:dyDescent="0.3">
      <c r="A127" t="s">
        <v>148</v>
      </c>
      <c r="B127" s="2" t="s">
        <v>22</v>
      </c>
      <c r="C127" s="3">
        <v>10</v>
      </c>
      <c r="D127" s="3" t="str">
        <f>VLOOKUP(C127,'Restaurant Details'!$A$1:$E$21,2,FALSE)</f>
        <v>Dave Hotel</v>
      </c>
      <c r="E127" s="3" t="str">
        <f>VLOOKUP(C127,'Restaurant Details'!$A$2:$C$21,3,FALSE)</f>
        <v>South Indian</v>
      </c>
      <c r="F127" s="1">
        <v>44562.470138888886</v>
      </c>
      <c r="G127" s="5">
        <f t="shared" si="4"/>
        <v>44562</v>
      </c>
      <c r="H127" s="4">
        <f t="shared" si="5"/>
        <v>0.47013888888614019</v>
      </c>
      <c r="I127" s="3">
        <v>3</v>
      </c>
      <c r="J127" s="3">
        <v>294</v>
      </c>
      <c r="K127" s="3" t="str">
        <f t="shared" si="6"/>
        <v>N</v>
      </c>
      <c r="L127" s="3">
        <f t="shared" si="7"/>
        <v>294</v>
      </c>
      <c r="M127" s="2" t="s">
        <v>530</v>
      </c>
      <c r="N127" s="3">
        <v>32</v>
      </c>
      <c r="O127" s="3">
        <v>2</v>
      </c>
      <c r="P127" s="3">
        <v>1</v>
      </c>
    </row>
    <row r="128" spans="1:16" x14ac:dyDescent="0.3">
      <c r="A128" t="s">
        <v>149</v>
      </c>
      <c r="B128" s="2" t="s">
        <v>22</v>
      </c>
      <c r="C128" s="3">
        <v>14</v>
      </c>
      <c r="D128" s="3" t="str">
        <f>VLOOKUP(C128,'Restaurant Details'!$A$1:$E$21,2,FALSE)</f>
        <v>KSR Hotel</v>
      </c>
      <c r="E128" s="3" t="str">
        <f>VLOOKUP(C128,'Restaurant Details'!$A$2:$C$21,3,FALSE)</f>
        <v>Chinese</v>
      </c>
      <c r="F128" s="1">
        <v>44562.597222222219</v>
      </c>
      <c r="G128" s="5">
        <f t="shared" si="4"/>
        <v>44562</v>
      </c>
      <c r="H128" s="4">
        <f t="shared" si="5"/>
        <v>0.59722222221898846</v>
      </c>
      <c r="I128" s="3">
        <v>5</v>
      </c>
      <c r="J128" s="3">
        <v>871</v>
      </c>
      <c r="K128" s="3" t="str">
        <f t="shared" si="6"/>
        <v>Y</v>
      </c>
      <c r="L128" s="3">
        <f t="shared" si="7"/>
        <v>827.44999999999993</v>
      </c>
      <c r="M128" s="2" t="s">
        <v>531</v>
      </c>
      <c r="N128" s="3">
        <v>25</v>
      </c>
      <c r="O128" s="3">
        <v>4</v>
      </c>
      <c r="P128" s="3">
        <v>2</v>
      </c>
    </row>
    <row r="129" spans="1:16" x14ac:dyDescent="0.3">
      <c r="A129" t="s">
        <v>150</v>
      </c>
      <c r="B129" s="2" t="s">
        <v>21</v>
      </c>
      <c r="C129" s="3">
        <v>18</v>
      </c>
      <c r="D129" s="3" t="str">
        <f>VLOOKUP(C129,'Restaurant Details'!$A$1:$E$21,2,FALSE)</f>
        <v>Ellora</v>
      </c>
      <c r="E129" s="3" t="str">
        <f>VLOOKUP(C129,'Restaurant Details'!$A$2:$C$21,3,FALSE)</f>
        <v>African</v>
      </c>
      <c r="F129" s="1">
        <v>44562.597222222219</v>
      </c>
      <c r="G129" s="5">
        <f t="shared" si="4"/>
        <v>44562</v>
      </c>
      <c r="H129" s="4">
        <f t="shared" si="5"/>
        <v>0.59722222221898846</v>
      </c>
      <c r="I129" s="3">
        <v>5</v>
      </c>
      <c r="J129" s="3">
        <v>232</v>
      </c>
      <c r="K129" s="3" t="str">
        <f t="shared" si="6"/>
        <v>N</v>
      </c>
      <c r="L129" s="3">
        <f t="shared" si="7"/>
        <v>232</v>
      </c>
      <c r="M129" s="2" t="s">
        <v>531</v>
      </c>
      <c r="N129" s="3">
        <v>46</v>
      </c>
      <c r="O129" s="3">
        <v>5</v>
      </c>
      <c r="P129" s="3">
        <v>2</v>
      </c>
    </row>
    <row r="130" spans="1:16" x14ac:dyDescent="0.3">
      <c r="A130" t="s">
        <v>151</v>
      </c>
      <c r="B130" s="2" t="s">
        <v>12</v>
      </c>
      <c r="C130" s="3">
        <v>9</v>
      </c>
      <c r="D130" s="3" t="str">
        <f>VLOOKUP(C130,'Restaurant Details'!$A$1:$E$21,2,FALSE)</f>
        <v>Excel Restaurant</v>
      </c>
      <c r="E130" s="3" t="str">
        <f>VLOOKUP(C130,'Restaurant Details'!$A$2:$C$21,3,FALSE)</f>
        <v>North Indian</v>
      </c>
      <c r="F130" s="1">
        <v>44562.46875</v>
      </c>
      <c r="G130" s="5">
        <f t="shared" ref="G130:G193" si="8">INT(F130)</f>
        <v>44562</v>
      </c>
      <c r="H130" s="4">
        <f t="shared" ref="H130:H193" si="9">F130-INT(F130)</f>
        <v>0.46875</v>
      </c>
      <c r="I130" s="3">
        <v>3</v>
      </c>
      <c r="J130" s="3">
        <v>432</v>
      </c>
      <c r="K130" s="3" t="str">
        <f t="shared" ref="K130:K193" si="10">IF(J130&gt;=500,"Y","N")</f>
        <v>N</v>
      </c>
      <c r="L130" s="3">
        <f t="shared" ref="L130:L193" si="11">IF(J130&gt;=500,0.95*J130,J130)</f>
        <v>432</v>
      </c>
      <c r="M130" s="2" t="s">
        <v>530</v>
      </c>
      <c r="N130" s="3">
        <v>21</v>
      </c>
      <c r="O130" s="3">
        <v>3</v>
      </c>
      <c r="P130" s="3">
        <v>4</v>
      </c>
    </row>
    <row r="131" spans="1:16" x14ac:dyDescent="0.3">
      <c r="A131" t="s">
        <v>152</v>
      </c>
      <c r="B131" s="2" t="s">
        <v>9</v>
      </c>
      <c r="C131" s="3">
        <v>15</v>
      </c>
      <c r="D131" s="3" t="str">
        <f>VLOOKUP(C131,'Restaurant Details'!$A$1:$E$21,2,FALSE)</f>
        <v>Vrinda Bhavan</v>
      </c>
      <c r="E131" s="3" t="str">
        <f>VLOOKUP(C131,'Restaurant Details'!$A$2:$C$21,3,FALSE)</f>
        <v>North Indian</v>
      </c>
      <c r="F131" s="1">
        <v>44562.806250000001</v>
      </c>
      <c r="G131" s="5">
        <f t="shared" si="8"/>
        <v>44562</v>
      </c>
      <c r="H131" s="4">
        <f t="shared" si="9"/>
        <v>0.80625000000145519</v>
      </c>
      <c r="I131" s="3">
        <v>4</v>
      </c>
      <c r="J131" s="3">
        <v>179</v>
      </c>
      <c r="K131" s="3" t="str">
        <f t="shared" si="10"/>
        <v>N</v>
      </c>
      <c r="L131" s="3">
        <f t="shared" si="11"/>
        <v>179</v>
      </c>
      <c r="M131" s="2" t="s">
        <v>531</v>
      </c>
      <c r="N131" s="3">
        <v>47</v>
      </c>
      <c r="O131" s="3">
        <v>4</v>
      </c>
      <c r="P131" s="3">
        <v>3</v>
      </c>
    </row>
    <row r="132" spans="1:16" x14ac:dyDescent="0.3">
      <c r="A132" t="s">
        <v>153</v>
      </c>
      <c r="B132" s="2" t="s">
        <v>14</v>
      </c>
      <c r="C132" s="3">
        <v>17</v>
      </c>
      <c r="D132" s="3" t="str">
        <f>VLOOKUP(C132,'Restaurant Details'!$A$1:$E$21,2,FALSE)</f>
        <v>Zam Zam</v>
      </c>
      <c r="E132" s="3" t="str">
        <f>VLOOKUP(C132,'Restaurant Details'!$A$2:$C$21,3,FALSE)</f>
        <v>Arabian</v>
      </c>
      <c r="F132" s="1">
        <v>44562.857638888891</v>
      </c>
      <c r="G132" s="5">
        <f t="shared" si="8"/>
        <v>44562</v>
      </c>
      <c r="H132" s="4">
        <f t="shared" si="9"/>
        <v>0.85763888889050577</v>
      </c>
      <c r="I132" s="3">
        <v>5</v>
      </c>
      <c r="J132" s="3">
        <v>359</v>
      </c>
      <c r="K132" s="3" t="str">
        <f t="shared" si="10"/>
        <v>N</v>
      </c>
      <c r="L132" s="3">
        <f t="shared" si="11"/>
        <v>359</v>
      </c>
      <c r="M132" s="2" t="s">
        <v>529</v>
      </c>
      <c r="N132" s="3">
        <v>37</v>
      </c>
      <c r="O132" s="3">
        <v>2</v>
      </c>
      <c r="P132" s="3">
        <v>1</v>
      </c>
    </row>
    <row r="133" spans="1:16" x14ac:dyDescent="0.3">
      <c r="A133" t="s">
        <v>154</v>
      </c>
      <c r="B133" s="2" t="s">
        <v>2</v>
      </c>
      <c r="C133" s="3">
        <v>12</v>
      </c>
      <c r="D133" s="3" t="str">
        <f>VLOOKUP(C133,'Restaurant Details'!$A$1:$E$21,2,FALSE)</f>
        <v>Ruchi</v>
      </c>
      <c r="E133" s="3" t="str">
        <f>VLOOKUP(C133,'Restaurant Details'!$A$2:$C$21,3,FALSE)</f>
        <v>Chinese</v>
      </c>
      <c r="F133" s="1">
        <v>44562.640277777777</v>
      </c>
      <c r="G133" s="5">
        <f t="shared" si="8"/>
        <v>44562</v>
      </c>
      <c r="H133" s="4">
        <f t="shared" si="9"/>
        <v>0.64027777777664596</v>
      </c>
      <c r="I133" s="3">
        <v>5</v>
      </c>
      <c r="J133" s="3">
        <v>882</v>
      </c>
      <c r="K133" s="3" t="str">
        <f t="shared" si="10"/>
        <v>Y</v>
      </c>
      <c r="L133" s="3">
        <f t="shared" si="11"/>
        <v>837.9</v>
      </c>
      <c r="M133" s="2" t="s">
        <v>530</v>
      </c>
      <c r="N133" s="3">
        <v>29</v>
      </c>
      <c r="O133" s="3">
        <v>5</v>
      </c>
      <c r="P133" s="3">
        <v>4</v>
      </c>
    </row>
    <row r="134" spans="1:16" x14ac:dyDescent="0.3">
      <c r="A134" t="s">
        <v>155</v>
      </c>
      <c r="B134" s="2" t="s">
        <v>9</v>
      </c>
      <c r="C134" s="3">
        <v>1</v>
      </c>
      <c r="D134" s="3" t="str">
        <f>VLOOKUP(C134,'Restaurant Details'!$A$1:$E$21,2,FALSE)</f>
        <v>The Cave Hotel</v>
      </c>
      <c r="E134" s="3" t="str">
        <f>VLOOKUP(C134,'Restaurant Details'!$A$2:$C$21,3,FALSE)</f>
        <v>Continental</v>
      </c>
      <c r="F134" s="1">
        <v>44562.597222222219</v>
      </c>
      <c r="G134" s="5">
        <f t="shared" si="8"/>
        <v>44562</v>
      </c>
      <c r="H134" s="4">
        <f t="shared" si="9"/>
        <v>0.59722222221898846</v>
      </c>
      <c r="I134" s="3">
        <v>5</v>
      </c>
      <c r="J134" s="3">
        <v>426</v>
      </c>
      <c r="K134" s="3" t="str">
        <f t="shared" si="10"/>
        <v>N</v>
      </c>
      <c r="L134" s="3">
        <f t="shared" si="11"/>
        <v>426</v>
      </c>
      <c r="M134" s="2" t="s">
        <v>530</v>
      </c>
      <c r="N134" s="3">
        <v>26</v>
      </c>
      <c r="O134" s="3">
        <v>3</v>
      </c>
      <c r="P134" s="3">
        <v>4</v>
      </c>
    </row>
    <row r="135" spans="1:16" x14ac:dyDescent="0.3">
      <c r="A135" t="s">
        <v>156</v>
      </c>
      <c r="B135" s="2" t="s">
        <v>22</v>
      </c>
      <c r="C135" s="3">
        <v>6</v>
      </c>
      <c r="D135" s="3" t="str">
        <f>VLOOKUP(C135,'Restaurant Details'!$A$1:$E$21,2,FALSE)</f>
        <v>Willies</v>
      </c>
      <c r="E135" s="3" t="str">
        <f>VLOOKUP(C135,'Restaurant Details'!$A$2:$C$21,3,FALSE)</f>
        <v>French</v>
      </c>
      <c r="F135" s="1">
        <v>44562.998611111114</v>
      </c>
      <c r="G135" s="5">
        <f t="shared" si="8"/>
        <v>44562</v>
      </c>
      <c r="H135" s="4">
        <f t="shared" si="9"/>
        <v>0.99861111111385981</v>
      </c>
      <c r="I135" s="3">
        <v>7</v>
      </c>
      <c r="J135" s="3">
        <v>568</v>
      </c>
      <c r="K135" s="3" t="str">
        <f t="shared" si="10"/>
        <v>Y</v>
      </c>
      <c r="L135" s="3">
        <f t="shared" si="11"/>
        <v>539.6</v>
      </c>
      <c r="M135" s="2" t="s">
        <v>529</v>
      </c>
      <c r="N135" s="3">
        <v>43</v>
      </c>
      <c r="O135" s="3">
        <v>5</v>
      </c>
      <c r="P135" s="3">
        <v>3</v>
      </c>
    </row>
    <row r="136" spans="1:16" x14ac:dyDescent="0.3">
      <c r="A136" t="s">
        <v>157</v>
      </c>
      <c r="B136" s="2" t="s">
        <v>4</v>
      </c>
      <c r="C136" s="3">
        <v>3</v>
      </c>
      <c r="D136" s="3" t="str">
        <f>VLOOKUP(C136,'Restaurant Details'!$A$1:$E$21,2,FALSE)</f>
        <v>ASR Restaurant</v>
      </c>
      <c r="E136" s="3" t="str">
        <f>VLOOKUP(C136,'Restaurant Details'!$A$2:$C$21,3,FALSE)</f>
        <v>South Indian</v>
      </c>
      <c r="F136" s="1">
        <v>44562.640277777777</v>
      </c>
      <c r="G136" s="5">
        <f t="shared" si="8"/>
        <v>44562</v>
      </c>
      <c r="H136" s="4">
        <f t="shared" si="9"/>
        <v>0.64027777777664596</v>
      </c>
      <c r="I136" s="3">
        <v>4</v>
      </c>
      <c r="J136" s="3">
        <v>352</v>
      </c>
      <c r="K136" s="3" t="str">
        <f t="shared" si="10"/>
        <v>N</v>
      </c>
      <c r="L136" s="3">
        <f t="shared" si="11"/>
        <v>352</v>
      </c>
      <c r="M136" s="2" t="s">
        <v>529</v>
      </c>
      <c r="N136" s="3">
        <v>28</v>
      </c>
      <c r="O136" s="3">
        <v>3</v>
      </c>
      <c r="P136" s="3">
        <v>4</v>
      </c>
    </row>
    <row r="137" spans="1:16" x14ac:dyDescent="0.3">
      <c r="A137" t="s">
        <v>158</v>
      </c>
      <c r="B137" s="2" t="s">
        <v>5</v>
      </c>
      <c r="C137" s="3">
        <v>19</v>
      </c>
      <c r="D137" s="3" t="str">
        <f>VLOOKUP(C137,'Restaurant Details'!$A$1:$E$21,2,FALSE)</f>
        <v>Sam Hotel</v>
      </c>
      <c r="E137" s="3" t="str">
        <f>VLOOKUP(C137,'Restaurant Details'!$A$2:$C$21,3,FALSE)</f>
        <v>Belgian</v>
      </c>
      <c r="F137" s="1">
        <v>44562.806250000001</v>
      </c>
      <c r="G137" s="5">
        <f t="shared" si="8"/>
        <v>44562</v>
      </c>
      <c r="H137" s="4">
        <f t="shared" si="9"/>
        <v>0.80625000000145519</v>
      </c>
      <c r="I137" s="3">
        <v>5</v>
      </c>
      <c r="J137" s="3">
        <v>226</v>
      </c>
      <c r="K137" s="3" t="str">
        <f t="shared" si="10"/>
        <v>N</v>
      </c>
      <c r="L137" s="3">
        <f t="shared" si="11"/>
        <v>226</v>
      </c>
      <c r="M137" s="2" t="s">
        <v>530</v>
      </c>
      <c r="N137" s="3">
        <v>39</v>
      </c>
      <c r="O137" s="3">
        <v>2</v>
      </c>
      <c r="P137" s="3">
        <v>3</v>
      </c>
    </row>
    <row r="138" spans="1:16" x14ac:dyDescent="0.3">
      <c r="A138" t="s">
        <v>159</v>
      </c>
      <c r="B138" s="2" t="s">
        <v>3</v>
      </c>
      <c r="C138" s="3">
        <v>14</v>
      </c>
      <c r="D138" s="3" t="str">
        <f>VLOOKUP(C138,'Restaurant Details'!$A$1:$E$21,2,FALSE)</f>
        <v>KSR Hotel</v>
      </c>
      <c r="E138" s="3" t="str">
        <f>VLOOKUP(C138,'Restaurant Details'!$A$2:$C$21,3,FALSE)</f>
        <v>Chinese</v>
      </c>
      <c r="F138" s="1">
        <v>44562.47152777778</v>
      </c>
      <c r="G138" s="5">
        <f t="shared" si="8"/>
        <v>44562</v>
      </c>
      <c r="H138" s="4">
        <f t="shared" si="9"/>
        <v>0.47152777777955635</v>
      </c>
      <c r="I138" s="3">
        <v>5</v>
      </c>
      <c r="J138" s="3">
        <v>679</v>
      </c>
      <c r="K138" s="3" t="str">
        <f t="shared" si="10"/>
        <v>Y</v>
      </c>
      <c r="L138" s="3">
        <f t="shared" si="11"/>
        <v>645.04999999999995</v>
      </c>
      <c r="M138" s="2" t="s">
        <v>530</v>
      </c>
      <c r="N138" s="3">
        <v>11</v>
      </c>
      <c r="O138" s="3">
        <v>3</v>
      </c>
      <c r="P138" s="3">
        <v>1</v>
      </c>
    </row>
    <row r="139" spans="1:16" x14ac:dyDescent="0.3">
      <c r="A139" t="s">
        <v>160</v>
      </c>
      <c r="B139" s="2" t="s">
        <v>3</v>
      </c>
      <c r="C139" s="3">
        <v>12</v>
      </c>
      <c r="D139" s="3" t="str">
        <f>VLOOKUP(C139,'Restaurant Details'!$A$1:$E$21,2,FALSE)</f>
        <v>Ruchi</v>
      </c>
      <c r="E139" s="3" t="str">
        <f>VLOOKUP(C139,'Restaurant Details'!$A$2:$C$21,3,FALSE)</f>
        <v>Chinese</v>
      </c>
      <c r="F139" s="1">
        <v>44562.640277777777</v>
      </c>
      <c r="G139" s="5">
        <f t="shared" si="8"/>
        <v>44562</v>
      </c>
      <c r="H139" s="4">
        <f t="shared" si="9"/>
        <v>0.64027777777664596</v>
      </c>
      <c r="I139" s="3">
        <v>3</v>
      </c>
      <c r="J139" s="3">
        <v>273</v>
      </c>
      <c r="K139" s="3" t="str">
        <f t="shared" si="10"/>
        <v>N</v>
      </c>
      <c r="L139" s="3">
        <f t="shared" si="11"/>
        <v>273</v>
      </c>
      <c r="M139" s="2" t="s">
        <v>529</v>
      </c>
      <c r="N139" s="3">
        <v>37</v>
      </c>
      <c r="O139" s="3">
        <v>5</v>
      </c>
      <c r="P139" s="3">
        <v>2</v>
      </c>
    </row>
    <row r="140" spans="1:16" x14ac:dyDescent="0.3">
      <c r="A140" t="s">
        <v>161</v>
      </c>
      <c r="B140" s="2" t="s">
        <v>19</v>
      </c>
      <c r="C140" s="3">
        <v>12</v>
      </c>
      <c r="D140" s="3" t="str">
        <f>VLOOKUP(C140,'Restaurant Details'!$A$1:$E$21,2,FALSE)</f>
        <v>Ruchi</v>
      </c>
      <c r="E140" s="3" t="str">
        <f>VLOOKUP(C140,'Restaurant Details'!$A$2:$C$21,3,FALSE)</f>
        <v>Chinese</v>
      </c>
      <c r="F140" s="1">
        <v>44562.96875</v>
      </c>
      <c r="G140" s="5">
        <f t="shared" si="8"/>
        <v>44562</v>
      </c>
      <c r="H140" s="4">
        <f t="shared" si="9"/>
        <v>0.96875</v>
      </c>
      <c r="I140" s="3">
        <v>2</v>
      </c>
      <c r="J140" s="3">
        <v>78</v>
      </c>
      <c r="K140" s="3" t="str">
        <f t="shared" si="10"/>
        <v>N</v>
      </c>
      <c r="L140" s="3">
        <f t="shared" si="11"/>
        <v>78</v>
      </c>
      <c r="M140" s="2" t="s">
        <v>531</v>
      </c>
      <c r="N140" s="3">
        <v>12</v>
      </c>
      <c r="O140" s="3">
        <v>4</v>
      </c>
      <c r="P140" s="3">
        <v>5</v>
      </c>
    </row>
    <row r="141" spans="1:16" x14ac:dyDescent="0.3">
      <c r="A141" t="s">
        <v>162</v>
      </c>
      <c r="B141" s="2" t="s">
        <v>15</v>
      </c>
      <c r="C141" s="3">
        <v>10</v>
      </c>
      <c r="D141" s="3" t="str">
        <f>VLOOKUP(C141,'Restaurant Details'!$A$1:$E$21,2,FALSE)</f>
        <v>Dave Hotel</v>
      </c>
      <c r="E141" s="3" t="str">
        <f>VLOOKUP(C141,'Restaurant Details'!$A$2:$C$21,3,FALSE)</f>
        <v>South Indian</v>
      </c>
      <c r="F141" s="1">
        <v>44562.917361111111</v>
      </c>
      <c r="G141" s="5">
        <f t="shared" si="8"/>
        <v>44562</v>
      </c>
      <c r="H141" s="4">
        <f t="shared" si="9"/>
        <v>0.91736111111094942</v>
      </c>
      <c r="I141" s="3">
        <v>3</v>
      </c>
      <c r="J141" s="3">
        <v>489</v>
      </c>
      <c r="K141" s="3" t="str">
        <f t="shared" si="10"/>
        <v>N</v>
      </c>
      <c r="L141" s="3">
        <f t="shared" si="11"/>
        <v>489</v>
      </c>
      <c r="M141" s="2" t="s">
        <v>530</v>
      </c>
      <c r="N141" s="3">
        <v>28</v>
      </c>
      <c r="O141" s="3">
        <v>3</v>
      </c>
      <c r="P141" s="3">
        <v>4</v>
      </c>
    </row>
    <row r="142" spans="1:16" x14ac:dyDescent="0.3">
      <c r="A142" t="s">
        <v>163</v>
      </c>
      <c r="B142" s="2" t="s">
        <v>19</v>
      </c>
      <c r="C142" s="3">
        <v>3</v>
      </c>
      <c r="D142" s="3" t="str">
        <f>VLOOKUP(C142,'Restaurant Details'!$A$1:$E$21,2,FALSE)</f>
        <v>ASR Restaurant</v>
      </c>
      <c r="E142" s="3" t="str">
        <f>VLOOKUP(C142,'Restaurant Details'!$A$2:$C$21,3,FALSE)</f>
        <v>South Indian</v>
      </c>
      <c r="F142" s="1">
        <v>44562.854861111111</v>
      </c>
      <c r="G142" s="5">
        <f t="shared" si="8"/>
        <v>44562</v>
      </c>
      <c r="H142" s="4">
        <f t="shared" si="9"/>
        <v>0.85486111111094942</v>
      </c>
      <c r="I142" s="3">
        <v>7</v>
      </c>
      <c r="J142" s="3">
        <v>964</v>
      </c>
      <c r="K142" s="3" t="str">
        <f t="shared" si="10"/>
        <v>Y</v>
      </c>
      <c r="L142" s="3">
        <f t="shared" si="11"/>
        <v>915.8</v>
      </c>
      <c r="M142" s="2" t="s">
        <v>530</v>
      </c>
      <c r="N142" s="3">
        <v>27</v>
      </c>
      <c r="O142" s="3">
        <v>3</v>
      </c>
      <c r="P142" s="3">
        <v>2</v>
      </c>
    </row>
    <row r="143" spans="1:16" x14ac:dyDescent="0.3">
      <c r="A143" t="s">
        <v>164</v>
      </c>
      <c r="B143" s="2" t="s">
        <v>11</v>
      </c>
      <c r="C143" s="3">
        <v>12</v>
      </c>
      <c r="D143" s="3" t="str">
        <f>VLOOKUP(C143,'Restaurant Details'!$A$1:$E$21,2,FALSE)</f>
        <v>Ruchi</v>
      </c>
      <c r="E143" s="3" t="str">
        <f>VLOOKUP(C143,'Restaurant Details'!$A$2:$C$21,3,FALSE)</f>
        <v>Chinese</v>
      </c>
      <c r="F143" s="1">
        <v>44562.563194444447</v>
      </c>
      <c r="G143" s="5">
        <f t="shared" si="8"/>
        <v>44562</v>
      </c>
      <c r="H143" s="4">
        <f t="shared" si="9"/>
        <v>0.56319444444670808</v>
      </c>
      <c r="I143" s="3">
        <v>2</v>
      </c>
      <c r="J143" s="3">
        <v>56</v>
      </c>
      <c r="K143" s="3" t="str">
        <f t="shared" si="10"/>
        <v>N</v>
      </c>
      <c r="L143" s="3">
        <f t="shared" si="11"/>
        <v>56</v>
      </c>
      <c r="M143" s="2" t="s">
        <v>529</v>
      </c>
      <c r="N143" s="3">
        <v>41</v>
      </c>
      <c r="O143" s="3">
        <v>2</v>
      </c>
      <c r="P143" s="3">
        <v>3</v>
      </c>
    </row>
    <row r="144" spans="1:16" x14ac:dyDescent="0.3">
      <c r="A144" t="s">
        <v>165</v>
      </c>
      <c r="B144" s="2" t="s">
        <v>20</v>
      </c>
      <c r="C144" s="3">
        <v>4</v>
      </c>
      <c r="D144" s="3" t="str">
        <f>VLOOKUP(C144,'Restaurant Details'!$A$1:$E$21,2,FALSE)</f>
        <v>Win Hotel</v>
      </c>
      <c r="E144" s="3" t="str">
        <f>VLOOKUP(C144,'Restaurant Details'!$A$2:$C$21,3,FALSE)</f>
        <v>South Indian</v>
      </c>
      <c r="F144" s="1">
        <v>44562.604861111111</v>
      </c>
      <c r="G144" s="5">
        <f t="shared" si="8"/>
        <v>44562</v>
      </c>
      <c r="H144" s="4">
        <f t="shared" si="9"/>
        <v>0.60486111111094942</v>
      </c>
      <c r="I144" s="3">
        <v>1</v>
      </c>
      <c r="J144" s="3">
        <v>140</v>
      </c>
      <c r="K144" s="3" t="str">
        <f t="shared" si="10"/>
        <v>N</v>
      </c>
      <c r="L144" s="3">
        <f t="shared" si="11"/>
        <v>140</v>
      </c>
      <c r="M144" s="2" t="s">
        <v>530</v>
      </c>
      <c r="N144" s="3">
        <v>47</v>
      </c>
      <c r="O144" s="3">
        <v>5</v>
      </c>
      <c r="P144" s="3">
        <v>1</v>
      </c>
    </row>
    <row r="145" spans="1:16" x14ac:dyDescent="0.3">
      <c r="A145" t="s">
        <v>166</v>
      </c>
      <c r="B145" s="2" t="s">
        <v>6</v>
      </c>
      <c r="C145" s="3">
        <v>20</v>
      </c>
      <c r="D145" s="3" t="str">
        <f>VLOOKUP(C145,'Restaurant Details'!$A$1:$E$21,2,FALSE)</f>
        <v>Chew Restaurant</v>
      </c>
      <c r="E145" s="3" t="str">
        <f>VLOOKUP(C145,'Restaurant Details'!$A$2:$C$21,3,FALSE)</f>
        <v>Belgian</v>
      </c>
      <c r="F145" s="1">
        <v>44562.5625</v>
      </c>
      <c r="G145" s="5">
        <f t="shared" si="8"/>
        <v>44562</v>
      </c>
      <c r="H145" s="4">
        <f t="shared" si="9"/>
        <v>0.5625</v>
      </c>
      <c r="I145" s="3">
        <v>7</v>
      </c>
      <c r="J145" s="3">
        <v>703</v>
      </c>
      <c r="K145" s="3" t="str">
        <f t="shared" si="10"/>
        <v>Y</v>
      </c>
      <c r="L145" s="3">
        <f t="shared" si="11"/>
        <v>667.85</v>
      </c>
      <c r="M145" s="2" t="s">
        <v>529</v>
      </c>
      <c r="N145" s="3">
        <v>49</v>
      </c>
      <c r="O145" s="3">
        <v>5</v>
      </c>
      <c r="P145" s="3">
        <v>2</v>
      </c>
    </row>
    <row r="146" spans="1:16" x14ac:dyDescent="0.3">
      <c r="A146" t="s">
        <v>167</v>
      </c>
      <c r="B146" s="2" t="s">
        <v>3</v>
      </c>
      <c r="C146" s="3">
        <v>6</v>
      </c>
      <c r="D146" s="3" t="str">
        <f>VLOOKUP(C146,'Restaurant Details'!$A$1:$E$21,2,FALSE)</f>
        <v>Willies</v>
      </c>
      <c r="E146" s="3" t="str">
        <f>VLOOKUP(C146,'Restaurant Details'!$A$2:$C$21,3,FALSE)</f>
        <v>French</v>
      </c>
      <c r="F146" s="1">
        <v>44562.46875</v>
      </c>
      <c r="G146" s="5">
        <f t="shared" si="8"/>
        <v>44562</v>
      </c>
      <c r="H146" s="4">
        <f t="shared" si="9"/>
        <v>0.46875</v>
      </c>
      <c r="I146" s="3">
        <v>4</v>
      </c>
      <c r="J146" s="3">
        <v>287</v>
      </c>
      <c r="K146" s="3" t="str">
        <f t="shared" si="10"/>
        <v>N</v>
      </c>
      <c r="L146" s="3">
        <f t="shared" si="11"/>
        <v>287</v>
      </c>
      <c r="M146" s="2" t="s">
        <v>530</v>
      </c>
      <c r="N146" s="3">
        <v>36</v>
      </c>
      <c r="O146" s="3">
        <v>4</v>
      </c>
      <c r="P146" s="3">
        <v>3</v>
      </c>
    </row>
    <row r="147" spans="1:16" x14ac:dyDescent="0.3">
      <c r="A147" t="s">
        <v>168</v>
      </c>
      <c r="B147" s="2" t="s">
        <v>10</v>
      </c>
      <c r="C147" s="3">
        <v>6</v>
      </c>
      <c r="D147" s="3" t="str">
        <f>VLOOKUP(C147,'Restaurant Details'!$A$1:$E$21,2,FALSE)</f>
        <v>Willies</v>
      </c>
      <c r="E147" s="3" t="str">
        <f>VLOOKUP(C147,'Restaurant Details'!$A$2:$C$21,3,FALSE)</f>
        <v>French</v>
      </c>
      <c r="F147" s="1">
        <v>44562.604861111111</v>
      </c>
      <c r="G147" s="5">
        <f t="shared" si="8"/>
        <v>44562</v>
      </c>
      <c r="H147" s="4">
        <f t="shared" si="9"/>
        <v>0.60486111111094942</v>
      </c>
      <c r="I147" s="3">
        <v>3</v>
      </c>
      <c r="J147" s="3">
        <v>444</v>
      </c>
      <c r="K147" s="3" t="str">
        <f t="shared" si="10"/>
        <v>N</v>
      </c>
      <c r="L147" s="3">
        <f t="shared" si="11"/>
        <v>444</v>
      </c>
      <c r="M147" s="2" t="s">
        <v>529</v>
      </c>
      <c r="N147" s="3">
        <v>15</v>
      </c>
      <c r="O147" s="3">
        <v>3</v>
      </c>
      <c r="P147" s="3">
        <v>1</v>
      </c>
    </row>
    <row r="148" spans="1:16" x14ac:dyDescent="0.3">
      <c r="A148" t="s">
        <v>169</v>
      </c>
      <c r="B148" s="2" t="s">
        <v>15</v>
      </c>
      <c r="C148" s="3">
        <v>20</v>
      </c>
      <c r="D148" s="3" t="str">
        <f>VLOOKUP(C148,'Restaurant Details'!$A$1:$E$21,2,FALSE)</f>
        <v>Chew Restaurant</v>
      </c>
      <c r="E148" s="3" t="str">
        <f>VLOOKUP(C148,'Restaurant Details'!$A$2:$C$21,3,FALSE)</f>
        <v>Belgian</v>
      </c>
      <c r="F148" s="1">
        <v>44562.465277777781</v>
      </c>
      <c r="G148" s="5">
        <f t="shared" si="8"/>
        <v>44562</v>
      </c>
      <c r="H148" s="4">
        <f t="shared" si="9"/>
        <v>0.46527777778101154</v>
      </c>
      <c r="I148" s="3">
        <v>2</v>
      </c>
      <c r="J148" s="3">
        <v>61</v>
      </c>
      <c r="K148" s="3" t="str">
        <f t="shared" si="10"/>
        <v>N</v>
      </c>
      <c r="L148" s="3">
        <f t="shared" si="11"/>
        <v>61</v>
      </c>
      <c r="M148" s="2" t="s">
        <v>530</v>
      </c>
      <c r="N148" s="3">
        <v>38</v>
      </c>
      <c r="O148" s="3">
        <v>5</v>
      </c>
      <c r="P148" s="3">
        <v>3</v>
      </c>
    </row>
    <row r="149" spans="1:16" x14ac:dyDescent="0.3">
      <c r="A149" t="s">
        <v>170</v>
      </c>
      <c r="B149" s="2" t="s">
        <v>16</v>
      </c>
      <c r="C149" s="3">
        <v>20</v>
      </c>
      <c r="D149" s="3" t="str">
        <f>VLOOKUP(C149,'Restaurant Details'!$A$1:$E$21,2,FALSE)</f>
        <v>Chew Restaurant</v>
      </c>
      <c r="E149" s="3" t="str">
        <f>VLOOKUP(C149,'Restaurant Details'!$A$2:$C$21,3,FALSE)</f>
        <v>Belgian</v>
      </c>
      <c r="F149" s="1">
        <v>44562.73541666667</v>
      </c>
      <c r="G149" s="5">
        <f t="shared" si="8"/>
        <v>44562</v>
      </c>
      <c r="H149" s="4">
        <f t="shared" si="9"/>
        <v>0.73541666667006211</v>
      </c>
      <c r="I149" s="3">
        <v>3</v>
      </c>
      <c r="J149" s="3">
        <v>347</v>
      </c>
      <c r="K149" s="3" t="str">
        <f t="shared" si="10"/>
        <v>N</v>
      </c>
      <c r="L149" s="3">
        <f t="shared" si="11"/>
        <v>347</v>
      </c>
      <c r="M149" s="2" t="s">
        <v>529</v>
      </c>
      <c r="N149" s="3">
        <v>35</v>
      </c>
      <c r="O149" s="3">
        <v>2</v>
      </c>
      <c r="P149" s="3">
        <v>2</v>
      </c>
    </row>
    <row r="150" spans="1:16" x14ac:dyDescent="0.3">
      <c r="A150" t="s">
        <v>171</v>
      </c>
      <c r="B150" s="2" t="s">
        <v>13</v>
      </c>
      <c r="C150" s="3">
        <v>2</v>
      </c>
      <c r="D150" s="3" t="str">
        <f>VLOOKUP(C150,'Restaurant Details'!$A$1:$E$21,2,FALSE)</f>
        <v>SSK Hotel</v>
      </c>
      <c r="E150" s="3" t="str">
        <f>VLOOKUP(C150,'Restaurant Details'!$A$2:$C$21,3,FALSE)</f>
        <v>North Indian</v>
      </c>
      <c r="F150" s="1">
        <v>44562.598611111112</v>
      </c>
      <c r="G150" s="5">
        <f t="shared" si="8"/>
        <v>44562</v>
      </c>
      <c r="H150" s="4">
        <f t="shared" si="9"/>
        <v>0.59861111111240461</v>
      </c>
      <c r="I150" s="3">
        <v>3</v>
      </c>
      <c r="J150" s="3">
        <v>264</v>
      </c>
      <c r="K150" s="3" t="str">
        <f t="shared" si="10"/>
        <v>N</v>
      </c>
      <c r="L150" s="3">
        <f t="shared" si="11"/>
        <v>264</v>
      </c>
      <c r="M150" s="2" t="s">
        <v>529</v>
      </c>
      <c r="N150" s="3">
        <v>44</v>
      </c>
      <c r="O150" s="3">
        <v>2</v>
      </c>
      <c r="P150" s="3">
        <v>2</v>
      </c>
    </row>
    <row r="151" spans="1:16" x14ac:dyDescent="0.3">
      <c r="A151" t="s">
        <v>172</v>
      </c>
      <c r="B151" s="2" t="s">
        <v>12</v>
      </c>
      <c r="C151" s="3">
        <v>6</v>
      </c>
      <c r="D151" s="3" t="str">
        <f>VLOOKUP(C151,'Restaurant Details'!$A$1:$E$21,2,FALSE)</f>
        <v>Willies</v>
      </c>
      <c r="E151" s="3" t="str">
        <f>VLOOKUP(C151,'Restaurant Details'!$A$2:$C$21,3,FALSE)</f>
        <v>French</v>
      </c>
      <c r="F151" s="1">
        <v>44562.470138888886</v>
      </c>
      <c r="G151" s="5">
        <f t="shared" si="8"/>
        <v>44562</v>
      </c>
      <c r="H151" s="4">
        <f t="shared" si="9"/>
        <v>0.47013888888614019</v>
      </c>
      <c r="I151" s="3">
        <v>5</v>
      </c>
      <c r="J151" s="3">
        <v>712</v>
      </c>
      <c r="K151" s="3" t="str">
        <f t="shared" si="10"/>
        <v>Y</v>
      </c>
      <c r="L151" s="3">
        <f t="shared" si="11"/>
        <v>676.4</v>
      </c>
      <c r="M151" s="2" t="s">
        <v>529</v>
      </c>
      <c r="N151" s="3">
        <v>28</v>
      </c>
      <c r="O151" s="3">
        <v>3</v>
      </c>
      <c r="P151" s="3">
        <v>3</v>
      </c>
    </row>
    <row r="152" spans="1:16" x14ac:dyDescent="0.3">
      <c r="A152" t="s">
        <v>173</v>
      </c>
      <c r="B152" s="2" t="s">
        <v>5</v>
      </c>
      <c r="C152" s="3">
        <v>20</v>
      </c>
      <c r="D152" s="3" t="str">
        <f>VLOOKUP(C152,'Restaurant Details'!$A$1:$E$21,2,FALSE)</f>
        <v>Chew Restaurant</v>
      </c>
      <c r="E152" s="3" t="str">
        <f>VLOOKUP(C152,'Restaurant Details'!$A$2:$C$21,3,FALSE)</f>
        <v>Belgian</v>
      </c>
      <c r="F152" s="1">
        <v>44562.806250000001</v>
      </c>
      <c r="G152" s="5">
        <f t="shared" si="8"/>
        <v>44562</v>
      </c>
      <c r="H152" s="4">
        <f t="shared" si="9"/>
        <v>0.80625000000145519</v>
      </c>
      <c r="I152" s="3">
        <v>1</v>
      </c>
      <c r="J152" s="3">
        <v>86</v>
      </c>
      <c r="K152" s="3" t="str">
        <f t="shared" si="10"/>
        <v>N</v>
      </c>
      <c r="L152" s="3">
        <f t="shared" si="11"/>
        <v>86</v>
      </c>
      <c r="M152" s="2" t="s">
        <v>529</v>
      </c>
      <c r="N152" s="3">
        <v>23</v>
      </c>
      <c r="O152" s="3">
        <v>2</v>
      </c>
      <c r="P152" s="3">
        <v>2</v>
      </c>
    </row>
    <row r="153" spans="1:16" x14ac:dyDescent="0.3">
      <c r="A153" t="s">
        <v>174</v>
      </c>
      <c r="B153" s="2" t="s">
        <v>7</v>
      </c>
      <c r="C153" s="3">
        <v>9</v>
      </c>
      <c r="D153" s="3" t="str">
        <f>VLOOKUP(C153,'Restaurant Details'!$A$1:$E$21,2,FALSE)</f>
        <v>Excel Restaurant</v>
      </c>
      <c r="E153" s="3" t="str">
        <f>VLOOKUP(C153,'Restaurant Details'!$A$2:$C$21,3,FALSE)</f>
        <v>North Indian</v>
      </c>
      <c r="F153" s="1">
        <v>44562.998611111114</v>
      </c>
      <c r="G153" s="5">
        <f t="shared" si="8"/>
        <v>44562</v>
      </c>
      <c r="H153" s="4">
        <f t="shared" si="9"/>
        <v>0.99861111111385981</v>
      </c>
      <c r="I153" s="3">
        <v>1</v>
      </c>
      <c r="J153" s="3">
        <v>45</v>
      </c>
      <c r="K153" s="3" t="str">
        <f t="shared" si="10"/>
        <v>N</v>
      </c>
      <c r="L153" s="3">
        <f t="shared" si="11"/>
        <v>45</v>
      </c>
      <c r="M153" s="2" t="s">
        <v>530</v>
      </c>
      <c r="N153" s="3">
        <v>13</v>
      </c>
      <c r="O153" s="3">
        <v>4</v>
      </c>
      <c r="P153" s="3">
        <v>1</v>
      </c>
    </row>
    <row r="154" spans="1:16" x14ac:dyDescent="0.3">
      <c r="A154" t="s">
        <v>175</v>
      </c>
      <c r="B154" s="2" t="s">
        <v>19</v>
      </c>
      <c r="C154" s="3">
        <v>16</v>
      </c>
      <c r="D154" s="3" t="str">
        <f>VLOOKUP(C154,'Restaurant Details'!$A$1:$E$21,2,FALSE)</f>
        <v>Anand Restaurant</v>
      </c>
      <c r="E154" s="3" t="str">
        <f>VLOOKUP(C154,'Restaurant Details'!$A$2:$C$21,3,FALSE)</f>
        <v>African</v>
      </c>
      <c r="F154" s="1">
        <v>44562.998611111114</v>
      </c>
      <c r="G154" s="5">
        <f t="shared" si="8"/>
        <v>44562</v>
      </c>
      <c r="H154" s="4">
        <f t="shared" si="9"/>
        <v>0.99861111111385981</v>
      </c>
      <c r="I154" s="3">
        <v>7</v>
      </c>
      <c r="J154" s="3">
        <v>719</v>
      </c>
      <c r="K154" s="3" t="str">
        <f t="shared" si="10"/>
        <v>Y</v>
      </c>
      <c r="L154" s="3">
        <f t="shared" si="11"/>
        <v>683.05</v>
      </c>
      <c r="M154" s="2" t="s">
        <v>531</v>
      </c>
      <c r="N154" s="3">
        <v>21</v>
      </c>
      <c r="O154" s="3">
        <v>3</v>
      </c>
      <c r="P154" s="3">
        <v>5</v>
      </c>
    </row>
    <row r="155" spans="1:16" x14ac:dyDescent="0.3">
      <c r="A155" t="s">
        <v>176</v>
      </c>
      <c r="B155" s="2" t="s">
        <v>22</v>
      </c>
      <c r="C155" s="3">
        <v>20</v>
      </c>
      <c r="D155" s="3" t="str">
        <f>VLOOKUP(C155,'Restaurant Details'!$A$1:$E$21,2,FALSE)</f>
        <v>Chew Restaurant</v>
      </c>
      <c r="E155" s="3" t="str">
        <f>VLOOKUP(C155,'Restaurant Details'!$A$2:$C$21,3,FALSE)</f>
        <v>Belgian</v>
      </c>
      <c r="F155" s="1">
        <v>44562.902083333334</v>
      </c>
      <c r="G155" s="5">
        <f t="shared" si="8"/>
        <v>44562</v>
      </c>
      <c r="H155" s="4">
        <f t="shared" si="9"/>
        <v>0.90208333333430346</v>
      </c>
      <c r="I155" s="3">
        <v>7</v>
      </c>
      <c r="J155" s="3">
        <v>772</v>
      </c>
      <c r="K155" s="3" t="str">
        <f t="shared" si="10"/>
        <v>Y</v>
      </c>
      <c r="L155" s="3">
        <f t="shared" si="11"/>
        <v>733.4</v>
      </c>
      <c r="M155" s="2" t="s">
        <v>531</v>
      </c>
      <c r="N155" s="3">
        <v>49</v>
      </c>
      <c r="O155" s="3">
        <v>5</v>
      </c>
      <c r="P155" s="3">
        <v>1</v>
      </c>
    </row>
    <row r="156" spans="1:16" x14ac:dyDescent="0.3">
      <c r="A156" t="s">
        <v>177</v>
      </c>
      <c r="B156" s="2" t="s">
        <v>10</v>
      </c>
      <c r="C156" s="3">
        <v>20</v>
      </c>
      <c r="D156" s="3" t="str">
        <f>VLOOKUP(C156,'Restaurant Details'!$A$1:$E$21,2,FALSE)</f>
        <v>Chew Restaurant</v>
      </c>
      <c r="E156" s="3" t="str">
        <f>VLOOKUP(C156,'Restaurant Details'!$A$2:$C$21,3,FALSE)</f>
        <v>Belgian</v>
      </c>
      <c r="F156" s="1">
        <v>44562.854861111111</v>
      </c>
      <c r="G156" s="5">
        <f t="shared" si="8"/>
        <v>44562</v>
      </c>
      <c r="H156" s="4">
        <f t="shared" si="9"/>
        <v>0.85486111111094942</v>
      </c>
      <c r="I156" s="3">
        <v>6</v>
      </c>
      <c r="J156" s="3">
        <v>672</v>
      </c>
      <c r="K156" s="3" t="str">
        <f t="shared" si="10"/>
        <v>Y</v>
      </c>
      <c r="L156" s="3">
        <f t="shared" si="11"/>
        <v>638.4</v>
      </c>
      <c r="M156" s="2" t="s">
        <v>529</v>
      </c>
      <c r="N156" s="3">
        <v>46</v>
      </c>
      <c r="O156" s="3">
        <v>4</v>
      </c>
      <c r="P156" s="3">
        <v>3</v>
      </c>
    </row>
    <row r="157" spans="1:16" x14ac:dyDescent="0.3">
      <c r="A157" t="s">
        <v>178</v>
      </c>
      <c r="B157" s="2" t="s">
        <v>9</v>
      </c>
      <c r="C157" s="3">
        <v>7</v>
      </c>
      <c r="D157" s="3" t="str">
        <f>VLOOKUP(C157,'Restaurant Details'!$A$1:$E$21,2,FALSE)</f>
        <v>AMN</v>
      </c>
      <c r="E157" s="3" t="str">
        <f>VLOOKUP(C157,'Restaurant Details'!$A$2:$C$21,3,FALSE)</f>
        <v>North Indian</v>
      </c>
      <c r="F157" s="1">
        <v>44562.563194444447</v>
      </c>
      <c r="G157" s="5">
        <f t="shared" si="8"/>
        <v>44562</v>
      </c>
      <c r="H157" s="4">
        <f t="shared" si="9"/>
        <v>0.56319444444670808</v>
      </c>
      <c r="I157" s="3">
        <v>7</v>
      </c>
      <c r="J157" s="3">
        <v>969</v>
      </c>
      <c r="K157" s="3" t="str">
        <f t="shared" si="10"/>
        <v>Y</v>
      </c>
      <c r="L157" s="3">
        <f t="shared" si="11"/>
        <v>920.55</v>
      </c>
      <c r="M157" s="2" t="s">
        <v>529</v>
      </c>
      <c r="N157" s="3">
        <v>23</v>
      </c>
      <c r="O157" s="3">
        <v>3</v>
      </c>
      <c r="P157" s="3">
        <v>3</v>
      </c>
    </row>
    <row r="158" spans="1:16" x14ac:dyDescent="0.3">
      <c r="A158" t="s">
        <v>179</v>
      </c>
      <c r="B158" s="2" t="s">
        <v>19</v>
      </c>
      <c r="C158" s="3">
        <v>1</v>
      </c>
      <c r="D158" s="3" t="str">
        <f>VLOOKUP(C158,'Restaurant Details'!$A$1:$E$21,2,FALSE)</f>
        <v>The Cave Hotel</v>
      </c>
      <c r="E158" s="3" t="str">
        <f>VLOOKUP(C158,'Restaurant Details'!$A$2:$C$21,3,FALSE)</f>
        <v>Continental</v>
      </c>
      <c r="F158" s="1">
        <v>44562.598611111112</v>
      </c>
      <c r="G158" s="5">
        <f t="shared" si="8"/>
        <v>44562</v>
      </c>
      <c r="H158" s="4">
        <f t="shared" si="9"/>
        <v>0.59861111111240461</v>
      </c>
      <c r="I158" s="3">
        <v>2</v>
      </c>
      <c r="J158" s="3">
        <v>125</v>
      </c>
      <c r="K158" s="3" t="str">
        <f t="shared" si="10"/>
        <v>N</v>
      </c>
      <c r="L158" s="3">
        <f t="shared" si="11"/>
        <v>125</v>
      </c>
      <c r="M158" s="2" t="s">
        <v>530</v>
      </c>
      <c r="N158" s="3">
        <v>10</v>
      </c>
      <c r="O158" s="3">
        <v>5</v>
      </c>
      <c r="P158" s="3">
        <v>5</v>
      </c>
    </row>
    <row r="159" spans="1:16" x14ac:dyDescent="0.3">
      <c r="A159" t="s">
        <v>180</v>
      </c>
      <c r="B159" s="2" t="s">
        <v>21</v>
      </c>
      <c r="C159" s="3">
        <v>9</v>
      </c>
      <c r="D159" s="3" t="str">
        <f>VLOOKUP(C159,'Restaurant Details'!$A$1:$E$21,2,FALSE)</f>
        <v>Excel Restaurant</v>
      </c>
      <c r="E159" s="3" t="str">
        <f>VLOOKUP(C159,'Restaurant Details'!$A$2:$C$21,3,FALSE)</f>
        <v>North Indian</v>
      </c>
      <c r="F159" s="1">
        <v>44562.568749999999</v>
      </c>
      <c r="G159" s="5">
        <f t="shared" si="8"/>
        <v>44562</v>
      </c>
      <c r="H159" s="4">
        <f t="shared" si="9"/>
        <v>0.56874999999854481</v>
      </c>
      <c r="I159" s="3">
        <v>1</v>
      </c>
      <c r="J159" s="3">
        <v>134</v>
      </c>
      <c r="K159" s="3" t="str">
        <f t="shared" si="10"/>
        <v>N</v>
      </c>
      <c r="L159" s="3">
        <f t="shared" si="11"/>
        <v>134</v>
      </c>
      <c r="M159" s="2" t="s">
        <v>530</v>
      </c>
      <c r="N159" s="3">
        <v>27</v>
      </c>
      <c r="O159" s="3">
        <v>2</v>
      </c>
      <c r="P159" s="3">
        <v>2</v>
      </c>
    </row>
    <row r="160" spans="1:16" x14ac:dyDescent="0.3">
      <c r="A160" t="s">
        <v>181</v>
      </c>
      <c r="B160" s="2" t="s">
        <v>16</v>
      </c>
      <c r="C160" s="3">
        <v>3</v>
      </c>
      <c r="D160" s="3" t="str">
        <f>VLOOKUP(C160,'Restaurant Details'!$A$1:$E$21,2,FALSE)</f>
        <v>ASR Restaurant</v>
      </c>
      <c r="E160" s="3" t="str">
        <f>VLOOKUP(C160,'Restaurant Details'!$A$2:$C$21,3,FALSE)</f>
        <v>South Indian</v>
      </c>
      <c r="F160" s="1">
        <v>44562.47152777778</v>
      </c>
      <c r="G160" s="5">
        <f t="shared" si="8"/>
        <v>44562</v>
      </c>
      <c r="H160" s="4">
        <f t="shared" si="9"/>
        <v>0.47152777777955635</v>
      </c>
      <c r="I160" s="3">
        <v>5</v>
      </c>
      <c r="J160" s="3">
        <v>616</v>
      </c>
      <c r="K160" s="3" t="str">
        <f t="shared" si="10"/>
        <v>Y</v>
      </c>
      <c r="L160" s="3">
        <f t="shared" si="11"/>
        <v>585.19999999999993</v>
      </c>
      <c r="M160" s="2" t="s">
        <v>530</v>
      </c>
      <c r="N160" s="3">
        <v>41</v>
      </c>
      <c r="O160" s="3">
        <v>2</v>
      </c>
      <c r="P160" s="3">
        <v>3</v>
      </c>
    </row>
    <row r="161" spans="1:16" x14ac:dyDescent="0.3">
      <c r="A161" t="s">
        <v>182</v>
      </c>
      <c r="B161" s="2" t="s">
        <v>17</v>
      </c>
      <c r="C161" s="3">
        <v>16</v>
      </c>
      <c r="D161" s="3" t="str">
        <f>VLOOKUP(C161,'Restaurant Details'!$A$1:$E$21,2,FALSE)</f>
        <v>Anand Restaurant</v>
      </c>
      <c r="E161" s="3" t="str">
        <f>VLOOKUP(C161,'Restaurant Details'!$A$2:$C$21,3,FALSE)</f>
        <v>African</v>
      </c>
      <c r="F161" s="1">
        <v>44562.568749999999</v>
      </c>
      <c r="G161" s="5">
        <f t="shared" si="8"/>
        <v>44562</v>
      </c>
      <c r="H161" s="4">
        <f t="shared" si="9"/>
        <v>0.56874999999854481</v>
      </c>
      <c r="I161" s="3">
        <v>5</v>
      </c>
      <c r="J161" s="3">
        <v>892</v>
      </c>
      <c r="K161" s="3" t="str">
        <f t="shared" si="10"/>
        <v>Y</v>
      </c>
      <c r="L161" s="3">
        <f t="shared" si="11"/>
        <v>847.4</v>
      </c>
      <c r="M161" s="2" t="s">
        <v>530</v>
      </c>
      <c r="N161" s="3">
        <v>50</v>
      </c>
      <c r="O161" s="3">
        <v>4</v>
      </c>
      <c r="P161" s="3">
        <v>3</v>
      </c>
    </row>
    <row r="162" spans="1:16" x14ac:dyDescent="0.3">
      <c r="A162" t="s">
        <v>183</v>
      </c>
      <c r="B162" s="2" t="s">
        <v>21</v>
      </c>
      <c r="C162" s="3">
        <v>6</v>
      </c>
      <c r="D162" s="3" t="str">
        <f>VLOOKUP(C162,'Restaurant Details'!$A$1:$E$21,2,FALSE)</f>
        <v>Willies</v>
      </c>
      <c r="E162" s="3" t="str">
        <f>VLOOKUP(C162,'Restaurant Details'!$A$2:$C$21,3,FALSE)</f>
        <v>French</v>
      </c>
      <c r="F162" s="1">
        <v>44562.5</v>
      </c>
      <c r="G162" s="5">
        <f t="shared" si="8"/>
        <v>44562</v>
      </c>
      <c r="H162" s="4">
        <f t="shared" si="9"/>
        <v>0.5</v>
      </c>
      <c r="I162" s="3">
        <v>7</v>
      </c>
      <c r="J162" s="3">
        <v>686</v>
      </c>
      <c r="K162" s="3" t="str">
        <f t="shared" si="10"/>
        <v>Y</v>
      </c>
      <c r="L162" s="3">
        <f t="shared" si="11"/>
        <v>651.69999999999993</v>
      </c>
      <c r="M162" s="2" t="s">
        <v>531</v>
      </c>
      <c r="N162" s="3">
        <v>25</v>
      </c>
      <c r="O162" s="3">
        <v>4</v>
      </c>
      <c r="P162" s="3">
        <v>3</v>
      </c>
    </row>
    <row r="163" spans="1:16" x14ac:dyDescent="0.3">
      <c r="A163" t="s">
        <v>184</v>
      </c>
      <c r="B163" s="2" t="s">
        <v>7</v>
      </c>
      <c r="C163" s="3">
        <v>1</v>
      </c>
      <c r="D163" s="3" t="str">
        <f>VLOOKUP(C163,'Restaurant Details'!$A$1:$E$21,2,FALSE)</f>
        <v>The Cave Hotel</v>
      </c>
      <c r="E163" s="3" t="str">
        <f>VLOOKUP(C163,'Restaurant Details'!$A$2:$C$21,3,FALSE)</f>
        <v>Continental</v>
      </c>
      <c r="F163" s="1">
        <v>44562.640277777777</v>
      </c>
      <c r="G163" s="5">
        <f t="shared" si="8"/>
        <v>44562</v>
      </c>
      <c r="H163" s="4">
        <f t="shared" si="9"/>
        <v>0.64027777777664596</v>
      </c>
      <c r="I163" s="3">
        <v>5</v>
      </c>
      <c r="J163" s="3">
        <v>422</v>
      </c>
      <c r="K163" s="3" t="str">
        <f t="shared" si="10"/>
        <v>N</v>
      </c>
      <c r="L163" s="3">
        <f t="shared" si="11"/>
        <v>422</v>
      </c>
      <c r="M163" s="2" t="s">
        <v>531</v>
      </c>
      <c r="N163" s="3">
        <v>14</v>
      </c>
      <c r="O163" s="3">
        <v>5</v>
      </c>
      <c r="P163" s="3">
        <v>1</v>
      </c>
    </row>
    <row r="164" spans="1:16" x14ac:dyDescent="0.3">
      <c r="A164" t="s">
        <v>185</v>
      </c>
      <c r="B164" s="2" t="s">
        <v>9</v>
      </c>
      <c r="C164" s="3">
        <v>18</v>
      </c>
      <c r="D164" s="3" t="str">
        <f>VLOOKUP(C164,'Restaurant Details'!$A$1:$E$21,2,FALSE)</f>
        <v>Ellora</v>
      </c>
      <c r="E164" s="3" t="str">
        <f>VLOOKUP(C164,'Restaurant Details'!$A$2:$C$21,3,FALSE)</f>
        <v>African</v>
      </c>
      <c r="F164" s="1">
        <v>44562.513194444444</v>
      </c>
      <c r="G164" s="5">
        <f t="shared" si="8"/>
        <v>44562</v>
      </c>
      <c r="H164" s="4">
        <f t="shared" si="9"/>
        <v>0.51319444444379769</v>
      </c>
      <c r="I164" s="3">
        <v>7</v>
      </c>
      <c r="J164" s="3">
        <v>814</v>
      </c>
      <c r="K164" s="3" t="str">
        <f t="shared" si="10"/>
        <v>Y</v>
      </c>
      <c r="L164" s="3">
        <f t="shared" si="11"/>
        <v>773.3</v>
      </c>
      <c r="M164" s="2" t="s">
        <v>530</v>
      </c>
      <c r="N164" s="3">
        <v>10</v>
      </c>
      <c r="O164" s="3">
        <v>3</v>
      </c>
      <c r="P164" s="3">
        <v>5</v>
      </c>
    </row>
    <row r="165" spans="1:16" x14ac:dyDescent="0.3">
      <c r="A165" t="s">
        <v>186</v>
      </c>
      <c r="B165" s="2" t="s">
        <v>19</v>
      </c>
      <c r="C165" s="3">
        <v>16</v>
      </c>
      <c r="D165" s="3" t="str">
        <f>VLOOKUP(C165,'Restaurant Details'!$A$1:$E$21,2,FALSE)</f>
        <v>Anand Restaurant</v>
      </c>
      <c r="E165" s="3" t="str">
        <f>VLOOKUP(C165,'Restaurant Details'!$A$2:$C$21,3,FALSE)</f>
        <v>African</v>
      </c>
      <c r="F165" s="1">
        <v>44562.590277777781</v>
      </c>
      <c r="G165" s="5">
        <f t="shared" si="8"/>
        <v>44562</v>
      </c>
      <c r="H165" s="4">
        <f t="shared" si="9"/>
        <v>0.59027777778101154</v>
      </c>
      <c r="I165" s="3">
        <v>6</v>
      </c>
      <c r="J165" s="3">
        <v>583</v>
      </c>
      <c r="K165" s="3" t="str">
        <f t="shared" si="10"/>
        <v>Y</v>
      </c>
      <c r="L165" s="3">
        <f t="shared" si="11"/>
        <v>553.85</v>
      </c>
      <c r="M165" s="2" t="s">
        <v>531</v>
      </c>
      <c r="N165" s="3">
        <v>49</v>
      </c>
      <c r="O165" s="3">
        <v>5</v>
      </c>
      <c r="P165" s="3">
        <v>2</v>
      </c>
    </row>
    <row r="166" spans="1:16" x14ac:dyDescent="0.3">
      <c r="A166" t="s">
        <v>187</v>
      </c>
      <c r="B166" s="2" t="s">
        <v>9</v>
      </c>
      <c r="C166" s="3">
        <v>2</v>
      </c>
      <c r="D166" s="3" t="str">
        <f>VLOOKUP(C166,'Restaurant Details'!$A$1:$E$21,2,FALSE)</f>
        <v>SSK Hotel</v>
      </c>
      <c r="E166" s="3" t="str">
        <f>VLOOKUP(C166,'Restaurant Details'!$A$2:$C$21,3,FALSE)</f>
        <v>North Indian</v>
      </c>
      <c r="F166" s="1">
        <v>44562.750694444447</v>
      </c>
      <c r="G166" s="5">
        <f t="shared" si="8"/>
        <v>44562</v>
      </c>
      <c r="H166" s="4">
        <f t="shared" si="9"/>
        <v>0.75069444444670808</v>
      </c>
      <c r="I166" s="3">
        <v>5</v>
      </c>
      <c r="J166" s="3">
        <v>721</v>
      </c>
      <c r="K166" s="3" t="str">
        <f t="shared" si="10"/>
        <v>Y</v>
      </c>
      <c r="L166" s="3">
        <f t="shared" si="11"/>
        <v>684.94999999999993</v>
      </c>
      <c r="M166" s="2" t="s">
        <v>531</v>
      </c>
      <c r="N166" s="3">
        <v>48</v>
      </c>
      <c r="O166" s="3">
        <v>2</v>
      </c>
      <c r="P166" s="3">
        <v>2</v>
      </c>
    </row>
    <row r="167" spans="1:16" x14ac:dyDescent="0.3">
      <c r="A167" t="s">
        <v>188</v>
      </c>
      <c r="B167" s="2" t="s">
        <v>7</v>
      </c>
      <c r="C167" s="3">
        <v>18</v>
      </c>
      <c r="D167" s="3" t="str">
        <f>VLOOKUP(C167,'Restaurant Details'!$A$1:$E$21,2,FALSE)</f>
        <v>Ellora</v>
      </c>
      <c r="E167" s="3" t="str">
        <f>VLOOKUP(C167,'Restaurant Details'!$A$2:$C$21,3,FALSE)</f>
        <v>African</v>
      </c>
      <c r="F167" s="1">
        <v>44562.5</v>
      </c>
      <c r="G167" s="5">
        <f t="shared" si="8"/>
        <v>44562</v>
      </c>
      <c r="H167" s="4">
        <f t="shared" si="9"/>
        <v>0.5</v>
      </c>
      <c r="I167" s="3">
        <v>5</v>
      </c>
      <c r="J167" s="3">
        <v>173</v>
      </c>
      <c r="K167" s="3" t="str">
        <f t="shared" si="10"/>
        <v>N</v>
      </c>
      <c r="L167" s="3">
        <f t="shared" si="11"/>
        <v>173</v>
      </c>
      <c r="M167" s="2" t="s">
        <v>529</v>
      </c>
      <c r="N167" s="3">
        <v>41</v>
      </c>
      <c r="O167" s="3">
        <v>4</v>
      </c>
      <c r="P167" s="3">
        <v>4</v>
      </c>
    </row>
    <row r="168" spans="1:16" x14ac:dyDescent="0.3">
      <c r="A168" t="s">
        <v>189</v>
      </c>
      <c r="B168" s="2" t="s">
        <v>17</v>
      </c>
      <c r="C168" s="3">
        <v>2</v>
      </c>
      <c r="D168" s="3" t="str">
        <f>VLOOKUP(C168,'Restaurant Details'!$A$1:$E$21,2,FALSE)</f>
        <v>SSK Hotel</v>
      </c>
      <c r="E168" s="3" t="str">
        <f>VLOOKUP(C168,'Restaurant Details'!$A$2:$C$21,3,FALSE)</f>
        <v>North Indian</v>
      </c>
      <c r="F168" s="1">
        <v>44562.96875</v>
      </c>
      <c r="G168" s="5">
        <f t="shared" si="8"/>
        <v>44562</v>
      </c>
      <c r="H168" s="4">
        <f t="shared" si="9"/>
        <v>0.96875</v>
      </c>
      <c r="I168" s="3">
        <v>4</v>
      </c>
      <c r="J168" s="3">
        <v>379</v>
      </c>
      <c r="K168" s="3" t="str">
        <f t="shared" si="10"/>
        <v>N</v>
      </c>
      <c r="L168" s="3">
        <f t="shared" si="11"/>
        <v>379</v>
      </c>
      <c r="M168" s="2" t="s">
        <v>531</v>
      </c>
      <c r="N168" s="3">
        <v>12</v>
      </c>
      <c r="O168" s="3">
        <v>2</v>
      </c>
      <c r="P168" s="3">
        <v>3</v>
      </c>
    </row>
    <row r="169" spans="1:16" x14ac:dyDescent="0.3">
      <c r="A169" t="s">
        <v>190</v>
      </c>
      <c r="B169" s="2" t="s">
        <v>6</v>
      </c>
      <c r="C169" s="3">
        <v>9</v>
      </c>
      <c r="D169" s="3" t="str">
        <f>VLOOKUP(C169,'Restaurant Details'!$A$1:$E$21,2,FALSE)</f>
        <v>Excel Restaurant</v>
      </c>
      <c r="E169" s="3" t="str">
        <f>VLOOKUP(C169,'Restaurant Details'!$A$2:$C$21,3,FALSE)</f>
        <v>North Indian</v>
      </c>
      <c r="F169" s="1">
        <v>44562.896527777775</v>
      </c>
      <c r="G169" s="5">
        <f t="shared" si="8"/>
        <v>44562</v>
      </c>
      <c r="H169" s="4">
        <f t="shared" si="9"/>
        <v>0.89652777777519077</v>
      </c>
      <c r="I169" s="3">
        <v>4</v>
      </c>
      <c r="J169" s="3">
        <v>318</v>
      </c>
      <c r="K169" s="3" t="str">
        <f t="shared" si="10"/>
        <v>N</v>
      </c>
      <c r="L169" s="3">
        <f t="shared" si="11"/>
        <v>318</v>
      </c>
      <c r="M169" s="2" t="s">
        <v>530</v>
      </c>
      <c r="N169" s="3">
        <v>21</v>
      </c>
      <c r="O169" s="3">
        <v>2</v>
      </c>
      <c r="P169" s="3">
        <v>1</v>
      </c>
    </row>
    <row r="170" spans="1:16" x14ac:dyDescent="0.3">
      <c r="A170" t="s">
        <v>191</v>
      </c>
      <c r="B170" s="2" t="s">
        <v>10</v>
      </c>
      <c r="C170" s="3">
        <v>17</v>
      </c>
      <c r="D170" s="3" t="str">
        <f>VLOOKUP(C170,'Restaurant Details'!$A$1:$E$21,2,FALSE)</f>
        <v>Zam Zam</v>
      </c>
      <c r="E170" s="3" t="str">
        <f>VLOOKUP(C170,'Restaurant Details'!$A$2:$C$21,3,FALSE)</f>
        <v>Arabian</v>
      </c>
      <c r="F170" s="1">
        <v>44562.806250000001</v>
      </c>
      <c r="G170" s="5">
        <f t="shared" si="8"/>
        <v>44562</v>
      </c>
      <c r="H170" s="4">
        <f t="shared" si="9"/>
        <v>0.80625000000145519</v>
      </c>
      <c r="I170" s="3">
        <v>6</v>
      </c>
      <c r="J170" s="3">
        <v>724</v>
      </c>
      <c r="K170" s="3" t="str">
        <f t="shared" si="10"/>
        <v>Y</v>
      </c>
      <c r="L170" s="3">
        <f t="shared" si="11"/>
        <v>687.8</v>
      </c>
      <c r="M170" s="2" t="s">
        <v>531</v>
      </c>
      <c r="N170" s="3">
        <v>45</v>
      </c>
      <c r="O170" s="3">
        <v>5</v>
      </c>
      <c r="P170" s="3">
        <v>2</v>
      </c>
    </row>
    <row r="171" spans="1:16" x14ac:dyDescent="0.3">
      <c r="A171" t="s">
        <v>192</v>
      </c>
      <c r="B171" s="2" t="s">
        <v>21</v>
      </c>
      <c r="C171" s="3">
        <v>16</v>
      </c>
      <c r="D171" s="3" t="str">
        <f>VLOOKUP(C171,'Restaurant Details'!$A$1:$E$21,2,FALSE)</f>
        <v>Anand Restaurant</v>
      </c>
      <c r="E171" s="3" t="str">
        <f>VLOOKUP(C171,'Restaurant Details'!$A$2:$C$21,3,FALSE)</f>
        <v>African</v>
      </c>
      <c r="F171" s="1">
        <v>44562.47152777778</v>
      </c>
      <c r="G171" s="5">
        <f t="shared" si="8"/>
        <v>44562</v>
      </c>
      <c r="H171" s="4">
        <f t="shared" si="9"/>
        <v>0.47152777777955635</v>
      </c>
      <c r="I171" s="3">
        <v>6</v>
      </c>
      <c r="J171" s="3">
        <v>789</v>
      </c>
      <c r="K171" s="3" t="str">
        <f t="shared" si="10"/>
        <v>Y</v>
      </c>
      <c r="L171" s="3">
        <f t="shared" si="11"/>
        <v>749.55</v>
      </c>
      <c r="M171" s="2" t="s">
        <v>531</v>
      </c>
      <c r="N171" s="3">
        <v>26</v>
      </c>
      <c r="O171" s="3">
        <v>5</v>
      </c>
      <c r="P171" s="3">
        <v>5</v>
      </c>
    </row>
    <row r="172" spans="1:16" x14ac:dyDescent="0.3">
      <c r="A172" t="s">
        <v>193</v>
      </c>
      <c r="B172" s="2" t="s">
        <v>7</v>
      </c>
      <c r="C172" s="3">
        <v>19</v>
      </c>
      <c r="D172" s="3" t="str">
        <f>VLOOKUP(C172,'Restaurant Details'!$A$1:$E$21,2,FALSE)</f>
        <v>Sam Hotel</v>
      </c>
      <c r="E172" s="3" t="str">
        <f>VLOOKUP(C172,'Restaurant Details'!$A$2:$C$21,3,FALSE)</f>
        <v>Belgian</v>
      </c>
      <c r="F172" s="1">
        <v>44562.917361111111</v>
      </c>
      <c r="G172" s="5">
        <f t="shared" si="8"/>
        <v>44562</v>
      </c>
      <c r="H172" s="4">
        <f t="shared" si="9"/>
        <v>0.91736111111094942</v>
      </c>
      <c r="I172" s="3">
        <v>4</v>
      </c>
      <c r="J172" s="3">
        <v>353</v>
      </c>
      <c r="K172" s="3" t="str">
        <f t="shared" si="10"/>
        <v>N</v>
      </c>
      <c r="L172" s="3">
        <f t="shared" si="11"/>
        <v>353</v>
      </c>
      <c r="M172" s="2" t="s">
        <v>529</v>
      </c>
      <c r="N172" s="3">
        <v>44</v>
      </c>
      <c r="O172" s="3">
        <v>3</v>
      </c>
      <c r="P172" s="3">
        <v>3</v>
      </c>
    </row>
    <row r="173" spans="1:16" x14ac:dyDescent="0.3">
      <c r="A173" t="s">
        <v>194</v>
      </c>
      <c r="B173" s="2" t="s">
        <v>11</v>
      </c>
      <c r="C173" s="3">
        <v>20</v>
      </c>
      <c r="D173" s="3" t="str">
        <f>VLOOKUP(C173,'Restaurant Details'!$A$1:$E$21,2,FALSE)</f>
        <v>Chew Restaurant</v>
      </c>
      <c r="E173" s="3" t="str">
        <f>VLOOKUP(C173,'Restaurant Details'!$A$2:$C$21,3,FALSE)</f>
        <v>Belgian</v>
      </c>
      <c r="F173" s="1">
        <v>44562.597916666666</v>
      </c>
      <c r="G173" s="5">
        <f t="shared" si="8"/>
        <v>44562</v>
      </c>
      <c r="H173" s="4">
        <f t="shared" si="9"/>
        <v>0.59791666666569654</v>
      </c>
      <c r="I173" s="3">
        <v>1</v>
      </c>
      <c r="J173" s="3">
        <v>12</v>
      </c>
      <c r="K173" s="3" t="str">
        <f t="shared" si="10"/>
        <v>N</v>
      </c>
      <c r="L173" s="3">
        <f t="shared" si="11"/>
        <v>12</v>
      </c>
      <c r="M173" s="2" t="s">
        <v>530</v>
      </c>
      <c r="N173" s="3">
        <v>24</v>
      </c>
      <c r="O173" s="3">
        <v>4</v>
      </c>
      <c r="P173" s="3">
        <v>3</v>
      </c>
    </row>
    <row r="174" spans="1:16" x14ac:dyDescent="0.3">
      <c r="A174" t="s">
        <v>195</v>
      </c>
      <c r="B174" s="2" t="s">
        <v>12</v>
      </c>
      <c r="C174" s="3">
        <v>19</v>
      </c>
      <c r="D174" s="3" t="str">
        <f>VLOOKUP(C174,'Restaurant Details'!$A$1:$E$21,2,FALSE)</f>
        <v>Sam Hotel</v>
      </c>
      <c r="E174" s="3" t="str">
        <f>VLOOKUP(C174,'Restaurant Details'!$A$2:$C$21,3,FALSE)</f>
        <v>Belgian</v>
      </c>
      <c r="F174" s="1">
        <v>44562.640277777777</v>
      </c>
      <c r="G174" s="5">
        <f t="shared" si="8"/>
        <v>44562</v>
      </c>
      <c r="H174" s="4">
        <f t="shared" si="9"/>
        <v>0.64027777777664596</v>
      </c>
      <c r="I174" s="3">
        <v>1</v>
      </c>
      <c r="J174" s="3">
        <v>127</v>
      </c>
      <c r="K174" s="3" t="str">
        <f t="shared" si="10"/>
        <v>N</v>
      </c>
      <c r="L174" s="3">
        <f t="shared" si="11"/>
        <v>127</v>
      </c>
      <c r="M174" s="2" t="s">
        <v>531</v>
      </c>
      <c r="N174" s="3">
        <v>43</v>
      </c>
      <c r="O174" s="3">
        <v>5</v>
      </c>
      <c r="P174" s="3">
        <v>2</v>
      </c>
    </row>
    <row r="175" spans="1:16" x14ac:dyDescent="0.3">
      <c r="A175" t="s">
        <v>196</v>
      </c>
      <c r="B175" s="2" t="s">
        <v>21</v>
      </c>
      <c r="C175" s="3">
        <v>19</v>
      </c>
      <c r="D175" s="3" t="str">
        <f>VLOOKUP(C175,'Restaurant Details'!$A$1:$E$21,2,FALSE)</f>
        <v>Sam Hotel</v>
      </c>
      <c r="E175" s="3" t="str">
        <f>VLOOKUP(C175,'Restaurant Details'!$A$2:$C$21,3,FALSE)</f>
        <v>Belgian</v>
      </c>
      <c r="F175" s="1">
        <v>44562.96875</v>
      </c>
      <c r="G175" s="5">
        <f t="shared" si="8"/>
        <v>44562</v>
      </c>
      <c r="H175" s="4">
        <f t="shared" si="9"/>
        <v>0.96875</v>
      </c>
      <c r="I175" s="3">
        <v>1</v>
      </c>
      <c r="J175" s="3">
        <v>102</v>
      </c>
      <c r="K175" s="3" t="str">
        <f t="shared" si="10"/>
        <v>N</v>
      </c>
      <c r="L175" s="3">
        <f t="shared" si="11"/>
        <v>102</v>
      </c>
      <c r="M175" s="2" t="s">
        <v>530</v>
      </c>
      <c r="N175" s="3">
        <v>48</v>
      </c>
      <c r="O175" s="3">
        <v>4</v>
      </c>
      <c r="P175" s="3">
        <v>2</v>
      </c>
    </row>
    <row r="176" spans="1:16" x14ac:dyDescent="0.3">
      <c r="A176" t="s">
        <v>197</v>
      </c>
      <c r="B176" s="2" t="s">
        <v>20</v>
      </c>
      <c r="C176" s="3">
        <v>4</v>
      </c>
      <c r="D176" s="3" t="str">
        <f>VLOOKUP(C176,'Restaurant Details'!$A$1:$E$21,2,FALSE)</f>
        <v>Win Hotel</v>
      </c>
      <c r="E176" s="3" t="str">
        <f>VLOOKUP(C176,'Restaurant Details'!$A$2:$C$21,3,FALSE)</f>
        <v>South Indian</v>
      </c>
      <c r="F176" s="1">
        <v>44562.563194444447</v>
      </c>
      <c r="G176" s="5">
        <f t="shared" si="8"/>
        <v>44562</v>
      </c>
      <c r="H176" s="4">
        <f t="shared" si="9"/>
        <v>0.56319444444670808</v>
      </c>
      <c r="I176" s="3">
        <v>7</v>
      </c>
      <c r="J176" s="3">
        <v>965</v>
      </c>
      <c r="K176" s="3" t="str">
        <f t="shared" si="10"/>
        <v>Y</v>
      </c>
      <c r="L176" s="3">
        <f t="shared" si="11"/>
        <v>916.75</v>
      </c>
      <c r="M176" s="2" t="s">
        <v>531</v>
      </c>
      <c r="N176" s="3">
        <v>15</v>
      </c>
      <c r="O176" s="3">
        <v>4</v>
      </c>
      <c r="P176" s="3">
        <v>2</v>
      </c>
    </row>
    <row r="177" spans="1:16" x14ac:dyDescent="0.3">
      <c r="A177" t="s">
        <v>198</v>
      </c>
      <c r="B177" s="2" t="s">
        <v>12</v>
      </c>
      <c r="C177" s="3">
        <v>2</v>
      </c>
      <c r="D177" s="3" t="str">
        <f>VLOOKUP(C177,'Restaurant Details'!$A$1:$E$21,2,FALSE)</f>
        <v>SSK Hotel</v>
      </c>
      <c r="E177" s="3" t="str">
        <f>VLOOKUP(C177,'Restaurant Details'!$A$2:$C$21,3,FALSE)</f>
        <v>North Indian</v>
      </c>
      <c r="F177" s="1">
        <v>44562.917361111111</v>
      </c>
      <c r="G177" s="5">
        <f t="shared" si="8"/>
        <v>44562</v>
      </c>
      <c r="H177" s="4">
        <f t="shared" si="9"/>
        <v>0.91736111111094942</v>
      </c>
      <c r="I177" s="3">
        <v>1</v>
      </c>
      <c r="J177" s="3">
        <v>40</v>
      </c>
      <c r="K177" s="3" t="str">
        <f t="shared" si="10"/>
        <v>N</v>
      </c>
      <c r="L177" s="3">
        <f t="shared" si="11"/>
        <v>40</v>
      </c>
      <c r="M177" s="2" t="s">
        <v>531</v>
      </c>
      <c r="N177" s="3">
        <v>28</v>
      </c>
      <c r="O177" s="3">
        <v>2</v>
      </c>
      <c r="P177" s="3">
        <v>2</v>
      </c>
    </row>
    <row r="178" spans="1:16" x14ac:dyDescent="0.3">
      <c r="A178" t="s">
        <v>199</v>
      </c>
      <c r="B178" s="2" t="s">
        <v>22</v>
      </c>
      <c r="C178" s="3">
        <v>5</v>
      </c>
      <c r="D178" s="3" t="str">
        <f>VLOOKUP(C178,'Restaurant Details'!$A$1:$E$21,2,FALSE)</f>
        <v>Denver Restaurant</v>
      </c>
      <c r="E178" s="3" t="str">
        <f>VLOOKUP(C178,'Restaurant Details'!$A$2:$C$21,3,FALSE)</f>
        <v>Continental</v>
      </c>
      <c r="F178" s="1">
        <v>44562.902083333334</v>
      </c>
      <c r="G178" s="5">
        <f t="shared" si="8"/>
        <v>44562</v>
      </c>
      <c r="H178" s="4">
        <f t="shared" si="9"/>
        <v>0.90208333333430346</v>
      </c>
      <c r="I178" s="3">
        <v>4</v>
      </c>
      <c r="J178" s="3">
        <v>315</v>
      </c>
      <c r="K178" s="3" t="str">
        <f t="shared" si="10"/>
        <v>N</v>
      </c>
      <c r="L178" s="3">
        <f t="shared" si="11"/>
        <v>315</v>
      </c>
      <c r="M178" s="2" t="s">
        <v>530</v>
      </c>
      <c r="N178" s="3">
        <v>26</v>
      </c>
      <c r="O178" s="3">
        <v>3</v>
      </c>
      <c r="P178" s="3">
        <v>2</v>
      </c>
    </row>
    <row r="179" spans="1:16" x14ac:dyDescent="0.3">
      <c r="A179" t="s">
        <v>200</v>
      </c>
      <c r="B179" s="2" t="s">
        <v>10</v>
      </c>
      <c r="C179" s="3">
        <v>1</v>
      </c>
      <c r="D179" s="3" t="str">
        <f>VLOOKUP(C179,'Restaurant Details'!$A$1:$E$21,2,FALSE)</f>
        <v>The Cave Hotel</v>
      </c>
      <c r="E179" s="3" t="str">
        <f>VLOOKUP(C179,'Restaurant Details'!$A$2:$C$21,3,FALSE)</f>
        <v>Continental</v>
      </c>
      <c r="F179" s="1">
        <v>44562.568749999999</v>
      </c>
      <c r="G179" s="5">
        <f t="shared" si="8"/>
        <v>44562</v>
      </c>
      <c r="H179" s="4">
        <f t="shared" si="9"/>
        <v>0.56874999999854481</v>
      </c>
      <c r="I179" s="3">
        <v>4</v>
      </c>
      <c r="J179" s="3">
        <v>323</v>
      </c>
      <c r="K179" s="3" t="str">
        <f t="shared" si="10"/>
        <v>N</v>
      </c>
      <c r="L179" s="3">
        <f t="shared" si="11"/>
        <v>323</v>
      </c>
      <c r="M179" s="2" t="s">
        <v>529</v>
      </c>
      <c r="N179" s="3">
        <v>41</v>
      </c>
      <c r="O179" s="3">
        <v>2</v>
      </c>
      <c r="P179" s="3">
        <v>4</v>
      </c>
    </row>
    <row r="180" spans="1:16" x14ac:dyDescent="0.3">
      <c r="A180" t="s">
        <v>201</v>
      </c>
      <c r="B180" s="2" t="s">
        <v>12</v>
      </c>
      <c r="C180" s="3">
        <v>18</v>
      </c>
      <c r="D180" s="3" t="str">
        <f>VLOOKUP(C180,'Restaurant Details'!$A$1:$E$21,2,FALSE)</f>
        <v>Ellora</v>
      </c>
      <c r="E180" s="3" t="str">
        <f>VLOOKUP(C180,'Restaurant Details'!$A$2:$C$21,3,FALSE)</f>
        <v>African</v>
      </c>
      <c r="F180" s="1">
        <v>44562.5</v>
      </c>
      <c r="G180" s="5">
        <f t="shared" si="8"/>
        <v>44562</v>
      </c>
      <c r="H180" s="4">
        <f t="shared" si="9"/>
        <v>0.5</v>
      </c>
      <c r="I180" s="3">
        <v>4</v>
      </c>
      <c r="J180" s="3">
        <v>156</v>
      </c>
      <c r="K180" s="3" t="str">
        <f t="shared" si="10"/>
        <v>N</v>
      </c>
      <c r="L180" s="3">
        <f t="shared" si="11"/>
        <v>156</v>
      </c>
      <c r="M180" s="2" t="s">
        <v>530</v>
      </c>
      <c r="N180" s="3">
        <v>25</v>
      </c>
      <c r="O180" s="3">
        <v>5</v>
      </c>
      <c r="P180" s="3">
        <v>3</v>
      </c>
    </row>
    <row r="181" spans="1:16" x14ac:dyDescent="0.3">
      <c r="A181" t="s">
        <v>202</v>
      </c>
      <c r="B181" s="2" t="s">
        <v>20</v>
      </c>
      <c r="C181" s="3">
        <v>10</v>
      </c>
      <c r="D181" s="3" t="str">
        <f>VLOOKUP(C181,'Restaurant Details'!$A$1:$E$21,2,FALSE)</f>
        <v>Dave Hotel</v>
      </c>
      <c r="E181" s="3" t="str">
        <f>VLOOKUP(C181,'Restaurant Details'!$A$2:$C$21,3,FALSE)</f>
        <v>South Indian</v>
      </c>
      <c r="F181" s="1">
        <v>44562.598611111112</v>
      </c>
      <c r="G181" s="5">
        <f t="shared" si="8"/>
        <v>44562</v>
      </c>
      <c r="H181" s="4">
        <f t="shared" si="9"/>
        <v>0.59861111111240461</v>
      </c>
      <c r="I181" s="3">
        <v>2</v>
      </c>
      <c r="J181" s="3">
        <v>59</v>
      </c>
      <c r="K181" s="3" t="str">
        <f t="shared" si="10"/>
        <v>N</v>
      </c>
      <c r="L181" s="3">
        <f t="shared" si="11"/>
        <v>59</v>
      </c>
      <c r="M181" s="2" t="s">
        <v>531</v>
      </c>
      <c r="N181" s="3">
        <v>14</v>
      </c>
      <c r="O181" s="3">
        <v>5</v>
      </c>
      <c r="P181" s="3">
        <v>1</v>
      </c>
    </row>
    <row r="182" spans="1:16" x14ac:dyDescent="0.3">
      <c r="A182" t="s">
        <v>203</v>
      </c>
      <c r="B182" s="2" t="s">
        <v>5</v>
      </c>
      <c r="C182" s="3">
        <v>10</v>
      </c>
      <c r="D182" s="3" t="str">
        <f>VLOOKUP(C182,'Restaurant Details'!$A$1:$E$21,2,FALSE)</f>
        <v>Dave Hotel</v>
      </c>
      <c r="E182" s="3" t="str">
        <f>VLOOKUP(C182,'Restaurant Details'!$A$2:$C$21,3,FALSE)</f>
        <v>South Indian</v>
      </c>
      <c r="F182" s="1">
        <v>44562.640277777777</v>
      </c>
      <c r="G182" s="5">
        <f t="shared" si="8"/>
        <v>44562</v>
      </c>
      <c r="H182" s="4">
        <f t="shared" si="9"/>
        <v>0.64027777777664596</v>
      </c>
      <c r="I182" s="3">
        <v>1</v>
      </c>
      <c r="J182" s="3">
        <v>116</v>
      </c>
      <c r="K182" s="3" t="str">
        <f t="shared" si="10"/>
        <v>N</v>
      </c>
      <c r="L182" s="3">
        <f t="shared" si="11"/>
        <v>116</v>
      </c>
      <c r="M182" s="2" t="s">
        <v>529</v>
      </c>
      <c r="N182" s="3">
        <v>45</v>
      </c>
      <c r="O182" s="3">
        <v>4</v>
      </c>
      <c r="P182" s="3">
        <v>2</v>
      </c>
    </row>
    <row r="183" spans="1:16" x14ac:dyDescent="0.3">
      <c r="A183" t="s">
        <v>204</v>
      </c>
      <c r="B183" s="2" t="s">
        <v>8</v>
      </c>
      <c r="C183" s="3">
        <v>16</v>
      </c>
      <c r="D183" s="3" t="str">
        <f>VLOOKUP(C183,'Restaurant Details'!$A$1:$E$21,2,FALSE)</f>
        <v>Anand Restaurant</v>
      </c>
      <c r="E183" s="3" t="str">
        <f>VLOOKUP(C183,'Restaurant Details'!$A$2:$C$21,3,FALSE)</f>
        <v>African</v>
      </c>
      <c r="F183" s="1">
        <v>44562.465277777781</v>
      </c>
      <c r="G183" s="5">
        <f t="shared" si="8"/>
        <v>44562</v>
      </c>
      <c r="H183" s="4">
        <f t="shared" si="9"/>
        <v>0.46527777778101154</v>
      </c>
      <c r="I183" s="3">
        <v>5</v>
      </c>
      <c r="J183" s="3">
        <v>179</v>
      </c>
      <c r="K183" s="3" t="str">
        <f t="shared" si="10"/>
        <v>N</v>
      </c>
      <c r="L183" s="3">
        <f t="shared" si="11"/>
        <v>179</v>
      </c>
      <c r="M183" s="2" t="s">
        <v>531</v>
      </c>
      <c r="N183" s="3">
        <v>13</v>
      </c>
      <c r="O183" s="3">
        <v>5</v>
      </c>
      <c r="P183" s="3">
        <v>3</v>
      </c>
    </row>
    <row r="184" spans="1:16" x14ac:dyDescent="0.3">
      <c r="A184" t="s">
        <v>205</v>
      </c>
      <c r="B184" s="2" t="s">
        <v>20</v>
      </c>
      <c r="C184" s="3">
        <v>14</v>
      </c>
      <c r="D184" s="3" t="str">
        <f>VLOOKUP(C184,'Restaurant Details'!$A$1:$E$21,2,FALSE)</f>
        <v>KSR Hotel</v>
      </c>
      <c r="E184" s="3" t="str">
        <f>VLOOKUP(C184,'Restaurant Details'!$A$2:$C$21,3,FALSE)</f>
        <v>Chinese</v>
      </c>
      <c r="F184" s="1">
        <v>44562.5625</v>
      </c>
      <c r="G184" s="5">
        <f t="shared" si="8"/>
        <v>44562</v>
      </c>
      <c r="H184" s="4">
        <f t="shared" si="9"/>
        <v>0.5625</v>
      </c>
      <c r="I184" s="3">
        <v>4</v>
      </c>
      <c r="J184" s="3">
        <v>331</v>
      </c>
      <c r="K184" s="3" t="str">
        <f t="shared" si="10"/>
        <v>N</v>
      </c>
      <c r="L184" s="3">
        <f t="shared" si="11"/>
        <v>331</v>
      </c>
      <c r="M184" s="2" t="s">
        <v>531</v>
      </c>
      <c r="N184" s="3">
        <v>45</v>
      </c>
      <c r="O184" s="3">
        <v>2</v>
      </c>
      <c r="P184" s="3">
        <v>5</v>
      </c>
    </row>
    <row r="185" spans="1:16" x14ac:dyDescent="0.3">
      <c r="A185" t="s">
        <v>206</v>
      </c>
      <c r="B185" s="2" t="s">
        <v>20</v>
      </c>
      <c r="C185" s="3">
        <v>8</v>
      </c>
      <c r="D185" s="3" t="str">
        <f>VLOOKUP(C185,'Restaurant Details'!$A$1:$E$21,2,FALSE)</f>
        <v>Oslo</v>
      </c>
      <c r="E185" s="3" t="str">
        <f>VLOOKUP(C185,'Restaurant Details'!$A$2:$C$21,3,FALSE)</f>
        <v>French</v>
      </c>
      <c r="F185" s="1">
        <v>44562.857638888891</v>
      </c>
      <c r="G185" s="5">
        <f t="shared" si="8"/>
        <v>44562</v>
      </c>
      <c r="H185" s="4">
        <f t="shared" si="9"/>
        <v>0.85763888889050577</v>
      </c>
      <c r="I185" s="3">
        <v>5</v>
      </c>
      <c r="J185" s="3">
        <v>679</v>
      </c>
      <c r="K185" s="3" t="str">
        <f t="shared" si="10"/>
        <v>Y</v>
      </c>
      <c r="L185" s="3">
        <f t="shared" si="11"/>
        <v>645.04999999999995</v>
      </c>
      <c r="M185" s="2" t="s">
        <v>529</v>
      </c>
      <c r="N185" s="3">
        <v>17</v>
      </c>
      <c r="O185" s="3">
        <v>4</v>
      </c>
      <c r="P185" s="3">
        <v>2</v>
      </c>
    </row>
    <row r="186" spans="1:16" x14ac:dyDescent="0.3">
      <c r="A186" t="s">
        <v>207</v>
      </c>
      <c r="B186" s="2" t="s">
        <v>7</v>
      </c>
      <c r="C186" s="3">
        <v>7</v>
      </c>
      <c r="D186" s="3" t="str">
        <f>VLOOKUP(C186,'Restaurant Details'!$A$1:$E$21,2,FALSE)</f>
        <v>AMN</v>
      </c>
      <c r="E186" s="3" t="str">
        <f>VLOOKUP(C186,'Restaurant Details'!$A$2:$C$21,3,FALSE)</f>
        <v>North Indian</v>
      </c>
      <c r="F186" s="1">
        <v>44562.5625</v>
      </c>
      <c r="G186" s="5">
        <f t="shared" si="8"/>
        <v>44562</v>
      </c>
      <c r="H186" s="4">
        <f t="shared" si="9"/>
        <v>0.5625</v>
      </c>
      <c r="I186" s="3">
        <v>4</v>
      </c>
      <c r="J186" s="3">
        <v>200</v>
      </c>
      <c r="K186" s="3" t="str">
        <f t="shared" si="10"/>
        <v>N</v>
      </c>
      <c r="L186" s="3">
        <f t="shared" si="11"/>
        <v>200</v>
      </c>
      <c r="M186" s="2" t="s">
        <v>530</v>
      </c>
      <c r="N186" s="3">
        <v>16</v>
      </c>
      <c r="O186" s="3">
        <v>4</v>
      </c>
      <c r="P186" s="3">
        <v>2</v>
      </c>
    </row>
    <row r="187" spans="1:16" x14ac:dyDescent="0.3">
      <c r="A187" t="s">
        <v>208</v>
      </c>
      <c r="B187" s="2" t="s">
        <v>4</v>
      </c>
      <c r="C187" s="3">
        <v>3</v>
      </c>
      <c r="D187" s="3" t="str">
        <f>VLOOKUP(C187,'Restaurant Details'!$A$1:$E$21,2,FALSE)</f>
        <v>ASR Restaurant</v>
      </c>
      <c r="E187" s="3" t="str">
        <f>VLOOKUP(C187,'Restaurant Details'!$A$2:$C$21,3,FALSE)</f>
        <v>South Indian</v>
      </c>
      <c r="F187" s="1">
        <v>44562.857638888891</v>
      </c>
      <c r="G187" s="5">
        <f t="shared" si="8"/>
        <v>44562</v>
      </c>
      <c r="H187" s="4">
        <f t="shared" si="9"/>
        <v>0.85763888889050577</v>
      </c>
      <c r="I187" s="3">
        <v>7</v>
      </c>
      <c r="J187" s="3">
        <v>588</v>
      </c>
      <c r="K187" s="3" t="str">
        <f t="shared" si="10"/>
        <v>Y</v>
      </c>
      <c r="L187" s="3">
        <f t="shared" si="11"/>
        <v>558.6</v>
      </c>
      <c r="M187" s="2" t="s">
        <v>530</v>
      </c>
      <c r="N187" s="3">
        <v>49</v>
      </c>
      <c r="O187" s="3">
        <v>2</v>
      </c>
      <c r="P187" s="3">
        <v>1</v>
      </c>
    </row>
    <row r="188" spans="1:16" x14ac:dyDescent="0.3">
      <c r="A188" t="s">
        <v>209</v>
      </c>
      <c r="B188" s="2" t="s">
        <v>2</v>
      </c>
      <c r="C188" s="3">
        <v>12</v>
      </c>
      <c r="D188" s="3" t="str">
        <f>VLOOKUP(C188,'Restaurant Details'!$A$1:$E$21,2,FALSE)</f>
        <v>Ruchi</v>
      </c>
      <c r="E188" s="3" t="str">
        <f>VLOOKUP(C188,'Restaurant Details'!$A$2:$C$21,3,FALSE)</f>
        <v>Chinese</v>
      </c>
      <c r="F188" s="1">
        <v>44562.568749999999</v>
      </c>
      <c r="G188" s="5">
        <f t="shared" si="8"/>
        <v>44562</v>
      </c>
      <c r="H188" s="4">
        <f t="shared" si="9"/>
        <v>0.56874999999854481</v>
      </c>
      <c r="I188" s="3">
        <v>5</v>
      </c>
      <c r="J188" s="3">
        <v>188</v>
      </c>
      <c r="K188" s="3" t="str">
        <f t="shared" si="10"/>
        <v>N</v>
      </c>
      <c r="L188" s="3">
        <f t="shared" si="11"/>
        <v>188</v>
      </c>
      <c r="M188" s="2" t="s">
        <v>530</v>
      </c>
      <c r="N188" s="3">
        <v>28</v>
      </c>
      <c r="O188" s="3">
        <v>3</v>
      </c>
      <c r="P188" s="3">
        <v>3</v>
      </c>
    </row>
    <row r="189" spans="1:16" x14ac:dyDescent="0.3">
      <c r="A189" t="s">
        <v>210</v>
      </c>
      <c r="B189" s="2" t="s">
        <v>7</v>
      </c>
      <c r="C189" s="3">
        <v>17</v>
      </c>
      <c r="D189" s="3" t="str">
        <f>VLOOKUP(C189,'Restaurant Details'!$A$1:$E$21,2,FALSE)</f>
        <v>Zam Zam</v>
      </c>
      <c r="E189" s="3" t="str">
        <f>VLOOKUP(C189,'Restaurant Details'!$A$2:$C$21,3,FALSE)</f>
        <v>Arabian</v>
      </c>
      <c r="F189" s="1">
        <v>44562.750694444447</v>
      </c>
      <c r="G189" s="5">
        <f t="shared" si="8"/>
        <v>44562</v>
      </c>
      <c r="H189" s="4">
        <f t="shared" si="9"/>
        <v>0.75069444444670808</v>
      </c>
      <c r="I189" s="3">
        <v>1</v>
      </c>
      <c r="J189" s="3">
        <v>93</v>
      </c>
      <c r="K189" s="3" t="str">
        <f t="shared" si="10"/>
        <v>N</v>
      </c>
      <c r="L189" s="3">
        <f t="shared" si="11"/>
        <v>93</v>
      </c>
      <c r="M189" s="2" t="s">
        <v>531</v>
      </c>
      <c r="N189" s="3">
        <v>30</v>
      </c>
      <c r="O189" s="3">
        <v>3</v>
      </c>
      <c r="P189" s="3">
        <v>4</v>
      </c>
    </row>
    <row r="190" spans="1:16" x14ac:dyDescent="0.3">
      <c r="A190" t="s">
        <v>211</v>
      </c>
      <c r="B190" s="2" t="s">
        <v>19</v>
      </c>
      <c r="C190" s="3">
        <v>13</v>
      </c>
      <c r="D190" s="3" t="str">
        <f>VLOOKUP(C190,'Restaurant Details'!$A$1:$E$21,2,FALSE)</f>
        <v>Veer Restaurant</v>
      </c>
      <c r="E190" s="3" t="str">
        <f>VLOOKUP(C190,'Restaurant Details'!$A$2:$C$21,3,FALSE)</f>
        <v>Chinese</v>
      </c>
      <c r="F190" s="1">
        <v>44562.5</v>
      </c>
      <c r="G190" s="5">
        <f t="shared" si="8"/>
        <v>44562</v>
      </c>
      <c r="H190" s="4">
        <f t="shared" si="9"/>
        <v>0.5</v>
      </c>
      <c r="I190" s="3">
        <v>5</v>
      </c>
      <c r="J190" s="3">
        <v>512</v>
      </c>
      <c r="K190" s="3" t="str">
        <f t="shared" si="10"/>
        <v>Y</v>
      </c>
      <c r="L190" s="3">
        <f t="shared" si="11"/>
        <v>486.4</v>
      </c>
      <c r="M190" s="2" t="s">
        <v>531</v>
      </c>
      <c r="N190" s="3">
        <v>35</v>
      </c>
      <c r="O190" s="3">
        <v>3</v>
      </c>
      <c r="P190" s="3">
        <v>1</v>
      </c>
    </row>
    <row r="191" spans="1:16" x14ac:dyDescent="0.3">
      <c r="A191" t="s">
        <v>212</v>
      </c>
      <c r="B191" s="2" t="s">
        <v>20</v>
      </c>
      <c r="C191" s="3">
        <v>11</v>
      </c>
      <c r="D191" s="3" t="str">
        <f>VLOOKUP(C191,'Restaurant Details'!$A$1:$E$21,2,FALSE)</f>
        <v>The Taste</v>
      </c>
      <c r="E191" s="3" t="str">
        <f>VLOOKUP(C191,'Restaurant Details'!$A$2:$C$21,3,FALSE)</f>
        <v>French</v>
      </c>
      <c r="F191" s="1">
        <v>44562.896527777775</v>
      </c>
      <c r="G191" s="5">
        <f t="shared" si="8"/>
        <v>44562</v>
      </c>
      <c r="H191" s="4">
        <f t="shared" si="9"/>
        <v>0.89652777777519077</v>
      </c>
      <c r="I191" s="3">
        <v>6</v>
      </c>
      <c r="J191" s="3">
        <v>729</v>
      </c>
      <c r="K191" s="3" t="str">
        <f t="shared" si="10"/>
        <v>Y</v>
      </c>
      <c r="L191" s="3">
        <f t="shared" si="11"/>
        <v>692.55</v>
      </c>
      <c r="M191" s="2" t="s">
        <v>529</v>
      </c>
      <c r="N191" s="3">
        <v>34</v>
      </c>
      <c r="O191" s="3">
        <v>4</v>
      </c>
      <c r="P191" s="3">
        <v>2</v>
      </c>
    </row>
    <row r="192" spans="1:16" x14ac:dyDescent="0.3">
      <c r="A192" t="s">
        <v>213</v>
      </c>
      <c r="B192" s="2" t="s">
        <v>13</v>
      </c>
      <c r="C192" s="3">
        <v>10</v>
      </c>
      <c r="D192" s="3" t="str">
        <f>VLOOKUP(C192,'Restaurant Details'!$A$1:$E$21,2,FALSE)</f>
        <v>Dave Hotel</v>
      </c>
      <c r="E192" s="3" t="str">
        <f>VLOOKUP(C192,'Restaurant Details'!$A$2:$C$21,3,FALSE)</f>
        <v>South Indian</v>
      </c>
      <c r="F192" s="1">
        <v>44562.640277777777</v>
      </c>
      <c r="G192" s="5">
        <f t="shared" si="8"/>
        <v>44562</v>
      </c>
      <c r="H192" s="4">
        <f t="shared" si="9"/>
        <v>0.64027777777664596</v>
      </c>
      <c r="I192" s="3">
        <v>5</v>
      </c>
      <c r="J192" s="3">
        <v>691</v>
      </c>
      <c r="K192" s="3" t="str">
        <f t="shared" si="10"/>
        <v>Y</v>
      </c>
      <c r="L192" s="3">
        <f t="shared" si="11"/>
        <v>656.44999999999993</v>
      </c>
      <c r="M192" s="2" t="s">
        <v>529</v>
      </c>
      <c r="N192" s="3">
        <v>41</v>
      </c>
      <c r="O192" s="3">
        <v>2</v>
      </c>
      <c r="P192" s="3">
        <v>4</v>
      </c>
    </row>
    <row r="193" spans="1:16" x14ac:dyDescent="0.3">
      <c r="A193" t="s">
        <v>214</v>
      </c>
      <c r="B193" s="2" t="s">
        <v>8</v>
      </c>
      <c r="C193" s="3">
        <v>12</v>
      </c>
      <c r="D193" s="3" t="str">
        <f>VLOOKUP(C193,'Restaurant Details'!$A$1:$E$21,2,FALSE)</f>
        <v>Ruchi</v>
      </c>
      <c r="E193" s="3" t="str">
        <f>VLOOKUP(C193,'Restaurant Details'!$A$2:$C$21,3,FALSE)</f>
        <v>Chinese</v>
      </c>
      <c r="F193" s="1">
        <v>44562.604861111111</v>
      </c>
      <c r="G193" s="5">
        <f t="shared" si="8"/>
        <v>44562</v>
      </c>
      <c r="H193" s="4">
        <f t="shared" si="9"/>
        <v>0.60486111111094942</v>
      </c>
      <c r="I193" s="3">
        <v>3</v>
      </c>
      <c r="J193" s="3">
        <v>317</v>
      </c>
      <c r="K193" s="3" t="str">
        <f t="shared" si="10"/>
        <v>N</v>
      </c>
      <c r="L193" s="3">
        <f t="shared" si="11"/>
        <v>317</v>
      </c>
      <c r="M193" s="2" t="s">
        <v>530</v>
      </c>
      <c r="N193" s="3">
        <v>50</v>
      </c>
      <c r="O193" s="3">
        <v>5</v>
      </c>
      <c r="P193" s="3">
        <v>5</v>
      </c>
    </row>
    <row r="194" spans="1:16" x14ac:dyDescent="0.3">
      <c r="A194" t="s">
        <v>215</v>
      </c>
      <c r="B194" s="2" t="s">
        <v>11</v>
      </c>
      <c r="C194" s="3">
        <v>9</v>
      </c>
      <c r="D194" s="3" t="str">
        <f>VLOOKUP(C194,'Restaurant Details'!$A$1:$E$21,2,FALSE)</f>
        <v>Excel Restaurant</v>
      </c>
      <c r="E194" s="3" t="str">
        <f>VLOOKUP(C194,'Restaurant Details'!$A$2:$C$21,3,FALSE)</f>
        <v>North Indian</v>
      </c>
      <c r="F194" s="1">
        <v>44562.46875</v>
      </c>
      <c r="G194" s="5">
        <f t="shared" ref="G194:G257" si="12">INT(F194)</f>
        <v>44562</v>
      </c>
      <c r="H194" s="4">
        <f t="shared" ref="H194:H257" si="13">F194-INT(F194)</f>
        <v>0.46875</v>
      </c>
      <c r="I194" s="3">
        <v>4</v>
      </c>
      <c r="J194" s="3">
        <v>364</v>
      </c>
      <c r="K194" s="3" t="str">
        <f t="shared" ref="K194:K257" si="14">IF(J194&gt;=500,"Y","N")</f>
        <v>N</v>
      </c>
      <c r="L194" s="3">
        <f t="shared" ref="L194:L257" si="15">IF(J194&gt;=500,0.95*J194,J194)</f>
        <v>364</v>
      </c>
      <c r="M194" s="2" t="s">
        <v>529</v>
      </c>
      <c r="N194" s="3">
        <v>24</v>
      </c>
      <c r="O194" s="3">
        <v>3</v>
      </c>
      <c r="P194" s="3">
        <v>3</v>
      </c>
    </row>
    <row r="195" spans="1:16" x14ac:dyDescent="0.3">
      <c r="A195" t="s">
        <v>216</v>
      </c>
      <c r="B195" s="2" t="s">
        <v>8</v>
      </c>
      <c r="C195" s="3">
        <v>9</v>
      </c>
      <c r="D195" s="3" t="str">
        <f>VLOOKUP(C195,'Restaurant Details'!$A$1:$E$21,2,FALSE)</f>
        <v>Excel Restaurant</v>
      </c>
      <c r="E195" s="3" t="str">
        <f>VLOOKUP(C195,'Restaurant Details'!$A$2:$C$21,3,FALSE)</f>
        <v>North Indian</v>
      </c>
      <c r="F195" s="1">
        <v>44562.917361111111</v>
      </c>
      <c r="G195" s="5">
        <f t="shared" si="12"/>
        <v>44562</v>
      </c>
      <c r="H195" s="4">
        <f t="shared" si="13"/>
        <v>0.91736111111094942</v>
      </c>
      <c r="I195" s="3">
        <v>7</v>
      </c>
      <c r="J195" s="3">
        <v>866</v>
      </c>
      <c r="K195" s="3" t="str">
        <f t="shared" si="14"/>
        <v>Y</v>
      </c>
      <c r="L195" s="3">
        <f t="shared" si="15"/>
        <v>822.69999999999993</v>
      </c>
      <c r="M195" s="2" t="s">
        <v>529</v>
      </c>
      <c r="N195" s="3">
        <v>41</v>
      </c>
      <c r="O195" s="3">
        <v>4</v>
      </c>
      <c r="P195" s="3">
        <v>3</v>
      </c>
    </row>
    <row r="196" spans="1:16" x14ac:dyDescent="0.3">
      <c r="A196" t="s">
        <v>217</v>
      </c>
      <c r="B196" s="2" t="s">
        <v>7</v>
      </c>
      <c r="C196" s="3">
        <v>6</v>
      </c>
      <c r="D196" s="3" t="str">
        <f>VLOOKUP(C196,'Restaurant Details'!$A$1:$E$21,2,FALSE)</f>
        <v>Willies</v>
      </c>
      <c r="E196" s="3" t="str">
        <f>VLOOKUP(C196,'Restaurant Details'!$A$2:$C$21,3,FALSE)</f>
        <v>French</v>
      </c>
      <c r="F196" s="1">
        <v>44562.513194444444</v>
      </c>
      <c r="G196" s="5">
        <f t="shared" si="12"/>
        <v>44562</v>
      </c>
      <c r="H196" s="4">
        <f t="shared" si="13"/>
        <v>0.51319444444379769</v>
      </c>
      <c r="I196" s="3">
        <v>4</v>
      </c>
      <c r="J196" s="3">
        <v>233</v>
      </c>
      <c r="K196" s="3" t="str">
        <f t="shared" si="14"/>
        <v>N</v>
      </c>
      <c r="L196" s="3">
        <f t="shared" si="15"/>
        <v>233</v>
      </c>
      <c r="M196" s="2" t="s">
        <v>530</v>
      </c>
      <c r="N196" s="3">
        <v>12</v>
      </c>
      <c r="O196" s="3">
        <v>3</v>
      </c>
      <c r="P196" s="3">
        <v>1</v>
      </c>
    </row>
    <row r="197" spans="1:16" x14ac:dyDescent="0.3">
      <c r="A197" t="s">
        <v>218</v>
      </c>
      <c r="B197" s="2" t="s">
        <v>19</v>
      </c>
      <c r="C197" s="3">
        <v>8</v>
      </c>
      <c r="D197" s="3" t="str">
        <f>VLOOKUP(C197,'Restaurant Details'!$A$1:$E$21,2,FALSE)</f>
        <v>Oslo</v>
      </c>
      <c r="E197" s="3" t="str">
        <f>VLOOKUP(C197,'Restaurant Details'!$A$2:$C$21,3,FALSE)</f>
        <v>French</v>
      </c>
      <c r="F197" s="1">
        <v>44562.563194444447</v>
      </c>
      <c r="G197" s="5">
        <f t="shared" si="12"/>
        <v>44562</v>
      </c>
      <c r="H197" s="4">
        <f t="shared" si="13"/>
        <v>0.56319444444670808</v>
      </c>
      <c r="I197" s="3">
        <v>6</v>
      </c>
      <c r="J197" s="3">
        <v>906</v>
      </c>
      <c r="K197" s="3" t="str">
        <f t="shared" si="14"/>
        <v>Y</v>
      </c>
      <c r="L197" s="3">
        <f t="shared" si="15"/>
        <v>860.69999999999993</v>
      </c>
      <c r="M197" s="2" t="s">
        <v>530</v>
      </c>
      <c r="N197" s="3">
        <v>28</v>
      </c>
      <c r="O197" s="3">
        <v>3</v>
      </c>
      <c r="P197" s="3">
        <v>1</v>
      </c>
    </row>
    <row r="198" spans="1:16" x14ac:dyDescent="0.3">
      <c r="A198" t="s">
        <v>219</v>
      </c>
      <c r="B198" s="2" t="s">
        <v>16</v>
      </c>
      <c r="C198" s="3">
        <v>18</v>
      </c>
      <c r="D198" s="3" t="str">
        <f>VLOOKUP(C198,'Restaurant Details'!$A$1:$E$21,2,FALSE)</f>
        <v>Ellora</v>
      </c>
      <c r="E198" s="3" t="str">
        <f>VLOOKUP(C198,'Restaurant Details'!$A$2:$C$21,3,FALSE)</f>
        <v>African</v>
      </c>
      <c r="F198" s="1">
        <v>44562.598611111112</v>
      </c>
      <c r="G198" s="5">
        <f t="shared" si="12"/>
        <v>44562</v>
      </c>
      <c r="H198" s="4">
        <f t="shared" si="13"/>
        <v>0.59861111111240461</v>
      </c>
      <c r="I198" s="3">
        <v>7</v>
      </c>
      <c r="J198" s="3">
        <v>684</v>
      </c>
      <c r="K198" s="3" t="str">
        <f t="shared" si="14"/>
        <v>Y</v>
      </c>
      <c r="L198" s="3">
        <f t="shared" si="15"/>
        <v>649.79999999999995</v>
      </c>
      <c r="M198" s="2" t="s">
        <v>531</v>
      </c>
      <c r="N198" s="3">
        <v>35</v>
      </c>
      <c r="O198" s="3">
        <v>5</v>
      </c>
      <c r="P198" s="3">
        <v>3</v>
      </c>
    </row>
    <row r="199" spans="1:16" x14ac:dyDescent="0.3">
      <c r="A199" t="s">
        <v>220</v>
      </c>
      <c r="B199" s="2" t="s">
        <v>9</v>
      </c>
      <c r="C199" s="3">
        <v>8</v>
      </c>
      <c r="D199" s="3" t="str">
        <f>VLOOKUP(C199,'Restaurant Details'!$A$1:$E$21,2,FALSE)</f>
        <v>Oslo</v>
      </c>
      <c r="E199" s="3" t="str">
        <f>VLOOKUP(C199,'Restaurant Details'!$A$2:$C$21,3,FALSE)</f>
        <v>French</v>
      </c>
      <c r="F199" s="1">
        <v>44562.96875</v>
      </c>
      <c r="G199" s="5">
        <f t="shared" si="12"/>
        <v>44562</v>
      </c>
      <c r="H199" s="4">
        <f t="shared" si="13"/>
        <v>0.96875</v>
      </c>
      <c r="I199" s="3">
        <v>3</v>
      </c>
      <c r="J199" s="3">
        <v>470</v>
      </c>
      <c r="K199" s="3" t="str">
        <f t="shared" si="14"/>
        <v>N</v>
      </c>
      <c r="L199" s="3">
        <f t="shared" si="15"/>
        <v>470</v>
      </c>
      <c r="M199" s="2" t="s">
        <v>531</v>
      </c>
      <c r="N199" s="3">
        <v>39</v>
      </c>
      <c r="O199" s="3">
        <v>4</v>
      </c>
      <c r="P199" s="3">
        <v>4</v>
      </c>
    </row>
    <row r="200" spans="1:16" x14ac:dyDescent="0.3">
      <c r="A200" t="s">
        <v>221</v>
      </c>
      <c r="B200" s="2" t="s">
        <v>11</v>
      </c>
      <c r="C200" s="3">
        <v>15</v>
      </c>
      <c r="D200" s="3" t="str">
        <f>VLOOKUP(C200,'Restaurant Details'!$A$1:$E$21,2,FALSE)</f>
        <v>Vrinda Bhavan</v>
      </c>
      <c r="E200" s="3" t="str">
        <f>VLOOKUP(C200,'Restaurant Details'!$A$2:$C$21,3,FALSE)</f>
        <v>North Indian</v>
      </c>
      <c r="F200" s="1">
        <v>44562.597222222219</v>
      </c>
      <c r="G200" s="5">
        <f t="shared" si="12"/>
        <v>44562</v>
      </c>
      <c r="H200" s="4">
        <f t="shared" si="13"/>
        <v>0.59722222221898846</v>
      </c>
      <c r="I200" s="3">
        <v>7</v>
      </c>
      <c r="J200" s="3">
        <v>542</v>
      </c>
      <c r="K200" s="3" t="str">
        <f t="shared" si="14"/>
        <v>Y</v>
      </c>
      <c r="L200" s="3">
        <f t="shared" si="15"/>
        <v>514.9</v>
      </c>
      <c r="M200" s="2" t="s">
        <v>529</v>
      </c>
      <c r="N200" s="3">
        <v>14</v>
      </c>
      <c r="O200" s="3">
        <v>5</v>
      </c>
      <c r="P200" s="3">
        <v>1</v>
      </c>
    </row>
    <row r="201" spans="1:16" x14ac:dyDescent="0.3">
      <c r="A201" t="s">
        <v>222</v>
      </c>
      <c r="B201" s="2" t="s">
        <v>22</v>
      </c>
      <c r="C201" s="3">
        <v>2</v>
      </c>
      <c r="D201" s="3" t="str">
        <f>VLOOKUP(C201,'Restaurant Details'!$A$1:$E$21,2,FALSE)</f>
        <v>SSK Hotel</v>
      </c>
      <c r="E201" s="3" t="str">
        <f>VLOOKUP(C201,'Restaurant Details'!$A$2:$C$21,3,FALSE)</f>
        <v>North Indian</v>
      </c>
      <c r="F201" s="1">
        <v>44562.73541666667</v>
      </c>
      <c r="G201" s="5">
        <f t="shared" si="12"/>
        <v>44562</v>
      </c>
      <c r="H201" s="4">
        <f t="shared" si="13"/>
        <v>0.73541666667006211</v>
      </c>
      <c r="I201" s="3">
        <v>5</v>
      </c>
      <c r="J201" s="3">
        <v>630</v>
      </c>
      <c r="K201" s="3" t="str">
        <f t="shared" si="14"/>
        <v>Y</v>
      </c>
      <c r="L201" s="3">
        <f t="shared" si="15"/>
        <v>598.5</v>
      </c>
      <c r="M201" s="2" t="s">
        <v>529</v>
      </c>
      <c r="N201" s="3">
        <v>43</v>
      </c>
      <c r="O201" s="3">
        <v>5</v>
      </c>
      <c r="P201" s="3">
        <v>4</v>
      </c>
    </row>
    <row r="202" spans="1:16" x14ac:dyDescent="0.3">
      <c r="A202" t="s">
        <v>223</v>
      </c>
      <c r="B202" s="2" t="s">
        <v>12</v>
      </c>
      <c r="C202" s="3">
        <v>13</v>
      </c>
      <c r="D202" s="3" t="str">
        <f>VLOOKUP(C202,'Restaurant Details'!$A$1:$E$21,2,FALSE)</f>
        <v>Veer Restaurant</v>
      </c>
      <c r="E202" s="3" t="str">
        <f>VLOOKUP(C202,'Restaurant Details'!$A$2:$C$21,3,FALSE)</f>
        <v>Chinese</v>
      </c>
      <c r="F202" s="1">
        <v>44562.465277777781</v>
      </c>
      <c r="G202" s="5">
        <f t="shared" si="12"/>
        <v>44562</v>
      </c>
      <c r="H202" s="4">
        <f t="shared" si="13"/>
        <v>0.46527777778101154</v>
      </c>
      <c r="I202" s="3">
        <v>1</v>
      </c>
      <c r="J202" s="3">
        <v>19</v>
      </c>
      <c r="K202" s="3" t="str">
        <f t="shared" si="14"/>
        <v>N</v>
      </c>
      <c r="L202" s="3">
        <f t="shared" si="15"/>
        <v>19</v>
      </c>
      <c r="M202" s="2" t="s">
        <v>529</v>
      </c>
      <c r="N202" s="3">
        <v>48</v>
      </c>
      <c r="O202" s="3">
        <v>3</v>
      </c>
      <c r="P202" s="3">
        <v>1</v>
      </c>
    </row>
    <row r="203" spans="1:16" x14ac:dyDescent="0.3">
      <c r="A203" t="s">
        <v>224</v>
      </c>
      <c r="B203" s="2" t="s">
        <v>9</v>
      </c>
      <c r="C203" s="3">
        <v>1</v>
      </c>
      <c r="D203" s="3" t="str">
        <f>VLOOKUP(C203,'Restaurant Details'!$A$1:$E$21,2,FALSE)</f>
        <v>The Cave Hotel</v>
      </c>
      <c r="E203" s="3" t="str">
        <f>VLOOKUP(C203,'Restaurant Details'!$A$2:$C$21,3,FALSE)</f>
        <v>Continental</v>
      </c>
      <c r="F203" s="1">
        <v>44562.590277777781</v>
      </c>
      <c r="G203" s="5">
        <f t="shared" si="12"/>
        <v>44562</v>
      </c>
      <c r="H203" s="4">
        <f t="shared" si="13"/>
        <v>0.59027777778101154</v>
      </c>
      <c r="I203" s="3">
        <v>5</v>
      </c>
      <c r="J203" s="3">
        <v>937</v>
      </c>
      <c r="K203" s="3" t="str">
        <f t="shared" si="14"/>
        <v>Y</v>
      </c>
      <c r="L203" s="3">
        <f t="shared" si="15"/>
        <v>890.15</v>
      </c>
      <c r="M203" s="2" t="s">
        <v>531</v>
      </c>
      <c r="N203" s="3">
        <v>11</v>
      </c>
      <c r="O203" s="3">
        <v>4</v>
      </c>
      <c r="P203" s="3">
        <v>4</v>
      </c>
    </row>
    <row r="204" spans="1:16" x14ac:dyDescent="0.3">
      <c r="A204" t="s">
        <v>225</v>
      </c>
      <c r="B204" s="2" t="s">
        <v>6</v>
      </c>
      <c r="C204" s="3">
        <v>17</v>
      </c>
      <c r="D204" s="3" t="str">
        <f>VLOOKUP(C204,'Restaurant Details'!$A$1:$E$21,2,FALSE)</f>
        <v>Zam Zam</v>
      </c>
      <c r="E204" s="3" t="str">
        <f>VLOOKUP(C204,'Restaurant Details'!$A$2:$C$21,3,FALSE)</f>
        <v>Arabian</v>
      </c>
      <c r="F204" s="1">
        <v>44562.604861111111</v>
      </c>
      <c r="G204" s="5">
        <f t="shared" si="12"/>
        <v>44562</v>
      </c>
      <c r="H204" s="4">
        <f t="shared" si="13"/>
        <v>0.60486111111094942</v>
      </c>
      <c r="I204" s="3">
        <v>7</v>
      </c>
      <c r="J204" s="3">
        <v>835</v>
      </c>
      <c r="K204" s="3" t="str">
        <f t="shared" si="14"/>
        <v>Y</v>
      </c>
      <c r="L204" s="3">
        <f t="shared" si="15"/>
        <v>793.25</v>
      </c>
      <c r="M204" s="2" t="s">
        <v>530</v>
      </c>
      <c r="N204" s="3">
        <v>14</v>
      </c>
      <c r="O204" s="3">
        <v>4</v>
      </c>
      <c r="P204" s="3">
        <v>5</v>
      </c>
    </row>
    <row r="205" spans="1:16" x14ac:dyDescent="0.3">
      <c r="A205" t="s">
        <v>226</v>
      </c>
      <c r="B205" s="2" t="s">
        <v>9</v>
      </c>
      <c r="C205" s="3">
        <v>1</v>
      </c>
      <c r="D205" s="3" t="str">
        <f>VLOOKUP(C205,'Restaurant Details'!$A$1:$E$21,2,FALSE)</f>
        <v>The Cave Hotel</v>
      </c>
      <c r="E205" s="3" t="str">
        <f>VLOOKUP(C205,'Restaurant Details'!$A$2:$C$21,3,FALSE)</f>
        <v>Continental</v>
      </c>
      <c r="F205" s="1">
        <v>44562.998611111114</v>
      </c>
      <c r="G205" s="5">
        <f t="shared" si="12"/>
        <v>44562</v>
      </c>
      <c r="H205" s="4">
        <f t="shared" si="13"/>
        <v>0.99861111111385981</v>
      </c>
      <c r="I205" s="3">
        <v>5</v>
      </c>
      <c r="J205" s="3">
        <v>977</v>
      </c>
      <c r="K205" s="3" t="str">
        <f t="shared" si="14"/>
        <v>Y</v>
      </c>
      <c r="L205" s="3">
        <f t="shared" si="15"/>
        <v>928.15</v>
      </c>
      <c r="M205" s="2" t="s">
        <v>530</v>
      </c>
      <c r="N205" s="3">
        <v>30</v>
      </c>
      <c r="O205" s="3">
        <v>3</v>
      </c>
      <c r="P205" s="3">
        <v>3</v>
      </c>
    </row>
    <row r="206" spans="1:16" x14ac:dyDescent="0.3">
      <c r="A206" t="s">
        <v>227</v>
      </c>
      <c r="B206" s="2" t="s">
        <v>17</v>
      </c>
      <c r="C206" s="3">
        <v>12</v>
      </c>
      <c r="D206" s="3" t="str">
        <f>VLOOKUP(C206,'Restaurant Details'!$A$1:$E$21,2,FALSE)</f>
        <v>Ruchi</v>
      </c>
      <c r="E206" s="3" t="str">
        <f>VLOOKUP(C206,'Restaurant Details'!$A$2:$C$21,3,FALSE)</f>
        <v>Chinese</v>
      </c>
      <c r="F206" s="1">
        <v>44562.590277777781</v>
      </c>
      <c r="G206" s="5">
        <f t="shared" si="12"/>
        <v>44562</v>
      </c>
      <c r="H206" s="4">
        <f t="shared" si="13"/>
        <v>0.59027777778101154</v>
      </c>
      <c r="I206" s="3">
        <v>7</v>
      </c>
      <c r="J206" s="3">
        <v>691</v>
      </c>
      <c r="K206" s="3" t="str">
        <f t="shared" si="14"/>
        <v>Y</v>
      </c>
      <c r="L206" s="3">
        <f t="shared" si="15"/>
        <v>656.44999999999993</v>
      </c>
      <c r="M206" s="2" t="s">
        <v>530</v>
      </c>
      <c r="N206" s="3">
        <v>47</v>
      </c>
      <c r="O206" s="3">
        <v>5</v>
      </c>
      <c r="P206" s="3">
        <v>5</v>
      </c>
    </row>
    <row r="207" spans="1:16" x14ac:dyDescent="0.3">
      <c r="A207" t="s">
        <v>228</v>
      </c>
      <c r="B207" s="2" t="s">
        <v>11</v>
      </c>
      <c r="C207" s="3">
        <v>18</v>
      </c>
      <c r="D207" s="3" t="str">
        <f>VLOOKUP(C207,'Restaurant Details'!$A$1:$E$21,2,FALSE)</f>
        <v>Ellora</v>
      </c>
      <c r="E207" s="3" t="str">
        <f>VLOOKUP(C207,'Restaurant Details'!$A$2:$C$21,3,FALSE)</f>
        <v>African</v>
      </c>
      <c r="F207" s="1">
        <v>44562.917361111111</v>
      </c>
      <c r="G207" s="5">
        <f t="shared" si="12"/>
        <v>44562</v>
      </c>
      <c r="H207" s="4">
        <f t="shared" si="13"/>
        <v>0.91736111111094942</v>
      </c>
      <c r="I207" s="3">
        <v>5</v>
      </c>
      <c r="J207" s="3">
        <v>656</v>
      </c>
      <c r="K207" s="3" t="str">
        <f t="shared" si="14"/>
        <v>Y</v>
      </c>
      <c r="L207" s="3">
        <f t="shared" si="15"/>
        <v>623.19999999999993</v>
      </c>
      <c r="M207" s="2" t="s">
        <v>531</v>
      </c>
      <c r="N207" s="3">
        <v>11</v>
      </c>
      <c r="O207" s="3">
        <v>5</v>
      </c>
      <c r="P207" s="3">
        <v>5</v>
      </c>
    </row>
    <row r="208" spans="1:16" x14ac:dyDescent="0.3">
      <c r="A208" t="s">
        <v>229</v>
      </c>
      <c r="B208" s="2" t="s">
        <v>13</v>
      </c>
      <c r="C208" s="3">
        <v>5</v>
      </c>
      <c r="D208" s="3" t="str">
        <f>VLOOKUP(C208,'Restaurant Details'!$A$1:$E$21,2,FALSE)</f>
        <v>Denver Restaurant</v>
      </c>
      <c r="E208" s="3" t="str">
        <f>VLOOKUP(C208,'Restaurant Details'!$A$2:$C$21,3,FALSE)</f>
        <v>Continental</v>
      </c>
      <c r="F208" s="1">
        <v>44562.5</v>
      </c>
      <c r="G208" s="5">
        <f t="shared" si="12"/>
        <v>44562</v>
      </c>
      <c r="H208" s="4">
        <f t="shared" si="13"/>
        <v>0.5</v>
      </c>
      <c r="I208" s="3">
        <v>5</v>
      </c>
      <c r="J208" s="3">
        <v>933</v>
      </c>
      <c r="K208" s="3" t="str">
        <f t="shared" si="14"/>
        <v>Y</v>
      </c>
      <c r="L208" s="3">
        <f t="shared" si="15"/>
        <v>886.34999999999991</v>
      </c>
      <c r="M208" s="2" t="s">
        <v>531</v>
      </c>
      <c r="N208" s="3">
        <v>44</v>
      </c>
      <c r="O208" s="3">
        <v>3</v>
      </c>
      <c r="P208" s="3">
        <v>2</v>
      </c>
    </row>
    <row r="209" spans="1:16" x14ac:dyDescent="0.3">
      <c r="A209" t="s">
        <v>230</v>
      </c>
      <c r="B209" s="2" t="s">
        <v>21</v>
      </c>
      <c r="C209" s="3">
        <v>16</v>
      </c>
      <c r="D209" s="3" t="str">
        <f>VLOOKUP(C209,'Restaurant Details'!$A$1:$E$21,2,FALSE)</f>
        <v>Anand Restaurant</v>
      </c>
      <c r="E209" s="3" t="str">
        <f>VLOOKUP(C209,'Restaurant Details'!$A$2:$C$21,3,FALSE)</f>
        <v>African</v>
      </c>
      <c r="F209" s="1">
        <v>44562.73541666667</v>
      </c>
      <c r="G209" s="5">
        <f t="shared" si="12"/>
        <v>44562</v>
      </c>
      <c r="H209" s="4">
        <f t="shared" si="13"/>
        <v>0.73541666667006211</v>
      </c>
      <c r="I209" s="3">
        <v>7</v>
      </c>
      <c r="J209" s="3">
        <v>607</v>
      </c>
      <c r="K209" s="3" t="str">
        <f t="shared" si="14"/>
        <v>Y</v>
      </c>
      <c r="L209" s="3">
        <f t="shared" si="15"/>
        <v>576.65</v>
      </c>
      <c r="M209" s="2" t="s">
        <v>531</v>
      </c>
      <c r="N209" s="3">
        <v>49</v>
      </c>
      <c r="O209" s="3">
        <v>3</v>
      </c>
      <c r="P209" s="3">
        <v>1</v>
      </c>
    </row>
    <row r="210" spans="1:16" x14ac:dyDescent="0.3">
      <c r="A210" t="s">
        <v>231</v>
      </c>
      <c r="B210" s="2" t="s">
        <v>11</v>
      </c>
      <c r="C210" s="3">
        <v>9</v>
      </c>
      <c r="D210" s="3" t="str">
        <f>VLOOKUP(C210,'Restaurant Details'!$A$1:$E$21,2,FALSE)</f>
        <v>Excel Restaurant</v>
      </c>
      <c r="E210" s="3" t="str">
        <f>VLOOKUP(C210,'Restaurant Details'!$A$2:$C$21,3,FALSE)</f>
        <v>North Indian</v>
      </c>
      <c r="F210" s="1">
        <v>44562.597222222219</v>
      </c>
      <c r="G210" s="5">
        <f t="shared" si="12"/>
        <v>44562</v>
      </c>
      <c r="H210" s="4">
        <f t="shared" si="13"/>
        <v>0.59722222221898846</v>
      </c>
      <c r="I210" s="3">
        <v>6</v>
      </c>
      <c r="J210" s="3">
        <v>976</v>
      </c>
      <c r="K210" s="3" t="str">
        <f t="shared" si="14"/>
        <v>Y</v>
      </c>
      <c r="L210" s="3">
        <f t="shared" si="15"/>
        <v>927.19999999999993</v>
      </c>
      <c r="M210" s="2" t="s">
        <v>530</v>
      </c>
      <c r="N210" s="3">
        <v>49</v>
      </c>
      <c r="O210" s="3">
        <v>4</v>
      </c>
      <c r="P210" s="3">
        <v>3</v>
      </c>
    </row>
    <row r="211" spans="1:16" x14ac:dyDescent="0.3">
      <c r="A211" t="s">
        <v>232</v>
      </c>
      <c r="B211" s="2" t="s">
        <v>18</v>
      </c>
      <c r="C211" s="3">
        <v>1</v>
      </c>
      <c r="D211" s="3" t="str">
        <f>VLOOKUP(C211,'Restaurant Details'!$A$1:$E$21,2,FALSE)</f>
        <v>The Cave Hotel</v>
      </c>
      <c r="E211" s="3" t="str">
        <f>VLOOKUP(C211,'Restaurant Details'!$A$2:$C$21,3,FALSE)</f>
        <v>Continental</v>
      </c>
      <c r="F211" s="1">
        <v>44562.568749999999</v>
      </c>
      <c r="G211" s="5">
        <f t="shared" si="12"/>
        <v>44562</v>
      </c>
      <c r="H211" s="4">
        <f t="shared" si="13"/>
        <v>0.56874999999854481</v>
      </c>
      <c r="I211" s="3">
        <v>5</v>
      </c>
      <c r="J211" s="3">
        <v>229</v>
      </c>
      <c r="K211" s="3" t="str">
        <f t="shared" si="14"/>
        <v>N</v>
      </c>
      <c r="L211" s="3">
        <f t="shared" si="15"/>
        <v>229</v>
      </c>
      <c r="M211" s="2" t="s">
        <v>531</v>
      </c>
      <c r="N211" s="3">
        <v>22</v>
      </c>
      <c r="O211" s="3">
        <v>4</v>
      </c>
      <c r="P211" s="3">
        <v>2</v>
      </c>
    </row>
    <row r="212" spans="1:16" x14ac:dyDescent="0.3">
      <c r="A212" t="s">
        <v>233</v>
      </c>
      <c r="B212" s="2" t="s">
        <v>10</v>
      </c>
      <c r="C212" s="3">
        <v>3</v>
      </c>
      <c r="D212" s="3" t="str">
        <f>VLOOKUP(C212,'Restaurant Details'!$A$1:$E$21,2,FALSE)</f>
        <v>ASR Restaurant</v>
      </c>
      <c r="E212" s="3" t="str">
        <f>VLOOKUP(C212,'Restaurant Details'!$A$2:$C$21,3,FALSE)</f>
        <v>South Indian</v>
      </c>
      <c r="F212" s="1">
        <v>44562.750694444447</v>
      </c>
      <c r="G212" s="5">
        <f t="shared" si="12"/>
        <v>44562</v>
      </c>
      <c r="H212" s="4">
        <f t="shared" si="13"/>
        <v>0.75069444444670808</v>
      </c>
      <c r="I212" s="3">
        <v>6</v>
      </c>
      <c r="J212" s="3">
        <v>941</v>
      </c>
      <c r="K212" s="3" t="str">
        <f t="shared" si="14"/>
        <v>Y</v>
      </c>
      <c r="L212" s="3">
        <f t="shared" si="15"/>
        <v>893.94999999999993</v>
      </c>
      <c r="M212" s="2" t="s">
        <v>529</v>
      </c>
      <c r="N212" s="3">
        <v>13</v>
      </c>
      <c r="O212" s="3">
        <v>4</v>
      </c>
      <c r="P212" s="3">
        <v>5</v>
      </c>
    </row>
    <row r="213" spans="1:16" x14ac:dyDescent="0.3">
      <c r="A213" t="s">
        <v>234</v>
      </c>
      <c r="B213" s="2" t="s">
        <v>7</v>
      </c>
      <c r="C213" s="3">
        <v>4</v>
      </c>
      <c r="D213" s="3" t="str">
        <f>VLOOKUP(C213,'Restaurant Details'!$A$1:$E$21,2,FALSE)</f>
        <v>Win Hotel</v>
      </c>
      <c r="E213" s="3" t="str">
        <f>VLOOKUP(C213,'Restaurant Details'!$A$2:$C$21,3,FALSE)</f>
        <v>South Indian</v>
      </c>
      <c r="F213" s="1">
        <v>44562.597916666666</v>
      </c>
      <c r="G213" s="5">
        <f t="shared" si="12"/>
        <v>44562</v>
      </c>
      <c r="H213" s="4">
        <f t="shared" si="13"/>
        <v>0.59791666666569654</v>
      </c>
      <c r="I213" s="3">
        <v>5</v>
      </c>
      <c r="J213" s="3">
        <v>452</v>
      </c>
      <c r="K213" s="3" t="str">
        <f t="shared" si="14"/>
        <v>N</v>
      </c>
      <c r="L213" s="3">
        <f t="shared" si="15"/>
        <v>452</v>
      </c>
      <c r="M213" s="2" t="s">
        <v>530</v>
      </c>
      <c r="N213" s="3">
        <v>21</v>
      </c>
      <c r="O213" s="3">
        <v>5</v>
      </c>
      <c r="P213" s="3">
        <v>3</v>
      </c>
    </row>
    <row r="214" spans="1:16" x14ac:dyDescent="0.3">
      <c r="A214" t="s">
        <v>235</v>
      </c>
      <c r="B214" s="2" t="s">
        <v>7</v>
      </c>
      <c r="C214" s="3">
        <v>14</v>
      </c>
      <c r="D214" s="3" t="str">
        <f>VLOOKUP(C214,'Restaurant Details'!$A$1:$E$21,2,FALSE)</f>
        <v>KSR Hotel</v>
      </c>
      <c r="E214" s="3" t="str">
        <f>VLOOKUP(C214,'Restaurant Details'!$A$2:$C$21,3,FALSE)</f>
        <v>Chinese</v>
      </c>
      <c r="F214" s="1">
        <v>44562.5625</v>
      </c>
      <c r="G214" s="5">
        <f t="shared" si="12"/>
        <v>44562</v>
      </c>
      <c r="H214" s="4">
        <f t="shared" si="13"/>
        <v>0.5625</v>
      </c>
      <c r="I214" s="3">
        <v>1</v>
      </c>
      <c r="J214" s="3">
        <v>36</v>
      </c>
      <c r="K214" s="3" t="str">
        <f t="shared" si="14"/>
        <v>N</v>
      </c>
      <c r="L214" s="3">
        <f t="shared" si="15"/>
        <v>36</v>
      </c>
      <c r="M214" s="2" t="s">
        <v>529</v>
      </c>
      <c r="N214" s="3">
        <v>10</v>
      </c>
      <c r="O214" s="3">
        <v>2</v>
      </c>
      <c r="P214" s="3">
        <v>5</v>
      </c>
    </row>
    <row r="215" spans="1:16" x14ac:dyDescent="0.3">
      <c r="A215" t="s">
        <v>236</v>
      </c>
      <c r="B215" s="2" t="s">
        <v>11</v>
      </c>
      <c r="C215" s="3">
        <v>12</v>
      </c>
      <c r="D215" s="3" t="str">
        <f>VLOOKUP(C215,'Restaurant Details'!$A$1:$E$21,2,FALSE)</f>
        <v>Ruchi</v>
      </c>
      <c r="E215" s="3" t="str">
        <f>VLOOKUP(C215,'Restaurant Details'!$A$2:$C$21,3,FALSE)</f>
        <v>Chinese</v>
      </c>
      <c r="F215" s="1">
        <v>44562.5</v>
      </c>
      <c r="G215" s="5">
        <f t="shared" si="12"/>
        <v>44562</v>
      </c>
      <c r="H215" s="4">
        <f t="shared" si="13"/>
        <v>0.5</v>
      </c>
      <c r="I215" s="3">
        <v>6</v>
      </c>
      <c r="J215" s="3">
        <v>736</v>
      </c>
      <c r="K215" s="3" t="str">
        <f t="shared" si="14"/>
        <v>Y</v>
      </c>
      <c r="L215" s="3">
        <f t="shared" si="15"/>
        <v>699.19999999999993</v>
      </c>
      <c r="M215" s="2" t="s">
        <v>529</v>
      </c>
      <c r="N215" s="3">
        <v>19</v>
      </c>
      <c r="O215" s="3">
        <v>2</v>
      </c>
      <c r="P215" s="3">
        <v>2</v>
      </c>
    </row>
    <row r="216" spans="1:16" x14ac:dyDescent="0.3">
      <c r="A216" t="s">
        <v>237</v>
      </c>
      <c r="B216" s="2" t="s">
        <v>5</v>
      </c>
      <c r="C216" s="3">
        <v>20</v>
      </c>
      <c r="D216" s="3" t="str">
        <f>VLOOKUP(C216,'Restaurant Details'!$A$1:$E$21,2,FALSE)</f>
        <v>Chew Restaurant</v>
      </c>
      <c r="E216" s="3" t="str">
        <f>VLOOKUP(C216,'Restaurant Details'!$A$2:$C$21,3,FALSE)</f>
        <v>Belgian</v>
      </c>
      <c r="F216" s="1">
        <v>44562.806250000001</v>
      </c>
      <c r="G216" s="5">
        <f t="shared" si="12"/>
        <v>44562</v>
      </c>
      <c r="H216" s="4">
        <f t="shared" si="13"/>
        <v>0.80625000000145519</v>
      </c>
      <c r="I216" s="3">
        <v>1</v>
      </c>
      <c r="J216" s="3">
        <v>138</v>
      </c>
      <c r="K216" s="3" t="str">
        <f t="shared" si="14"/>
        <v>N</v>
      </c>
      <c r="L216" s="3">
        <f t="shared" si="15"/>
        <v>138</v>
      </c>
      <c r="M216" s="2" t="s">
        <v>530</v>
      </c>
      <c r="N216" s="3">
        <v>26</v>
      </c>
      <c r="O216" s="3">
        <v>4</v>
      </c>
      <c r="P216" s="3">
        <v>4</v>
      </c>
    </row>
    <row r="217" spans="1:16" x14ac:dyDescent="0.3">
      <c r="A217" t="s">
        <v>238</v>
      </c>
      <c r="B217" s="2" t="s">
        <v>14</v>
      </c>
      <c r="C217" s="3">
        <v>14</v>
      </c>
      <c r="D217" s="3" t="str">
        <f>VLOOKUP(C217,'Restaurant Details'!$A$1:$E$21,2,FALSE)</f>
        <v>KSR Hotel</v>
      </c>
      <c r="E217" s="3" t="str">
        <f>VLOOKUP(C217,'Restaurant Details'!$A$2:$C$21,3,FALSE)</f>
        <v>Chinese</v>
      </c>
      <c r="F217" s="1">
        <v>44562.604861111111</v>
      </c>
      <c r="G217" s="5">
        <f t="shared" si="12"/>
        <v>44562</v>
      </c>
      <c r="H217" s="4">
        <f t="shared" si="13"/>
        <v>0.60486111111094942</v>
      </c>
      <c r="I217" s="3">
        <v>2</v>
      </c>
      <c r="J217" s="3">
        <v>21</v>
      </c>
      <c r="K217" s="3" t="str">
        <f t="shared" si="14"/>
        <v>N</v>
      </c>
      <c r="L217" s="3">
        <f t="shared" si="15"/>
        <v>21</v>
      </c>
      <c r="M217" s="2" t="s">
        <v>530</v>
      </c>
      <c r="N217" s="3">
        <v>50</v>
      </c>
      <c r="O217" s="3">
        <v>2</v>
      </c>
      <c r="P217" s="3">
        <v>1</v>
      </c>
    </row>
    <row r="218" spans="1:16" x14ac:dyDescent="0.3">
      <c r="A218" t="s">
        <v>239</v>
      </c>
      <c r="B218" s="2" t="s">
        <v>8</v>
      </c>
      <c r="C218" s="3">
        <v>5</v>
      </c>
      <c r="D218" s="3" t="str">
        <f>VLOOKUP(C218,'Restaurant Details'!$A$1:$E$21,2,FALSE)</f>
        <v>Denver Restaurant</v>
      </c>
      <c r="E218" s="3" t="str">
        <f>VLOOKUP(C218,'Restaurant Details'!$A$2:$C$21,3,FALSE)</f>
        <v>Continental</v>
      </c>
      <c r="F218" s="1">
        <v>44562.806250000001</v>
      </c>
      <c r="G218" s="5">
        <f t="shared" si="12"/>
        <v>44562</v>
      </c>
      <c r="H218" s="4">
        <f t="shared" si="13"/>
        <v>0.80625000000145519</v>
      </c>
      <c r="I218" s="3">
        <v>6</v>
      </c>
      <c r="J218" s="3">
        <v>591</v>
      </c>
      <c r="K218" s="3" t="str">
        <f t="shared" si="14"/>
        <v>Y</v>
      </c>
      <c r="L218" s="3">
        <f t="shared" si="15"/>
        <v>561.44999999999993</v>
      </c>
      <c r="M218" s="2" t="s">
        <v>530</v>
      </c>
      <c r="N218" s="3">
        <v>37</v>
      </c>
      <c r="O218" s="3">
        <v>5</v>
      </c>
      <c r="P218" s="3">
        <v>5</v>
      </c>
    </row>
    <row r="219" spans="1:16" x14ac:dyDescent="0.3">
      <c r="A219" t="s">
        <v>240</v>
      </c>
      <c r="B219" s="2" t="s">
        <v>4</v>
      </c>
      <c r="C219" s="3">
        <v>14</v>
      </c>
      <c r="D219" s="3" t="str">
        <f>VLOOKUP(C219,'Restaurant Details'!$A$1:$E$21,2,FALSE)</f>
        <v>KSR Hotel</v>
      </c>
      <c r="E219" s="3" t="str">
        <f>VLOOKUP(C219,'Restaurant Details'!$A$2:$C$21,3,FALSE)</f>
        <v>Chinese</v>
      </c>
      <c r="F219" s="1">
        <v>44562.854861111111</v>
      </c>
      <c r="G219" s="5">
        <f t="shared" si="12"/>
        <v>44562</v>
      </c>
      <c r="H219" s="4">
        <f t="shared" si="13"/>
        <v>0.85486111111094942</v>
      </c>
      <c r="I219" s="3">
        <v>4</v>
      </c>
      <c r="J219" s="3">
        <v>452</v>
      </c>
      <c r="K219" s="3" t="str">
        <f t="shared" si="14"/>
        <v>N</v>
      </c>
      <c r="L219" s="3">
        <f t="shared" si="15"/>
        <v>452</v>
      </c>
      <c r="M219" s="2" t="s">
        <v>530</v>
      </c>
      <c r="N219" s="3">
        <v>32</v>
      </c>
      <c r="O219" s="3">
        <v>2</v>
      </c>
      <c r="P219" s="3">
        <v>4</v>
      </c>
    </row>
    <row r="220" spans="1:16" x14ac:dyDescent="0.3">
      <c r="A220" t="s">
        <v>241</v>
      </c>
      <c r="B220" s="2" t="s">
        <v>11</v>
      </c>
      <c r="C220" s="3">
        <v>12</v>
      </c>
      <c r="D220" s="3" t="str">
        <f>VLOOKUP(C220,'Restaurant Details'!$A$1:$E$21,2,FALSE)</f>
        <v>Ruchi</v>
      </c>
      <c r="E220" s="3" t="str">
        <f>VLOOKUP(C220,'Restaurant Details'!$A$2:$C$21,3,FALSE)</f>
        <v>Chinese</v>
      </c>
      <c r="F220" s="1">
        <v>44562.73541666667</v>
      </c>
      <c r="G220" s="5">
        <f t="shared" si="12"/>
        <v>44562</v>
      </c>
      <c r="H220" s="4">
        <f t="shared" si="13"/>
        <v>0.73541666667006211</v>
      </c>
      <c r="I220" s="3">
        <v>3</v>
      </c>
      <c r="J220" s="3">
        <v>345</v>
      </c>
      <c r="K220" s="3" t="str">
        <f t="shared" si="14"/>
        <v>N</v>
      </c>
      <c r="L220" s="3">
        <f t="shared" si="15"/>
        <v>345</v>
      </c>
      <c r="M220" s="2" t="s">
        <v>529</v>
      </c>
      <c r="N220" s="3">
        <v>20</v>
      </c>
      <c r="O220" s="3">
        <v>2</v>
      </c>
      <c r="P220" s="3">
        <v>1</v>
      </c>
    </row>
    <row r="221" spans="1:16" x14ac:dyDescent="0.3">
      <c r="A221" t="s">
        <v>242</v>
      </c>
      <c r="B221" s="2" t="s">
        <v>14</v>
      </c>
      <c r="C221" s="3">
        <v>6</v>
      </c>
      <c r="D221" s="3" t="str">
        <f>VLOOKUP(C221,'Restaurant Details'!$A$1:$E$21,2,FALSE)</f>
        <v>Willies</v>
      </c>
      <c r="E221" s="3" t="str">
        <f>VLOOKUP(C221,'Restaurant Details'!$A$2:$C$21,3,FALSE)</f>
        <v>French</v>
      </c>
      <c r="F221" s="1">
        <v>44562.47152777778</v>
      </c>
      <c r="G221" s="5">
        <f t="shared" si="12"/>
        <v>44562</v>
      </c>
      <c r="H221" s="4">
        <f t="shared" si="13"/>
        <v>0.47152777777955635</v>
      </c>
      <c r="I221" s="3">
        <v>6</v>
      </c>
      <c r="J221" s="3">
        <v>885</v>
      </c>
      <c r="K221" s="3" t="str">
        <f t="shared" si="14"/>
        <v>Y</v>
      </c>
      <c r="L221" s="3">
        <f t="shared" si="15"/>
        <v>840.75</v>
      </c>
      <c r="M221" s="2" t="s">
        <v>530</v>
      </c>
      <c r="N221" s="3">
        <v>24</v>
      </c>
      <c r="O221" s="3">
        <v>2</v>
      </c>
      <c r="P221" s="3">
        <v>4</v>
      </c>
    </row>
    <row r="222" spans="1:16" x14ac:dyDescent="0.3">
      <c r="A222" t="s">
        <v>243</v>
      </c>
      <c r="B222" s="2" t="s">
        <v>10</v>
      </c>
      <c r="C222" s="3">
        <v>16</v>
      </c>
      <c r="D222" s="3" t="str">
        <f>VLOOKUP(C222,'Restaurant Details'!$A$1:$E$21,2,FALSE)</f>
        <v>Anand Restaurant</v>
      </c>
      <c r="E222" s="3" t="str">
        <f>VLOOKUP(C222,'Restaurant Details'!$A$2:$C$21,3,FALSE)</f>
        <v>African</v>
      </c>
      <c r="F222" s="1">
        <v>44562.96875</v>
      </c>
      <c r="G222" s="5">
        <f t="shared" si="12"/>
        <v>44562</v>
      </c>
      <c r="H222" s="4">
        <f t="shared" si="13"/>
        <v>0.96875</v>
      </c>
      <c r="I222" s="3">
        <v>5</v>
      </c>
      <c r="J222" s="3">
        <v>844</v>
      </c>
      <c r="K222" s="3" t="str">
        <f t="shared" si="14"/>
        <v>Y</v>
      </c>
      <c r="L222" s="3">
        <f t="shared" si="15"/>
        <v>801.8</v>
      </c>
      <c r="M222" s="2" t="s">
        <v>531</v>
      </c>
      <c r="N222" s="3">
        <v>15</v>
      </c>
      <c r="O222" s="3">
        <v>5</v>
      </c>
      <c r="P222" s="3">
        <v>2</v>
      </c>
    </row>
    <row r="223" spans="1:16" x14ac:dyDescent="0.3">
      <c r="A223" t="s">
        <v>244</v>
      </c>
      <c r="B223" s="2" t="s">
        <v>14</v>
      </c>
      <c r="C223" s="3">
        <v>5</v>
      </c>
      <c r="D223" s="3" t="str">
        <f>VLOOKUP(C223,'Restaurant Details'!$A$1:$E$21,2,FALSE)</f>
        <v>Denver Restaurant</v>
      </c>
      <c r="E223" s="3" t="str">
        <f>VLOOKUP(C223,'Restaurant Details'!$A$2:$C$21,3,FALSE)</f>
        <v>Continental</v>
      </c>
      <c r="F223" s="1">
        <v>44562.590277777781</v>
      </c>
      <c r="G223" s="5">
        <f t="shared" si="12"/>
        <v>44562</v>
      </c>
      <c r="H223" s="4">
        <f t="shared" si="13"/>
        <v>0.59027777778101154</v>
      </c>
      <c r="I223" s="3">
        <v>4</v>
      </c>
      <c r="J223" s="3">
        <v>167</v>
      </c>
      <c r="K223" s="3" t="str">
        <f t="shared" si="14"/>
        <v>N</v>
      </c>
      <c r="L223" s="3">
        <f t="shared" si="15"/>
        <v>167</v>
      </c>
      <c r="M223" s="2" t="s">
        <v>530</v>
      </c>
      <c r="N223" s="3">
        <v>23</v>
      </c>
      <c r="O223" s="3">
        <v>3</v>
      </c>
      <c r="P223" s="3">
        <v>4</v>
      </c>
    </row>
    <row r="224" spans="1:16" x14ac:dyDescent="0.3">
      <c r="A224" t="s">
        <v>245</v>
      </c>
      <c r="B224" s="2" t="s">
        <v>15</v>
      </c>
      <c r="C224" s="3">
        <v>17</v>
      </c>
      <c r="D224" s="3" t="str">
        <f>VLOOKUP(C224,'Restaurant Details'!$A$1:$E$21,2,FALSE)</f>
        <v>Zam Zam</v>
      </c>
      <c r="E224" s="3" t="str">
        <f>VLOOKUP(C224,'Restaurant Details'!$A$2:$C$21,3,FALSE)</f>
        <v>Arabian</v>
      </c>
      <c r="F224" s="1">
        <v>44562.640277777777</v>
      </c>
      <c r="G224" s="5">
        <f t="shared" si="12"/>
        <v>44562</v>
      </c>
      <c r="H224" s="4">
        <f t="shared" si="13"/>
        <v>0.64027777777664596</v>
      </c>
      <c r="I224" s="3">
        <v>5</v>
      </c>
      <c r="J224" s="3">
        <v>669</v>
      </c>
      <c r="K224" s="3" t="str">
        <f t="shared" si="14"/>
        <v>Y</v>
      </c>
      <c r="L224" s="3">
        <f t="shared" si="15"/>
        <v>635.54999999999995</v>
      </c>
      <c r="M224" s="2" t="s">
        <v>531</v>
      </c>
      <c r="N224" s="3">
        <v>26</v>
      </c>
      <c r="O224" s="3">
        <v>5</v>
      </c>
      <c r="P224" s="3">
        <v>1</v>
      </c>
    </row>
    <row r="225" spans="1:16" x14ac:dyDescent="0.3">
      <c r="A225" t="s">
        <v>246</v>
      </c>
      <c r="B225" s="2" t="s">
        <v>15</v>
      </c>
      <c r="C225" s="3">
        <v>6</v>
      </c>
      <c r="D225" s="3" t="str">
        <f>VLOOKUP(C225,'Restaurant Details'!$A$1:$E$21,2,FALSE)</f>
        <v>Willies</v>
      </c>
      <c r="E225" s="3" t="str">
        <f>VLOOKUP(C225,'Restaurant Details'!$A$2:$C$21,3,FALSE)</f>
        <v>French</v>
      </c>
      <c r="F225" s="1">
        <v>44562.998611111114</v>
      </c>
      <c r="G225" s="5">
        <f t="shared" si="12"/>
        <v>44562</v>
      </c>
      <c r="H225" s="4">
        <f t="shared" si="13"/>
        <v>0.99861111111385981</v>
      </c>
      <c r="I225" s="3">
        <v>7</v>
      </c>
      <c r="J225" s="3">
        <v>633</v>
      </c>
      <c r="K225" s="3" t="str">
        <f t="shared" si="14"/>
        <v>Y</v>
      </c>
      <c r="L225" s="3">
        <f t="shared" si="15"/>
        <v>601.35</v>
      </c>
      <c r="M225" s="2" t="s">
        <v>531</v>
      </c>
      <c r="N225" s="3">
        <v>49</v>
      </c>
      <c r="O225" s="3">
        <v>4</v>
      </c>
      <c r="P225" s="3">
        <v>4</v>
      </c>
    </row>
    <row r="226" spans="1:16" x14ac:dyDescent="0.3">
      <c r="A226" t="s">
        <v>247</v>
      </c>
      <c r="B226" s="2" t="s">
        <v>8</v>
      </c>
      <c r="C226" s="3">
        <v>7</v>
      </c>
      <c r="D226" s="3" t="str">
        <f>VLOOKUP(C226,'Restaurant Details'!$A$1:$E$21,2,FALSE)</f>
        <v>AMN</v>
      </c>
      <c r="E226" s="3" t="str">
        <f>VLOOKUP(C226,'Restaurant Details'!$A$2:$C$21,3,FALSE)</f>
        <v>North Indian</v>
      </c>
      <c r="F226" s="1">
        <v>44562.597916666666</v>
      </c>
      <c r="G226" s="5">
        <f t="shared" si="12"/>
        <v>44562</v>
      </c>
      <c r="H226" s="4">
        <f t="shared" si="13"/>
        <v>0.59791666666569654</v>
      </c>
      <c r="I226" s="3">
        <v>2</v>
      </c>
      <c r="J226" s="3">
        <v>22</v>
      </c>
      <c r="K226" s="3" t="str">
        <f t="shared" si="14"/>
        <v>N</v>
      </c>
      <c r="L226" s="3">
        <f t="shared" si="15"/>
        <v>22</v>
      </c>
      <c r="M226" s="2" t="s">
        <v>530</v>
      </c>
      <c r="N226" s="3">
        <v>18</v>
      </c>
      <c r="O226" s="3">
        <v>4</v>
      </c>
      <c r="P226" s="3">
        <v>1</v>
      </c>
    </row>
    <row r="227" spans="1:16" x14ac:dyDescent="0.3">
      <c r="A227" t="s">
        <v>248</v>
      </c>
      <c r="B227" s="2" t="s">
        <v>19</v>
      </c>
      <c r="C227" s="3">
        <v>18</v>
      </c>
      <c r="D227" s="3" t="str">
        <f>VLOOKUP(C227,'Restaurant Details'!$A$1:$E$21,2,FALSE)</f>
        <v>Ellora</v>
      </c>
      <c r="E227" s="3" t="str">
        <f>VLOOKUP(C227,'Restaurant Details'!$A$2:$C$21,3,FALSE)</f>
        <v>African</v>
      </c>
      <c r="F227" s="1">
        <v>44562.5625</v>
      </c>
      <c r="G227" s="5">
        <f t="shared" si="12"/>
        <v>44562</v>
      </c>
      <c r="H227" s="4">
        <f t="shared" si="13"/>
        <v>0.5625</v>
      </c>
      <c r="I227" s="3">
        <v>6</v>
      </c>
      <c r="J227" s="3">
        <v>502</v>
      </c>
      <c r="K227" s="3" t="str">
        <f t="shared" si="14"/>
        <v>Y</v>
      </c>
      <c r="L227" s="3">
        <f t="shared" si="15"/>
        <v>476.9</v>
      </c>
      <c r="M227" s="2" t="s">
        <v>531</v>
      </c>
      <c r="N227" s="3">
        <v>50</v>
      </c>
      <c r="O227" s="3">
        <v>5</v>
      </c>
      <c r="P227" s="3">
        <v>3</v>
      </c>
    </row>
    <row r="228" spans="1:16" x14ac:dyDescent="0.3">
      <c r="A228" t="s">
        <v>249</v>
      </c>
      <c r="B228" s="2" t="s">
        <v>2</v>
      </c>
      <c r="C228" s="3">
        <v>1</v>
      </c>
      <c r="D228" s="3" t="str">
        <f>VLOOKUP(C228,'Restaurant Details'!$A$1:$E$21,2,FALSE)</f>
        <v>The Cave Hotel</v>
      </c>
      <c r="E228" s="3" t="str">
        <f>VLOOKUP(C228,'Restaurant Details'!$A$2:$C$21,3,FALSE)</f>
        <v>Continental</v>
      </c>
      <c r="F228" s="1">
        <v>44562.5</v>
      </c>
      <c r="G228" s="5">
        <f t="shared" si="12"/>
        <v>44562</v>
      </c>
      <c r="H228" s="4">
        <f t="shared" si="13"/>
        <v>0.5</v>
      </c>
      <c r="I228" s="3">
        <v>7</v>
      </c>
      <c r="J228" s="3">
        <v>745</v>
      </c>
      <c r="K228" s="3" t="str">
        <f t="shared" si="14"/>
        <v>Y</v>
      </c>
      <c r="L228" s="3">
        <f t="shared" si="15"/>
        <v>707.75</v>
      </c>
      <c r="M228" s="2" t="s">
        <v>531</v>
      </c>
      <c r="N228" s="3">
        <v>39</v>
      </c>
      <c r="O228" s="3">
        <v>3</v>
      </c>
      <c r="P228" s="3">
        <v>5</v>
      </c>
    </row>
    <row r="229" spans="1:16" x14ac:dyDescent="0.3">
      <c r="A229" t="s">
        <v>250</v>
      </c>
      <c r="B229" s="2" t="s">
        <v>2</v>
      </c>
      <c r="C229" s="3">
        <v>15</v>
      </c>
      <c r="D229" s="3" t="str">
        <f>VLOOKUP(C229,'Restaurant Details'!$A$1:$E$21,2,FALSE)</f>
        <v>Vrinda Bhavan</v>
      </c>
      <c r="E229" s="3" t="str">
        <f>VLOOKUP(C229,'Restaurant Details'!$A$2:$C$21,3,FALSE)</f>
        <v>North Indian</v>
      </c>
      <c r="F229" s="1">
        <v>44562.590277777781</v>
      </c>
      <c r="G229" s="5">
        <f t="shared" si="12"/>
        <v>44562</v>
      </c>
      <c r="H229" s="4">
        <f t="shared" si="13"/>
        <v>0.59027777778101154</v>
      </c>
      <c r="I229" s="3">
        <v>7</v>
      </c>
      <c r="J229" s="3">
        <v>578</v>
      </c>
      <c r="K229" s="3" t="str">
        <f t="shared" si="14"/>
        <v>Y</v>
      </c>
      <c r="L229" s="3">
        <f t="shared" si="15"/>
        <v>549.1</v>
      </c>
      <c r="M229" s="2" t="s">
        <v>530</v>
      </c>
      <c r="N229" s="3">
        <v>37</v>
      </c>
      <c r="O229" s="3">
        <v>5</v>
      </c>
      <c r="P229" s="3">
        <v>4</v>
      </c>
    </row>
    <row r="230" spans="1:16" x14ac:dyDescent="0.3">
      <c r="A230" t="s">
        <v>251</v>
      </c>
      <c r="B230" s="2" t="s">
        <v>15</v>
      </c>
      <c r="C230" s="3">
        <v>8</v>
      </c>
      <c r="D230" s="3" t="str">
        <f>VLOOKUP(C230,'Restaurant Details'!$A$1:$E$21,2,FALSE)</f>
        <v>Oslo</v>
      </c>
      <c r="E230" s="3" t="str">
        <f>VLOOKUP(C230,'Restaurant Details'!$A$2:$C$21,3,FALSE)</f>
        <v>French</v>
      </c>
      <c r="F230" s="1">
        <v>44562.857638888891</v>
      </c>
      <c r="G230" s="5">
        <f t="shared" si="12"/>
        <v>44562</v>
      </c>
      <c r="H230" s="4">
        <f t="shared" si="13"/>
        <v>0.85763888889050577</v>
      </c>
      <c r="I230" s="3">
        <v>6</v>
      </c>
      <c r="J230" s="3">
        <v>629</v>
      </c>
      <c r="K230" s="3" t="str">
        <f t="shared" si="14"/>
        <v>Y</v>
      </c>
      <c r="L230" s="3">
        <f t="shared" si="15"/>
        <v>597.54999999999995</v>
      </c>
      <c r="M230" s="2" t="s">
        <v>529</v>
      </c>
      <c r="N230" s="3">
        <v>18</v>
      </c>
      <c r="O230" s="3">
        <v>2</v>
      </c>
      <c r="P230" s="3">
        <v>1</v>
      </c>
    </row>
    <row r="231" spans="1:16" x14ac:dyDescent="0.3">
      <c r="A231" t="s">
        <v>252</v>
      </c>
      <c r="B231" s="2" t="s">
        <v>16</v>
      </c>
      <c r="C231" s="3">
        <v>18</v>
      </c>
      <c r="D231" s="3" t="str">
        <f>VLOOKUP(C231,'Restaurant Details'!$A$1:$E$21,2,FALSE)</f>
        <v>Ellora</v>
      </c>
      <c r="E231" s="3" t="str">
        <f>VLOOKUP(C231,'Restaurant Details'!$A$2:$C$21,3,FALSE)</f>
        <v>African</v>
      </c>
      <c r="F231" s="1">
        <v>44562.917361111111</v>
      </c>
      <c r="G231" s="5">
        <f t="shared" si="12"/>
        <v>44562</v>
      </c>
      <c r="H231" s="4">
        <f t="shared" si="13"/>
        <v>0.91736111111094942</v>
      </c>
      <c r="I231" s="3">
        <v>5</v>
      </c>
      <c r="J231" s="3">
        <v>223</v>
      </c>
      <c r="K231" s="3" t="str">
        <f t="shared" si="14"/>
        <v>N</v>
      </c>
      <c r="L231" s="3">
        <f t="shared" si="15"/>
        <v>223</v>
      </c>
      <c r="M231" s="2" t="s">
        <v>529</v>
      </c>
      <c r="N231" s="3">
        <v>44</v>
      </c>
      <c r="O231" s="3">
        <v>4</v>
      </c>
      <c r="P231" s="3">
        <v>3</v>
      </c>
    </row>
    <row r="232" spans="1:16" x14ac:dyDescent="0.3">
      <c r="A232" t="s">
        <v>253</v>
      </c>
      <c r="B232" s="2" t="s">
        <v>20</v>
      </c>
      <c r="C232" s="3">
        <v>19</v>
      </c>
      <c r="D232" s="3" t="str">
        <f>VLOOKUP(C232,'Restaurant Details'!$A$1:$E$21,2,FALSE)</f>
        <v>Sam Hotel</v>
      </c>
      <c r="E232" s="3" t="str">
        <f>VLOOKUP(C232,'Restaurant Details'!$A$2:$C$21,3,FALSE)</f>
        <v>Belgian</v>
      </c>
      <c r="F232" s="1">
        <v>44562.917361111111</v>
      </c>
      <c r="G232" s="5">
        <f t="shared" si="12"/>
        <v>44562</v>
      </c>
      <c r="H232" s="4">
        <f t="shared" si="13"/>
        <v>0.91736111111094942</v>
      </c>
      <c r="I232" s="3">
        <v>2</v>
      </c>
      <c r="J232" s="3">
        <v>133</v>
      </c>
      <c r="K232" s="3" t="str">
        <f t="shared" si="14"/>
        <v>N</v>
      </c>
      <c r="L232" s="3">
        <f t="shared" si="15"/>
        <v>133</v>
      </c>
      <c r="M232" s="2" t="s">
        <v>529</v>
      </c>
      <c r="N232" s="3">
        <v>23</v>
      </c>
      <c r="O232" s="3">
        <v>4</v>
      </c>
      <c r="P232" s="3">
        <v>4</v>
      </c>
    </row>
    <row r="233" spans="1:16" x14ac:dyDescent="0.3">
      <c r="A233" t="s">
        <v>254</v>
      </c>
      <c r="B233" s="2" t="s">
        <v>13</v>
      </c>
      <c r="C233" s="3">
        <v>19</v>
      </c>
      <c r="D233" s="3" t="str">
        <f>VLOOKUP(C233,'Restaurant Details'!$A$1:$E$21,2,FALSE)</f>
        <v>Sam Hotel</v>
      </c>
      <c r="E233" s="3" t="str">
        <f>VLOOKUP(C233,'Restaurant Details'!$A$2:$C$21,3,FALSE)</f>
        <v>Belgian</v>
      </c>
      <c r="F233" s="1">
        <v>44562.854861111111</v>
      </c>
      <c r="G233" s="5">
        <f t="shared" si="12"/>
        <v>44562</v>
      </c>
      <c r="H233" s="4">
        <f t="shared" si="13"/>
        <v>0.85486111111094942</v>
      </c>
      <c r="I233" s="3">
        <v>5</v>
      </c>
      <c r="J233" s="3">
        <v>920</v>
      </c>
      <c r="K233" s="3" t="str">
        <f t="shared" si="14"/>
        <v>Y</v>
      </c>
      <c r="L233" s="3">
        <f t="shared" si="15"/>
        <v>874</v>
      </c>
      <c r="M233" s="2" t="s">
        <v>531</v>
      </c>
      <c r="N233" s="3">
        <v>17</v>
      </c>
      <c r="O233" s="3">
        <v>5</v>
      </c>
      <c r="P233" s="3">
        <v>1</v>
      </c>
    </row>
    <row r="234" spans="1:16" x14ac:dyDescent="0.3">
      <c r="A234" t="s">
        <v>255</v>
      </c>
      <c r="B234" s="2" t="s">
        <v>21</v>
      </c>
      <c r="C234" s="3">
        <v>7</v>
      </c>
      <c r="D234" s="3" t="str">
        <f>VLOOKUP(C234,'Restaurant Details'!$A$1:$E$21,2,FALSE)</f>
        <v>AMN</v>
      </c>
      <c r="E234" s="3" t="str">
        <f>VLOOKUP(C234,'Restaurant Details'!$A$2:$C$21,3,FALSE)</f>
        <v>North Indian</v>
      </c>
      <c r="F234" s="1">
        <v>44562.806250000001</v>
      </c>
      <c r="G234" s="5">
        <f t="shared" si="12"/>
        <v>44562</v>
      </c>
      <c r="H234" s="4">
        <f t="shared" si="13"/>
        <v>0.80625000000145519</v>
      </c>
      <c r="I234" s="3">
        <v>6</v>
      </c>
      <c r="J234" s="3">
        <v>945</v>
      </c>
      <c r="K234" s="3" t="str">
        <f t="shared" si="14"/>
        <v>Y</v>
      </c>
      <c r="L234" s="3">
        <f t="shared" si="15"/>
        <v>897.75</v>
      </c>
      <c r="M234" s="2" t="s">
        <v>531</v>
      </c>
      <c r="N234" s="3">
        <v>36</v>
      </c>
      <c r="O234" s="3">
        <v>4</v>
      </c>
      <c r="P234" s="3">
        <v>1</v>
      </c>
    </row>
    <row r="235" spans="1:16" x14ac:dyDescent="0.3">
      <c r="A235" t="s">
        <v>256</v>
      </c>
      <c r="B235" s="2" t="s">
        <v>20</v>
      </c>
      <c r="C235" s="3">
        <v>7</v>
      </c>
      <c r="D235" s="3" t="str">
        <f>VLOOKUP(C235,'Restaurant Details'!$A$1:$E$21,2,FALSE)</f>
        <v>AMN</v>
      </c>
      <c r="E235" s="3" t="str">
        <f>VLOOKUP(C235,'Restaurant Details'!$A$2:$C$21,3,FALSE)</f>
        <v>North Indian</v>
      </c>
      <c r="F235" s="1">
        <v>44562.598611111112</v>
      </c>
      <c r="G235" s="5">
        <f t="shared" si="12"/>
        <v>44562</v>
      </c>
      <c r="H235" s="4">
        <f t="shared" si="13"/>
        <v>0.59861111111240461</v>
      </c>
      <c r="I235" s="3">
        <v>7</v>
      </c>
      <c r="J235" s="3">
        <v>721</v>
      </c>
      <c r="K235" s="3" t="str">
        <f t="shared" si="14"/>
        <v>Y</v>
      </c>
      <c r="L235" s="3">
        <f t="shared" si="15"/>
        <v>684.94999999999993</v>
      </c>
      <c r="M235" s="2" t="s">
        <v>530</v>
      </c>
      <c r="N235" s="3">
        <v>39</v>
      </c>
      <c r="O235" s="3">
        <v>4</v>
      </c>
      <c r="P235" s="3">
        <v>4</v>
      </c>
    </row>
    <row r="236" spans="1:16" x14ac:dyDescent="0.3">
      <c r="A236" t="s">
        <v>257</v>
      </c>
      <c r="B236" s="2" t="s">
        <v>13</v>
      </c>
      <c r="C236" s="3">
        <v>4</v>
      </c>
      <c r="D236" s="3" t="str">
        <f>VLOOKUP(C236,'Restaurant Details'!$A$1:$E$21,2,FALSE)</f>
        <v>Win Hotel</v>
      </c>
      <c r="E236" s="3" t="str">
        <f>VLOOKUP(C236,'Restaurant Details'!$A$2:$C$21,3,FALSE)</f>
        <v>South Indian</v>
      </c>
      <c r="F236" s="1">
        <v>44562.513194444444</v>
      </c>
      <c r="G236" s="5">
        <f t="shared" si="12"/>
        <v>44562</v>
      </c>
      <c r="H236" s="4">
        <f t="shared" si="13"/>
        <v>0.51319444444379769</v>
      </c>
      <c r="I236" s="3">
        <v>5</v>
      </c>
      <c r="J236" s="3">
        <v>680</v>
      </c>
      <c r="K236" s="3" t="str">
        <f t="shared" si="14"/>
        <v>Y</v>
      </c>
      <c r="L236" s="3">
        <f t="shared" si="15"/>
        <v>646</v>
      </c>
      <c r="M236" s="2" t="s">
        <v>529</v>
      </c>
      <c r="N236" s="3">
        <v>49</v>
      </c>
      <c r="O236" s="3">
        <v>2</v>
      </c>
      <c r="P236" s="3">
        <v>5</v>
      </c>
    </row>
    <row r="237" spans="1:16" x14ac:dyDescent="0.3">
      <c r="A237" t="s">
        <v>258</v>
      </c>
      <c r="B237" s="2" t="s">
        <v>5</v>
      </c>
      <c r="C237" s="3">
        <v>2</v>
      </c>
      <c r="D237" s="3" t="str">
        <f>VLOOKUP(C237,'Restaurant Details'!$A$1:$E$21,2,FALSE)</f>
        <v>SSK Hotel</v>
      </c>
      <c r="E237" s="3" t="str">
        <f>VLOOKUP(C237,'Restaurant Details'!$A$2:$C$21,3,FALSE)</f>
        <v>North Indian</v>
      </c>
      <c r="F237" s="1">
        <v>44562.46875</v>
      </c>
      <c r="G237" s="5">
        <f t="shared" si="12"/>
        <v>44562</v>
      </c>
      <c r="H237" s="4">
        <f t="shared" si="13"/>
        <v>0.46875</v>
      </c>
      <c r="I237" s="3">
        <v>7</v>
      </c>
      <c r="J237" s="3">
        <v>690</v>
      </c>
      <c r="K237" s="3" t="str">
        <f t="shared" si="14"/>
        <v>Y</v>
      </c>
      <c r="L237" s="3">
        <f t="shared" si="15"/>
        <v>655.5</v>
      </c>
      <c r="M237" s="2" t="s">
        <v>529</v>
      </c>
      <c r="N237" s="3">
        <v>16</v>
      </c>
      <c r="O237" s="3">
        <v>4</v>
      </c>
      <c r="P237" s="3">
        <v>2</v>
      </c>
    </row>
    <row r="238" spans="1:16" x14ac:dyDescent="0.3">
      <c r="A238" t="s">
        <v>259</v>
      </c>
      <c r="B238" s="2" t="s">
        <v>18</v>
      </c>
      <c r="C238" s="3">
        <v>16</v>
      </c>
      <c r="D238" s="3" t="str">
        <f>VLOOKUP(C238,'Restaurant Details'!$A$1:$E$21,2,FALSE)</f>
        <v>Anand Restaurant</v>
      </c>
      <c r="E238" s="3" t="str">
        <f>VLOOKUP(C238,'Restaurant Details'!$A$2:$C$21,3,FALSE)</f>
        <v>African</v>
      </c>
      <c r="F238" s="1">
        <v>44562.73541666667</v>
      </c>
      <c r="G238" s="5">
        <f t="shared" si="12"/>
        <v>44562</v>
      </c>
      <c r="H238" s="4">
        <f t="shared" si="13"/>
        <v>0.73541666667006211</v>
      </c>
      <c r="I238" s="3">
        <v>3</v>
      </c>
      <c r="J238" s="3">
        <v>412</v>
      </c>
      <c r="K238" s="3" t="str">
        <f t="shared" si="14"/>
        <v>N</v>
      </c>
      <c r="L238" s="3">
        <f t="shared" si="15"/>
        <v>412</v>
      </c>
      <c r="M238" s="2" t="s">
        <v>531</v>
      </c>
      <c r="N238" s="3">
        <v>39</v>
      </c>
      <c r="O238" s="3">
        <v>4</v>
      </c>
      <c r="P238" s="3">
        <v>3</v>
      </c>
    </row>
    <row r="239" spans="1:16" x14ac:dyDescent="0.3">
      <c r="A239" t="s">
        <v>260</v>
      </c>
      <c r="B239" s="2" t="s">
        <v>18</v>
      </c>
      <c r="C239" s="3">
        <v>3</v>
      </c>
      <c r="D239" s="3" t="str">
        <f>VLOOKUP(C239,'Restaurant Details'!$A$1:$E$21,2,FALSE)</f>
        <v>ASR Restaurant</v>
      </c>
      <c r="E239" s="3" t="str">
        <f>VLOOKUP(C239,'Restaurant Details'!$A$2:$C$21,3,FALSE)</f>
        <v>South Indian</v>
      </c>
      <c r="F239" s="1">
        <v>44562.597222222219</v>
      </c>
      <c r="G239" s="5">
        <f t="shared" si="12"/>
        <v>44562</v>
      </c>
      <c r="H239" s="4">
        <f t="shared" si="13"/>
        <v>0.59722222221898846</v>
      </c>
      <c r="I239" s="3">
        <v>2</v>
      </c>
      <c r="J239" s="3">
        <v>86</v>
      </c>
      <c r="K239" s="3" t="str">
        <f t="shared" si="14"/>
        <v>N</v>
      </c>
      <c r="L239" s="3">
        <f t="shared" si="15"/>
        <v>86</v>
      </c>
      <c r="M239" s="2" t="s">
        <v>531</v>
      </c>
      <c r="N239" s="3">
        <v>23</v>
      </c>
      <c r="O239" s="3">
        <v>3</v>
      </c>
      <c r="P239" s="3">
        <v>1</v>
      </c>
    </row>
    <row r="240" spans="1:16" x14ac:dyDescent="0.3">
      <c r="A240" t="s">
        <v>261</v>
      </c>
      <c r="B240" s="2" t="s">
        <v>16</v>
      </c>
      <c r="C240" s="3">
        <v>10</v>
      </c>
      <c r="D240" s="3" t="str">
        <f>VLOOKUP(C240,'Restaurant Details'!$A$1:$E$21,2,FALSE)</f>
        <v>Dave Hotel</v>
      </c>
      <c r="E240" s="3" t="str">
        <f>VLOOKUP(C240,'Restaurant Details'!$A$2:$C$21,3,FALSE)</f>
        <v>South Indian</v>
      </c>
      <c r="F240" s="1">
        <v>44562.568749999999</v>
      </c>
      <c r="G240" s="5">
        <f t="shared" si="12"/>
        <v>44562</v>
      </c>
      <c r="H240" s="4">
        <f t="shared" si="13"/>
        <v>0.56874999999854481</v>
      </c>
      <c r="I240" s="3">
        <v>2</v>
      </c>
      <c r="J240" s="3">
        <v>93</v>
      </c>
      <c r="K240" s="3" t="str">
        <f t="shared" si="14"/>
        <v>N</v>
      </c>
      <c r="L240" s="3">
        <f t="shared" si="15"/>
        <v>93</v>
      </c>
      <c r="M240" s="2" t="s">
        <v>530</v>
      </c>
      <c r="N240" s="3">
        <v>43</v>
      </c>
      <c r="O240" s="3">
        <v>2</v>
      </c>
      <c r="P240" s="3">
        <v>1</v>
      </c>
    </row>
    <row r="241" spans="1:16" x14ac:dyDescent="0.3">
      <c r="A241" t="s">
        <v>262</v>
      </c>
      <c r="B241" s="2" t="s">
        <v>3</v>
      </c>
      <c r="C241" s="3">
        <v>6</v>
      </c>
      <c r="D241" s="3" t="str">
        <f>VLOOKUP(C241,'Restaurant Details'!$A$1:$E$21,2,FALSE)</f>
        <v>Willies</v>
      </c>
      <c r="E241" s="3" t="str">
        <f>VLOOKUP(C241,'Restaurant Details'!$A$2:$C$21,3,FALSE)</f>
        <v>French</v>
      </c>
      <c r="F241" s="1">
        <v>44562.854861111111</v>
      </c>
      <c r="G241" s="5">
        <f t="shared" si="12"/>
        <v>44562</v>
      </c>
      <c r="H241" s="4">
        <f t="shared" si="13"/>
        <v>0.85486111111094942</v>
      </c>
      <c r="I241" s="3">
        <v>5</v>
      </c>
      <c r="J241" s="3">
        <v>568</v>
      </c>
      <c r="K241" s="3" t="str">
        <f t="shared" si="14"/>
        <v>Y</v>
      </c>
      <c r="L241" s="3">
        <f t="shared" si="15"/>
        <v>539.6</v>
      </c>
      <c r="M241" s="2" t="s">
        <v>531</v>
      </c>
      <c r="N241" s="3">
        <v>48</v>
      </c>
      <c r="O241" s="3">
        <v>3</v>
      </c>
      <c r="P241" s="3">
        <v>3</v>
      </c>
    </row>
    <row r="242" spans="1:16" x14ac:dyDescent="0.3">
      <c r="A242" t="s">
        <v>263</v>
      </c>
      <c r="B242" s="2" t="s">
        <v>17</v>
      </c>
      <c r="C242" s="3">
        <v>4</v>
      </c>
      <c r="D242" s="3" t="str">
        <f>VLOOKUP(C242,'Restaurant Details'!$A$1:$E$21,2,FALSE)</f>
        <v>Win Hotel</v>
      </c>
      <c r="E242" s="3" t="str">
        <f>VLOOKUP(C242,'Restaurant Details'!$A$2:$C$21,3,FALSE)</f>
        <v>South Indian</v>
      </c>
      <c r="F242" s="1">
        <v>44562.5625</v>
      </c>
      <c r="G242" s="5">
        <f t="shared" si="12"/>
        <v>44562</v>
      </c>
      <c r="H242" s="4">
        <f t="shared" si="13"/>
        <v>0.5625</v>
      </c>
      <c r="I242" s="3">
        <v>5</v>
      </c>
      <c r="J242" s="3">
        <v>370</v>
      </c>
      <c r="K242" s="3" t="str">
        <f t="shared" si="14"/>
        <v>N</v>
      </c>
      <c r="L242" s="3">
        <f t="shared" si="15"/>
        <v>370</v>
      </c>
      <c r="M242" s="2" t="s">
        <v>530</v>
      </c>
      <c r="N242" s="3">
        <v>48</v>
      </c>
      <c r="O242" s="3">
        <v>2</v>
      </c>
      <c r="P242" s="3">
        <v>2</v>
      </c>
    </row>
    <row r="243" spans="1:16" x14ac:dyDescent="0.3">
      <c r="A243" t="s">
        <v>264</v>
      </c>
      <c r="B243" s="2" t="s">
        <v>15</v>
      </c>
      <c r="C243" s="3">
        <v>14</v>
      </c>
      <c r="D243" s="3" t="str">
        <f>VLOOKUP(C243,'Restaurant Details'!$A$1:$E$21,2,FALSE)</f>
        <v>KSR Hotel</v>
      </c>
      <c r="E243" s="3" t="str">
        <f>VLOOKUP(C243,'Restaurant Details'!$A$2:$C$21,3,FALSE)</f>
        <v>Chinese</v>
      </c>
      <c r="F243" s="1">
        <v>44562.857638888891</v>
      </c>
      <c r="G243" s="5">
        <f t="shared" si="12"/>
        <v>44562</v>
      </c>
      <c r="H243" s="4">
        <f t="shared" si="13"/>
        <v>0.85763888889050577</v>
      </c>
      <c r="I243" s="3">
        <v>7</v>
      </c>
      <c r="J243" s="3">
        <v>756</v>
      </c>
      <c r="K243" s="3" t="str">
        <f t="shared" si="14"/>
        <v>Y</v>
      </c>
      <c r="L243" s="3">
        <f t="shared" si="15"/>
        <v>718.19999999999993</v>
      </c>
      <c r="M243" s="2" t="s">
        <v>531</v>
      </c>
      <c r="N243" s="3">
        <v>36</v>
      </c>
      <c r="O243" s="3">
        <v>4</v>
      </c>
      <c r="P243" s="3">
        <v>4</v>
      </c>
    </row>
    <row r="244" spans="1:16" x14ac:dyDescent="0.3">
      <c r="A244" t="s">
        <v>265</v>
      </c>
      <c r="B244" s="2" t="s">
        <v>19</v>
      </c>
      <c r="C244" s="3">
        <v>3</v>
      </c>
      <c r="D244" s="3" t="str">
        <f>VLOOKUP(C244,'Restaurant Details'!$A$1:$E$21,2,FALSE)</f>
        <v>ASR Restaurant</v>
      </c>
      <c r="E244" s="3" t="str">
        <f>VLOOKUP(C244,'Restaurant Details'!$A$2:$C$21,3,FALSE)</f>
        <v>South Indian</v>
      </c>
      <c r="F244" s="1">
        <v>44562.857638888891</v>
      </c>
      <c r="G244" s="5">
        <f t="shared" si="12"/>
        <v>44562</v>
      </c>
      <c r="H244" s="4">
        <f t="shared" si="13"/>
        <v>0.85763888889050577</v>
      </c>
      <c r="I244" s="3">
        <v>5</v>
      </c>
      <c r="J244" s="3">
        <v>624</v>
      </c>
      <c r="K244" s="3" t="str">
        <f t="shared" si="14"/>
        <v>Y</v>
      </c>
      <c r="L244" s="3">
        <f t="shared" si="15"/>
        <v>592.79999999999995</v>
      </c>
      <c r="M244" s="2" t="s">
        <v>530</v>
      </c>
      <c r="N244" s="3">
        <v>39</v>
      </c>
      <c r="O244" s="3">
        <v>3</v>
      </c>
      <c r="P244" s="3">
        <v>5</v>
      </c>
    </row>
    <row r="245" spans="1:16" x14ac:dyDescent="0.3">
      <c r="A245" t="s">
        <v>266</v>
      </c>
      <c r="B245" s="2" t="s">
        <v>4</v>
      </c>
      <c r="C245" s="3">
        <v>13</v>
      </c>
      <c r="D245" s="3" t="str">
        <f>VLOOKUP(C245,'Restaurant Details'!$A$1:$E$21,2,FALSE)</f>
        <v>Veer Restaurant</v>
      </c>
      <c r="E245" s="3" t="str">
        <f>VLOOKUP(C245,'Restaurant Details'!$A$2:$C$21,3,FALSE)</f>
        <v>Chinese</v>
      </c>
      <c r="F245" s="1">
        <v>44562.854861111111</v>
      </c>
      <c r="G245" s="5">
        <f t="shared" si="12"/>
        <v>44562</v>
      </c>
      <c r="H245" s="4">
        <f t="shared" si="13"/>
        <v>0.85486111111094942</v>
      </c>
      <c r="I245" s="3">
        <v>5</v>
      </c>
      <c r="J245" s="3">
        <v>366</v>
      </c>
      <c r="K245" s="3" t="str">
        <f t="shared" si="14"/>
        <v>N</v>
      </c>
      <c r="L245" s="3">
        <f t="shared" si="15"/>
        <v>366</v>
      </c>
      <c r="M245" s="2" t="s">
        <v>531</v>
      </c>
      <c r="N245" s="3">
        <v>21</v>
      </c>
      <c r="O245" s="3">
        <v>4</v>
      </c>
      <c r="P245" s="3">
        <v>5</v>
      </c>
    </row>
    <row r="246" spans="1:16" x14ac:dyDescent="0.3">
      <c r="A246" t="s">
        <v>267</v>
      </c>
      <c r="B246" s="2" t="s">
        <v>15</v>
      </c>
      <c r="C246" s="3">
        <v>6</v>
      </c>
      <c r="D246" s="3" t="str">
        <f>VLOOKUP(C246,'Restaurant Details'!$A$1:$E$21,2,FALSE)</f>
        <v>Willies</v>
      </c>
      <c r="E246" s="3" t="str">
        <f>VLOOKUP(C246,'Restaurant Details'!$A$2:$C$21,3,FALSE)</f>
        <v>French</v>
      </c>
      <c r="F246" s="1">
        <v>44562.598611111112</v>
      </c>
      <c r="G246" s="5">
        <f t="shared" si="12"/>
        <v>44562</v>
      </c>
      <c r="H246" s="4">
        <f t="shared" si="13"/>
        <v>0.59861111111240461</v>
      </c>
      <c r="I246" s="3">
        <v>1</v>
      </c>
      <c r="J246" s="3">
        <v>143</v>
      </c>
      <c r="K246" s="3" t="str">
        <f t="shared" si="14"/>
        <v>N</v>
      </c>
      <c r="L246" s="3">
        <f t="shared" si="15"/>
        <v>143</v>
      </c>
      <c r="M246" s="2" t="s">
        <v>531</v>
      </c>
      <c r="N246" s="3">
        <v>20</v>
      </c>
      <c r="O246" s="3">
        <v>5</v>
      </c>
      <c r="P246" s="3">
        <v>5</v>
      </c>
    </row>
    <row r="247" spans="1:16" x14ac:dyDescent="0.3">
      <c r="A247" t="s">
        <v>268</v>
      </c>
      <c r="B247" s="2" t="s">
        <v>19</v>
      </c>
      <c r="C247" s="3">
        <v>15</v>
      </c>
      <c r="D247" s="3" t="str">
        <f>VLOOKUP(C247,'Restaurant Details'!$A$1:$E$21,2,FALSE)</f>
        <v>Vrinda Bhavan</v>
      </c>
      <c r="E247" s="3" t="str">
        <f>VLOOKUP(C247,'Restaurant Details'!$A$2:$C$21,3,FALSE)</f>
        <v>North Indian</v>
      </c>
      <c r="F247" s="1">
        <v>44562.46875</v>
      </c>
      <c r="G247" s="5">
        <f t="shared" si="12"/>
        <v>44562</v>
      </c>
      <c r="H247" s="4">
        <f t="shared" si="13"/>
        <v>0.46875</v>
      </c>
      <c r="I247" s="3">
        <v>5</v>
      </c>
      <c r="J247" s="3">
        <v>668</v>
      </c>
      <c r="K247" s="3" t="str">
        <f t="shared" si="14"/>
        <v>Y</v>
      </c>
      <c r="L247" s="3">
        <f t="shared" si="15"/>
        <v>634.6</v>
      </c>
      <c r="M247" s="2" t="s">
        <v>529</v>
      </c>
      <c r="N247" s="3">
        <v>25</v>
      </c>
      <c r="O247" s="3">
        <v>4</v>
      </c>
      <c r="P247" s="3">
        <v>3</v>
      </c>
    </row>
    <row r="248" spans="1:16" x14ac:dyDescent="0.3">
      <c r="A248" t="s">
        <v>269</v>
      </c>
      <c r="B248" s="2" t="s">
        <v>5</v>
      </c>
      <c r="C248" s="3">
        <v>14</v>
      </c>
      <c r="D248" s="3" t="str">
        <f>VLOOKUP(C248,'Restaurant Details'!$A$1:$E$21,2,FALSE)</f>
        <v>KSR Hotel</v>
      </c>
      <c r="E248" s="3" t="str">
        <f>VLOOKUP(C248,'Restaurant Details'!$A$2:$C$21,3,FALSE)</f>
        <v>Chinese</v>
      </c>
      <c r="F248" s="1">
        <v>44562.806250000001</v>
      </c>
      <c r="G248" s="5">
        <f t="shared" si="12"/>
        <v>44562</v>
      </c>
      <c r="H248" s="4">
        <f t="shared" si="13"/>
        <v>0.80625000000145519</v>
      </c>
      <c r="I248" s="3">
        <v>4</v>
      </c>
      <c r="J248" s="3">
        <v>377</v>
      </c>
      <c r="K248" s="3" t="str">
        <f t="shared" si="14"/>
        <v>N</v>
      </c>
      <c r="L248" s="3">
        <f t="shared" si="15"/>
        <v>377</v>
      </c>
      <c r="M248" s="2" t="s">
        <v>531</v>
      </c>
      <c r="N248" s="3">
        <v>50</v>
      </c>
      <c r="O248" s="3">
        <v>4</v>
      </c>
      <c r="P248" s="3">
        <v>1</v>
      </c>
    </row>
    <row r="249" spans="1:16" x14ac:dyDescent="0.3">
      <c r="A249" t="s">
        <v>270</v>
      </c>
      <c r="B249" s="2" t="s">
        <v>17</v>
      </c>
      <c r="C249" s="3">
        <v>17</v>
      </c>
      <c r="D249" s="3" t="str">
        <f>VLOOKUP(C249,'Restaurant Details'!$A$1:$E$21,2,FALSE)</f>
        <v>Zam Zam</v>
      </c>
      <c r="E249" s="3" t="str">
        <f>VLOOKUP(C249,'Restaurant Details'!$A$2:$C$21,3,FALSE)</f>
        <v>Arabian</v>
      </c>
      <c r="F249" s="1">
        <v>44562.46875</v>
      </c>
      <c r="G249" s="5">
        <f t="shared" si="12"/>
        <v>44562</v>
      </c>
      <c r="H249" s="4">
        <f t="shared" si="13"/>
        <v>0.46875</v>
      </c>
      <c r="I249" s="3">
        <v>5</v>
      </c>
      <c r="J249" s="3">
        <v>706</v>
      </c>
      <c r="K249" s="3" t="str">
        <f t="shared" si="14"/>
        <v>Y</v>
      </c>
      <c r="L249" s="3">
        <f t="shared" si="15"/>
        <v>670.69999999999993</v>
      </c>
      <c r="M249" s="2" t="s">
        <v>531</v>
      </c>
      <c r="N249" s="3">
        <v>35</v>
      </c>
      <c r="O249" s="3">
        <v>3</v>
      </c>
      <c r="P249" s="3">
        <v>1</v>
      </c>
    </row>
    <row r="250" spans="1:16" x14ac:dyDescent="0.3">
      <c r="A250" t="s">
        <v>271</v>
      </c>
      <c r="B250" s="2" t="s">
        <v>2</v>
      </c>
      <c r="C250" s="3">
        <v>7</v>
      </c>
      <c r="D250" s="3" t="str">
        <f>VLOOKUP(C250,'Restaurant Details'!$A$1:$E$21,2,FALSE)</f>
        <v>AMN</v>
      </c>
      <c r="E250" s="3" t="str">
        <f>VLOOKUP(C250,'Restaurant Details'!$A$2:$C$21,3,FALSE)</f>
        <v>North Indian</v>
      </c>
      <c r="F250" s="1">
        <v>44562.998611111114</v>
      </c>
      <c r="G250" s="5">
        <f t="shared" si="12"/>
        <v>44562</v>
      </c>
      <c r="H250" s="4">
        <f t="shared" si="13"/>
        <v>0.99861111111385981</v>
      </c>
      <c r="I250" s="3">
        <v>1</v>
      </c>
      <c r="J250" s="3">
        <v>37</v>
      </c>
      <c r="K250" s="3" t="str">
        <f t="shared" si="14"/>
        <v>N</v>
      </c>
      <c r="L250" s="3">
        <f t="shared" si="15"/>
        <v>37</v>
      </c>
      <c r="M250" s="2" t="s">
        <v>531</v>
      </c>
      <c r="N250" s="3">
        <v>50</v>
      </c>
      <c r="O250" s="3">
        <v>3</v>
      </c>
      <c r="P250" s="3">
        <v>4</v>
      </c>
    </row>
    <row r="251" spans="1:16" x14ac:dyDescent="0.3">
      <c r="A251" t="s">
        <v>272</v>
      </c>
      <c r="B251" s="2" t="s">
        <v>17</v>
      </c>
      <c r="C251" s="3">
        <v>6</v>
      </c>
      <c r="D251" s="3" t="str">
        <f>VLOOKUP(C251,'Restaurant Details'!$A$1:$E$21,2,FALSE)</f>
        <v>Willies</v>
      </c>
      <c r="E251" s="3" t="str">
        <f>VLOOKUP(C251,'Restaurant Details'!$A$2:$C$21,3,FALSE)</f>
        <v>French</v>
      </c>
      <c r="F251" s="1">
        <v>44562.597916666666</v>
      </c>
      <c r="G251" s="5">
        <f t="shared" si="12"/>
        <v>44562</v>
      </c>
      <c r="H251" s="4">
        <f t="shared" si="13"/>
        <v>0.59791666666569654</v>
      </c>
      <c r="I251" s="3">
        <v>4</v>
      </c>
      <c r="J251" s="3">
        <v>224</v>
      </c>
      <c r="K251" s="3" t="str">
        <f t="shared" si="14"/>
        <v>N</v>
      </c>
      <c r="L251" s="3">
        <f t="shared" si="15"/>
        <v>224</v>
      </c>
      <c r="M251" s="2" t="s">
        <v>529</v>
      </c>
      <c r="N251" s="3">
        <v>22</v>
      </c>
      <c r="O251" s="3">
        <v>2</v>
      </c>
      <c r="P251" s="3">
        <v>4</v>
      </c>
    </row>
    <row r="252" spans="1:16" x14ac:dyDescent="0.3">
      <c r="A252" t="s">
        <v>273</v>
      </c>
      <c r="B252" s="2" t="s">
        <v>20</v>
      </c>
      <c r="C252" s="3">
        <v>18</v>
      </c>
      <c r="D252" s="3" t="str">
        <f>VLOOKUP(C252,'Restaurant Details'!$A$1:$E$21,2,FALSE)</f>
        <v>Ellora</v>
      </c>
      <c r="E252" s="3" t="str">
        <f>VLOOKUP(C252,'Restaurant Details'!$A$2:$C$21,3,FALSE)</f>
        <v>African</v>
      </c>
      <c r="F252" s="1">
        <v>44562.750694444447</v>
      </c>
      <c r="G252" s="5">
        <f t="shared" si="12"/>
        <v>44562</v>
      </c>
      <c r="H252" s="4">
        <f t="shared" si="13"/>
        <v>0.75069444444670808</v>
      </c>
      <c r="I252" s="3">
        <v>3</v>
      </c>
      <c r="J252" s="3">
        <v>478</v>
      </c>
      <c r="K252" s="3" t="str">
        <f t="shared" si="14"/>
        <v>N</v>
      </c>
      <c r="L252" s="3">
        <f t="shared" si="15"/>
        <v>478</v>
      </c>
      <c r="M252" s="2" t="s">
        <v>531</v>
      </c>
      <c r="N252" s="3">
        <v>48</v>
      </c>
      <c r="O252" s="3">
        <v>3</v>
      </c>
      <c r="P252" s="3">
        <v>5</v>
      </c>
    </row>
    <row r="253" spans="1:16" x14ac:dyDescent="0.3">
      <c r="A253" t="s">
        <v>274</v>
      </c>
      <c r="B253" s="2" t="s">
        <v>9</v>
      </c>
      <c r="C253" s="3">
        <v>17</v>
      </c>
      <c r="D253" s="3" t="str">
        <f>VLOOKUP(C253,'Restaurant Details'!$A$1:$E$21,2,FALSE)</f>
        <v>Zam Zam</v>
      </c>
      <c r="E253" s="3" t="str">
        <f>VLOOKUP(C253,'Restaurant Details'!$A$2:$C$21,3,FALSE)</f>
        <v>Arabian</v>
      </c>
      <c r="F253" s="1">
        <v>44562.604861111111</v>
      </c>
      <c r="G253" s="5">
        <f t="shared" si="12"/>
        <v>44562</v>
      </c>
      <c r="H253" s="4">
        <f t="shared" si="13"/>
        <v>0.60486111111094942</v>
      </c>
      <c r="I253" s="3">
        <v>5</v>
      </c>
      <c r="J253" s="3">
        <v>995</v>
      </c>
      <c r="K253" s="3" t="str">
        <f t="shared" si="14"/>
        <v>Y</v>
      </c>
      <c r="L253" s="3">
        <f t="shared" si="15"/>
        <v>945.25</v>
      </c>
      <c r="M253" s="2" t="s">
        <v>531</v>
      </c>
      <c r="N253" s="3">
        <v>46</v>
      </c>
      <c r="O253" s="3">
        <v>4</v>
      </c>
      <c r="P253" s="3">
        <v>2</v>
      </c>
    </row>
    <row r="254" spans="1:16" x14ac:dyDescent="0.3">
      <c r="A254" t="s">
        <v>275</v>
      </c>
      <c r="B254" s="2" t="s">
        <v>14</v>
      </c>
      <c r="C254" s="3">
        <v>9</v>
      </c>
      <c r="D254" s="3" t="str">
        <f>VLOOKUP(C254,'Restaurant Details'!$A$1:$E$21,2,FALSE)</f>
        <v>Excel Restaurant</v>
      </c>
      <c r="E254" s="3" t="str">
        <f>VLOOKUP(C254,'Restaurant Details'!$A$2:$C$21,3,FALSE)</f>
        <v>North Indian</v>
      </c>
      <c r="F254" s="1">
        <v>44562.5625</v>
      </c>
      <c r="G254" s="5">
        <f t="shared" si="12"/>
        <v>44562</v>
      </c>
      <c r="H254" s="4">
        <f t="shared" si="13"/>
        <v>0.5625</v>
      </c>
      <c r="I254" s="3">
        <v>4</v>
      </c>
      <c r="J254" s="3">
        <v>260</v>
      </c>
      <c r="K254" s="3" t="str">
        <f t="shared" si="14"/>
        <v>N</v>
      </c>
      <c r="L254" s="3">
        <f t="shared" si="15"/>
        <v>260</v>
      </c>
      <c r="M254" s="2" t="s">
        <v>529</v>
      </c>
      <c r="N254" s="3">
        <v>29</v>
      </c>
      <c r="O254" s="3">
        <v>4</v>
      </c>
      <c r="P254" s="3">
        <v>3</v>
      </c>
    </row>
    <row r="255" spans="1:16" x14ac:dyDescent="0.3">
      <c r="A255" t="s">
        <v>276</v>
      </c>
      <c r="B255" s="2" t="s">
        <v>22</v>
      </c>
      <c r="C255" s="3">
        <v>6</v>
      </c>
      <c r="D255" s="3" t="str">
        <f>VLOOKUP(C255,'Restaurant Details'!$A$1:$E$21,2,FALSE)</f>
        <v>Willies</v>
      </c>
      <c r="E255" s="3" t="str">
        <f>VLOOKUP(C255,'Restaurant Details'!$A$2:$C$21,3,FALSE)</f>
        <v>French</v>
      </c>
      <c r="F255" s="1">
        <v>44562.854861111111</v>
      </c>
      <c r="G255" s="5">
        <f t="shared" si="12"/>
        <v>44562</v>
      </c>
      <c r="H255" s="4">
        <f t="shared" si="13"/>
        <v>0.85486111111094942</v>
      </c>
      <c r="I255" s="3">
        <v>7</v>
      </c>
      <c r="J255" s="3">
        <v>815</v>
      </c>
      <c r="K255" s="3" t="str">
        <f t="shared" si="14"/>
        <v>Y</v>
      </c>
      <c r="L255" s="3">
        <f t="shared" si="15"/>
        <v>774.25</v>
      </c>
      <c r="M255" s="2" t="s">
        <v>531</v>
      </c>
      <c r="N255" s="3">
        <v>24</v>
      </c>
      <c r="O255" s="3">
        <v>4</v>
      </c>
      <c r="P255" s="3">
        <v>3</v>
      </c>
    </row>
    <row r="256" spans="1:16" x14ac:dyDescent="0.3">
      <c r="A256" t="s">
        <v>277</v>
      </c>
      <c r="B256" s="2" t="s">
        <v>18</v>
      </c>
      <c r="C256" s="3">
        <v>20</v>
      </c>
      <c r="D256" s="3" t="str">
        <f>VLOOKUP(C256,'Restaurant Details'!$A$1:$E$21,2,FALSE)</f>
        <v>Chew Restaurant</v>
      </c>
      <c r="E256" s="3" t="str">
        <f>VLOOKUP(C256,'Restaurant Details'!$A$2:$C$21,3,FALSE)</f>
        <v>Belgian</v>
      </c>
      <c r="F256" s="1">
        <v>44562.604861111111</v>
      </c>
      <c r="G256" s="5">
        <f t="shared" si="12"/>
        <v>44562</v>
      </c>
      <c r="H256" s="4">
        <f t="shared" si="13"/>
        <v>0.60486111111094942</v>
      </c>
      <c r="I256" s="3">
        <v>6</v>
      </c>
      <c r="J256" s="3">
        <v>965</v>
      </c>
      <c r="K256" s="3" t="str">
        <f t="shared" si="14"/>
        <v>Y</v>
      </c>
      <c r="L256" s="3">
        <f t="shared" si="15"/>
        <v>916.75</v>
      </c>
      <c r="M256" s="2" t="s">
        <v>531</v>
      </c>
      <c r="N256" s="3">
        <v>30</v>
      </c>
      <c r="O256" s="3">
        <v>3</v>
      </c>
      <c r="P256" s="3">
        <v>1</v>
      </c>
    </row>
    <row r="257" spans="1:16" x14ac:dyDescent="0.3">
      <c r="A257" t="s">
        <v>278</v>
      </c>
      <c r="B257" s="2" t="s">
        <v>9</v>
      </c>
      <c r="C257" s="3">
        <v>8</v>
      </c>
      <c r="D257" s="3" t="str">
        <f>VLOOKUP(C257,'Restaurant Details'!$A$1:$E$21,2,FALSE)</f>
        <v>Oslo</v>
      </c>
      <c r="E257" s="3" t="str">
        <f>VLOOKUP(C257,'Restaurant Details'!$A$2:$C$21,3,FALSE)</f>
        <v>French</v>
      </c>
      <c r="F257" s="1">
        <v>44562.806250000001</v>
      </c>
      <c r="G257" s="5">
        <f t="shared" si="12"/>
        <v>44562</v>
      </c>
      <c r="H257" s="4">
        <f t="shared" si="13"/>
        <v>0.80625000000145519</v>
      </c>
      <c r="I257" s="3">
        <v>3</v>
      </c>
      <c r="J257" s="3">
        <v>256</v>
      </c>
      <c r="K257" s="3" t="str">
        <f t="shared" si="14"/>
        <v>N</v>
      </c>
      <c r="L257" s="3">
        <f t="shared" si="15"/>
        <v>256</v>
      </c>
      <c r="M257" s="2" t="s">
        <v>530</v>
      </c>
      <c r="N257" s="3">
        <v>44</v>
      </c>
      <c r="O257" s="3">
        <v>4</v>
      </c>
      <c r="P257" s="3">
        <v>1</v>
      </c>
    </row>
    <row r="258" spans="1:16" x14ac:dyDescent="0.3">
      <c r="A258" t="s">
        <v>279</v>
      </c>
      <c r="B258" s="2" t="s">
        <v>19</v>
      </c>
      <c r="C258" s="3">
        <v>4</v>
      </c>
      <c r="D258" s="3" t="str">
        <f>VLOOKUP(C258,'Restaurant Details'!$A$1:$E$21,2,FALSE)</f>
        <v>Win Hotel</v>
      </c>
      <c r="E258" s="3" t="str">
        <f>VLOOKUP(C258,'Restaurant Details'!$A$2:$C$21,3,FALSE)</f>
        <v>South Indian</v>
      </c>
      <c r="F258" s="1">
        <v>44562.513194444444</v>
      </c>
      <c r="G258" s="5">
        <f t="shared" ref="G258:G321" si="16">INT(F258)</f>
        <v>44562</v>
      </c>
      <c r="H258" s="4">
        <f t="shared" ref="H258:H321" si="17">F258-INT(F258)</f>
        <v>0.51319444444379769</v>
      </c>
      <c r="I258" s="3">
        <v>5</v>
      </c>
      <c r="J258" s="3">
        <v>777</v>
      </c>
      <c r="K258" s="3" t="str">
        <f t="shared" ref="K258:K321" si="18">IF(J258&gt;=500,"Y","N")</f>
        <v>Y</v>
      </c>
      <c r="L258" s="3">
        <f t="shared" ref="L258:L321" si="19">IF(J258&gt;=500,0.95*J258,J258)</f>
        <v>738.15</v>
      </c>
      <c r="M258" s="2" t="s">
        <v>530</v>
      </c>
      <c r="N258" s="3">
        <v>38</v>
      </c>
      <c r="O258" s="3">
        <v>5</v>
      </c>
      <c r="P258" s="3">
        <v>3</v>
      </c>
    </row>
    <row r="259" spans="1:16" x14ac:dyDescent="0.3">
      <c r="A259" t="s">
        <v>280</v>
      </c>
      <c r="B259" s="2" t="s">
        <v>15</v>
      </c>
      <c r="C259" s="3">
        <v>19</v>
      </c>
      <c r="D259" s="3" t="str">
        <f>VLOOKUP(C259,'Restaurant Details'!$A$1:$E$21,2,FALSE)</f>
        <v>Sam Hotel</v>
      </c>
      <c r="E259" s="3" t="str">
        <f>VLOOKUP(C259,'Restaurant Details'!$A$2:$C$21,3,FALSE)</f>
        <v>Belgian</v>
      </c>
      <c r="F259" s="1">
        <v>44562.640277777777</v>
      </c>
      <c r="G259" s="5">
        <f t="shared" si="16"/>
        <v>44562</v>
      </c>
      <c r="H259" s="4">
        <f t="shared" si="17"/>
        <v>0.64027777777664596</v>
      </c>
      <c r="I259" s="3">
        <v>7</v>
      </c>
      <c r="J259" s="3">
        <v>674</v>
      </c>
      <c r="K259" s="3" t="str">
        <f t="shared" si="18"/>
        <v>Y</v>
      </c>
      <c r="L259" s="3">
        <f t="shared" si="19"/>
        <v>640.29999999999995</v>
      </c>
      <c r="M259" s="2" t="s">
        <v>531</v>
      </c>
      <c r="N259" s="3">
        <v>21</v>
      </c>
      <c r="O259" s="3">
        <v>4</v>
      </c>
      <c r="P259" s="3">
        <v>3</v>
      </c>
    </row>
    <row r="260" spans="1:16" x14ac:dyDescent="0.3">
      <c r="A260" t="s">
        <v>281</v>
      </c>
      <c r="B260" s="2" t="s">
        <v>12</v>
      </c>
      <c r="C260" s="3">
        <v>7</v>
      </c>
      <c r="D260" s="3" t="str">
        <f>VLOOKUP(C260,'Restaurant Details'!$A$1:$E$21,2,FALSE)</f>
        <v>AMN</v>
      </c>
      <c r="E260" s="3" t="str">
        <f>VLOOKUP(C260,'Restaurant Details'!$A$2:$C$21,3,FALSE)</f>
        <v>North Indian</v>
      </c>
      <c r="F260" s="1">
        <v>44562.513194444444</v>
      </c>
      <c r="G260" s="5">
        <f t="shared" si="16"/>
        <v>44562</v>
      </c>
      <c r="H260" s="4">
        <f t="shared" si="17"/>
        <v>0.51319444444379769</v>
      </c>
      <c r="I260" s="3">
        <v>2</v>
      </c>
      <c r="J260" s="3">
        <v>134</v>
      </c>
      <c r="K260" s="3" t="str">
        <f t="shared" si="18"/>
        <v>N</v>
      </c>
      <c r="L260" s="3">
        <f t="shared" si="19"/>
        <v>134</v>
      </c>
      <c r="M260" s="2" t="s">
        <v>531</v>
      </c>
      <c r="N260" s="3">
        <v>29</v>
      </c>
      <c r="O260" s="3">
        <v>3</v>
      </c>
      <c r="P260" s="3">
        <v>4</v>
      </c>
    </row>
    <row r="261" spans="1:16" x14ac:dyDescent="0.3">
      <c r="A261" t="s">
        <v>282</v>
      </c>
      <c r="B261" s="2" t="s">
        <v>9</v>
      </c>
      <c r="C261" s="3">
        <v>5</v>
      </c>
      <c r="D261" s="3" t="str">
        <f>VLOOKUP(C261,'Restaurant Details'!$A$1:$E$21,2,FALSE)</f>
        <v>Denver Restaurant</v>
      </c>
      <c r="E261" s="3" t="str">
        <f>VLOOKUP(C261,'Restaurant Details'!$A$2:$C$21,3,FALSE)</f>
        <v>Continental</v>
      </c>
      <c r="F261" s="1">
        <v>44562.96875</v>
      </c>
      <c r="G261" s="5">
        <f t="shared" si="16"/>
        <v>44562</v>
      </c>
      <c r="H261" s="4">
        <f t="shared" si="17"/>
        <v>0.96875</v>
      </c>
      <c r="I261" s="3">
        <v>5</v>
      </c>
      <c r="J261" s="3">
        <v>775</v>
      </c>
      <c r="K261" s="3" t="str">
        <f t="shared" si="18"/>
        <v>Y</v>
      </c>
      <c r="L261" s="3">
        <f t="shared" si="19"/>
        <v>736.25</v>
      </c>
      <c r="M261" s="2" t="s">
        <v>529</v>
      </c>
      <c r="N261" s="3">
        <v>33</v>
      </c>
      <c r="O261" s="3">
        <v>3</v>
      </c>
      <c r="P261" s="3">
        <v>1</v>
      </c>
    </row>
    <row r="262" spans="1:16" x14ac:dyDescent="0.3">
      <c r="A262" t="s">
        <v>283</v>
      </c>
      <c r="B262" s="2" t="s">
        <v>7</v>
      </c>
      <c r="C262" s="3">
        <v>19</v>
      </c>
      <c r="D262" s="3" t="str">
        <f>VLOOKUP(C262,'Restaurant Details'!$A$1:$E$21,2,FALSE)</f>
        <v>Sam Hotel</v>
      </c>
      <c r="E262" s="3" t="str">
        <f>VLOOKUP(C262,'Restaurant Details'!$A$2:$C$21,3,FALSE)</f>
        <v>Belgian</v>
      </c>
      <c r="F262" s="1">
        <v>44562.590277777781</v>
      </c>
      <c r="G262" s="5">
        <f t="shared" si="16"/>
        <v>44562</v>
      </c>
      <c r="H262" s="4">
        <f t="shared" si="17"/>
        <v>0.59027777778101154</v>
      </c>
      <c r="I262" s="3">
        <v>7</v>
      </c>
      <c r="J262" s="3">
        <v>853</v>
      </c>
      <c r="K262" s="3" t="str">
        <f t="shared" si="18"/>
        <v>Y</v>
      </c>
      <c r="L262" s="3">
        <f t="shared" si="19"/>
        <v>810.34999999999991</v>
      </c>
      <c r="M262" s="2" t="s">
        <v>529</v>
      </c>
      <c r="N262" s="3">
        <v>39</v>
      </c>
      <c r="O262" s="3">
        <v>3</v>
      </c>
      <c r="P262" s="3">
        <v>2</v>
      </c>
    </row>
    <row r="263" spans="1:16" x14ac:dyDescent="0.3">
      <c r="A263" t="s">
        <v>284</v>
      </c>
      <c r="B263" s="2" t="s">
        <v>17</v>
      </c>
      <c r="C263" s="3">
        <v>10</v>
      </c>
      <c r="D263" s="3" t="str">
        <f>VLOOKUP(C263,'Restaurant Details'!$A$1:$E$21,2,FALSE)</f>
        <v>Dave Hotel</v>
      </c>
      <c r="E263" s="3" t="str">
        <f>VLOOKUP(C263,'Restaurant Details'!$A$2:$C$21,3,FALSE)</f>
        <v>South Indian</v>
      </c>
      <c r="F263" s="1">
        <v>44562.47152777778</v>
      </c>
      <c r="G263" s="5">
        <f t="shared" si="16"/>
        <v>44562</v>
      </c>
      <c r="H263" s="4">
        <f t="shared" si="17"/>
        <v>0.47152777777955635</v>
      </c>
      <c r="I263" s="3">
        <v>7</v>
      </c>
      <c r="J263" s="3">
        <v>940</v>
      </c>
      <c r="K263" s="3" t="str">
        <f t="shared" si="18"/>
        <v>Y</v>
      </c>
      <c r="L263" s="3">
        <f t="shared" si="19"/>
        <v>893</v>
      </c>
      <c r="M263" s="2" t="s">
        <v>530</v>
      </c>
      <c r="N263" s="3">
        <v>31</v>
      </c>
      <c r="O263" s="3">
        <v>2</v>
      </c>
      <c r="P263" s="3">
        <v>1</v>
      </c>
    </row>
    <row r="264" spans="1:16" x14ac:dyDescent="0.3">
      <c r="A264" t="s">
        <v>285</v>
      </c>
      <c r="B264" s="2" t="s">
        <v>20</v>
      </c>
      <c r="C264" s="3">
        <v>11</v>
      </c>
      <c r="D264" s="3" t="str">
        <f>VLOOKUP(C264,'Restaurant Details'!$A$1:$E$21,2,FALSE)</f>
        <v>The Taste</v>
      </c>
      <c r="E264" s="3" t="str">
        <f>VLOOKUP(C264,'Restaurant Details'!$A$2:$C$21,3,FALSE)</f>
        <v>French</v>
      </c>
      <c r="F264" s="1">
        <v>44562.917361111111</v>
      </c>
      <c r="G264" s="5">
        <f t="shared" si="16"/>
        <v>44562</v>
      </c>
      <c r="H264" s="4">
        <f t="shared" si="17"/>
        <v>0.91736111111094942</v>
      </c>
      <c r="I264" s="3">
        <v>2</v>
      </c>
      <c r="J264" s="3">
        <v>124</v>
      </c>
      <c r="K264" s="3" t="str">
        <f t="shared" si="18"/>
        <v>N</v>
      </c>
      <c r="L264" s="3">
        <f t="shared" si="19"/>
        <v>124</v>
      </c>
      <c r="M264" s="2" t="s">
        <v>530</v>
      </c>
      <c r="N264" s="3">
        <v>30</v>
      </c>
      <c r="O264" s="3">
        <v>2</v>
      </c>
      <c r="P264" s="3">
        <v>1</v>
      </c>
    </row>
    <row r="265" spans="1:16" x14ac:dyDescent="0.3">
      <c r="A265" t="s">
        <v>286</v>
      </c>
      <c r="B265" s="2" t="s">
        <v>10</v>
      </c>
      <c r="C265" s="3">
        <v>12</v>
      </c>
      <c r="D265" s="3" t="str">
        <f>VLOOKUP(C265,'Restaurant Details'!$A$1:$E$21,2,FALSE)</f>
        <v>Ruchi</v>
      </c>
      <c r="E265" s="3" t="str">
        <f>VLOOKUP(C265,'Restaurant Details'!$A$2:$C$21,3,FALSE)</f>
        <v>Chinese</v>
      </c>
      <c r="F265" s="1">
        <v>44562.47152777778</v>
      </c>
      <c r="G265" s="5">
        <f t="shared" si="16"/>
        <v>44562</v>
      </c>
      <c r="H265" s="4">
        <f t="shared" si="17"/>
        <v>0.47152777777955635</v>
      </c>
      <c r="I265" s="3">
        <v>4</v>
      </c>
      <c r="J265" s="3">
        <v>278</v>
      </c>
      <c r="K265" s="3" t="str">
        <f t="shared" si="18"/>
        <v>N</v>
      </c>
      <c r="L265" s="3">
        <f t="shared" si="19"/>
        <v>278</v>
      </c>
      <c r="M265" s="2" t="s">
        <v>531</v>
      </c>
      <c r="N265" s="3">
        <v>42</v>
      </c>
      <c r="O265" s="3">
        <v>5</v>
      </c>
      <c r="P265" s="3">
        <v>1</v>
      </c>
    </row>
    <row r="266" spans="1:16" x14ac:dyDescent="0.3">
      <c r="A266" t="s">
        <v>287</v>
      </c>
      <c r="B266" s="2" t="s">
        <v>18</v>
      </c>
      <c r="C266" s="3">
        <v>15</v>
      </c>
      <c r="D266" s="3" t="str">
        <f>VLOOKUP(C266,'Restaurant Details'!$A$1:$E$21,2,FALSE)</f>
        <v>Vrinda Bhavan</v>
      </c>
      <c r="E266" s="3" t="str">
        <f>VLOOKUP(C266,'Restaurant Details'!$A$2:$C$21,3,FALSE)</f>
        <v>North Indian</v>
      </c>
      <c r="F266" s="1">
        <v>44562.47152777778</v>
      </c>
      <c r="G266" s="5">
        <f t="shared" si="16"/>
        <v>44562</v>
      </c>
      <c r="H266" s="4">
        <f t="shared" si="17"/>
        <v>0.47152777777955635</v>
      </c>
      <c r="I266" s="3">
        <v>5</v>
      </c>
      <c r="J266" s="3">
        <v>682</v>
      </c>
      <c r="K266" s="3" t="str">
        <f t="shared" si="18"/>
        <v>Y</v>
      </c>
      <c r="L266" s="3">
        <f t="shared" si="19"/>
        <v>647.9</v>
      </c>
      <c r="M266" s="2" t="s">
        <v>529</v>
      </c>
      <c r="N266" s="3">
        <v>30</v>
      </c>
      <c r="O266" s="3">
        <v>3</v>
      </c>
      <c r="P266" s="3">
        <v>3</v>
      </c>
    </row>
    <row r="267" spans="1:16" x14ac:dyDescent="0.3">
      <c r="A267" t="s">
        <v>288</v>
      </c>
      <c r="B267" s="2" t="s">
        <v>7</v>
      </c>
      <c r="C267" s="3">
        <v>16</v>
      </c>
      <c r="D267" s="3" t="str">
        <f>VLOOKUP(C267,'Restaurant Details'!$A$1:$E$21,2,FALSE)</f>
        <v>Anand Restaurant</v>
      </c>
      <c r="E267" s="3" t="str">
        <f>VLOOKUP(C267,'Restaurant Details'!$A$2:$C$21,3,FALSE)</f>
        <v>African</v>
      </c>
      <c r="F267" s="1">
        <v>44562.857638888891</v>
      </c>
      <c r="G267" s="5">
        <f t="shared" si="16"/>
        <v>44562</v>
      </c>
      <c r="H267" s="4">
        <f t="shared" si="17"/>
        <v>0.85763888889050577</v>
      </c>
      <c r="I267" s="3">
        <v>6</v>
      </c>
      <c r="J267" s="3">
        <v>804</v>
      </c>
      <c r="K267" s="3" t="str">
        <f t="shared" si="18"/>
        <v>Y</v>
      </c>
      <c r="L267" s="3">
        <f t="shared" si="19"/>
        <v>763.8</v>
      </c>
      <c r="M267" s="2" t="s">
        <v>529</v>
      </c>
      <c r="N267" s="3">
        <v>25</v>
      </c>
      <c r="O267" s="3">
        <v>3</v>
      </c>
      <c r="P267" s="3">
        <v>5</v>
      </c>
    </row>
    <row r="268" spans="1:16" x14ac:dyDescent="0.3">
      <c r="A268" t="s">
        <v>289</v>
      </c>
      <c r="B268" s="2" t="s">
        <v>15</v>
      </c>
      <c r="C268" s="3">
        <v>3</v>
      </c>
      <c r="D268" s="3" t="str">
        <f>VLOOKUP(C268,'Restaurant Details'!$A$1:$E$21,2,FALSE)</f>
        <v>ASR Restaurant</v>
      </c>
      <c r="E268" s="3" t="str">
        <f>VLOOKUP(C268,'Restaurant Details'!$A$2:$C$21,3,FALSE)</f>
        <v>South Indian</v>
      </c>
      <c r="F268" s="1">
        <v>44562.604861111111</v>
      </c>
      <c r="G268" s="5">
        <f t="shared" si="16"/>
        <v>44562</v>
      </c>
      <c r="H268" s="4">
        <f t="shared" si="17"/>
        <v>0.60486111111094942</v>
      </c>
      <c r="I268" s="3">
        <v>2</v>
      </c>
      <c r="J268" s="3">
        <v>99</v>
      </c>
      <c r="K268" s="3" t="str">
        <f t="shared" si="18"/>
        <v>N</v>
      </c>
      <c r="L268" s="3">
        <f t="shared" si="19"/>
        <v>99</v>
      </c>
      <c r="M268" s="2" t="s">
        <v>529</v>
      </c>
      <c r="N268" s="3">
        <v>12</v>
      </c>
      <c r="O268" s="3">
        <v>3</v>
      </c>
      <c r="P268" s="3">
        <v>3</v>
      </c>
    </row>
    <row r="269" spans="1:16" x14ac:dyDescent="0.3">
      <c r="A269" t="s">
        <v>290</v>
      </c>
      <c r="B269" s="2" t="s">
        <v>17</v>
      </c>
      <c r="C269" s="3">
        <v>19</v>
      </c>
      <c r="D269" s="3" t="str">
        <f>VLOOKUP(C269,'Restaurant Details'!$A$1:$E$21,2,FALSE)</f>
        <v>Sam Hotel</v>
      </c>
      <c r="E269" s="3" t="str">
        <f>VLOOKUP(C269,'Restaurant Details'!$A$2:$C$21,3,FALSE)</f>
        <v>Belgian</v>
      </c>
      <c r="F269" s="1">
        <v>44562.46875</v>
      </c>
      <c r="G269" s="5">
        <f t="shared" si="16"/>
        <v>44562</v>
      </c>
      <c r="H269" s="4">
        <f t="shared" si="17"/>
        <v>0.46875</v>
      </c>
      <c r="I269" s="3">
        <v>6</v>
      </c>
      <c r="J269" s="3">
        <v>964</v>
      </c>
      <c r="K269" s="3" t="str">
        <f t="shared" si="18"/>
        <v>Y</v>
      </c>
      <c r="L269" s="3">
        <f t="shared" si="19"/>
        <v>915.8</v>
      </c>
      <c r="M269" s="2" t="s">
        <v>529</v>
      </c>
      <c r="N269" s="3">
        <v>30</v>
      </c>
      <c r="O269" s="3">
        <v>3</v>
      </c>
      <c r="P269" s="3">
        <v>4</v>
      </c>
    </row>
    <row r="270" spans="1:16" x14ac:dyDescent="0.3">
      <c r="A270" t="s">
        <v>291</v>
      </c>
      <c r="B270" s="2" t="s">
        <v>4</v>
      </c>
      <c r="C270" s="3">
        <v>17</v>
      </c>
      <c r="D270" s="3" t="str">
        <f>VLOOKUP(C270,'Restaurant Details'!$A$1:$E$21,2,FALSE)</f>
        <v>Zam Zam</v>
      </c>
      <c r="E270" s="3" t="str">
        <f>VLOOKUP(C270,'Restaurant Details'!$A$2:$C$21,3,FALSE)</f>
        <v>Arabian</v>
      </c>
      <c r="F270" s="1">
        <v>44562.604861111111</v>
      </c>
      <c r="G270" s="5">
        <f t="shared" si="16"/>
        <v>44562</v>
      </c>
      <c r="H270" s="4">
        <f t="shared" si="17"/>
        <v>0.60486111111094942</v>
      </c>
      <c r="I270" s="3">
        <v>5</v>
      </c>
      <c r="J270" s="3">
        <v>938</v>
      </c>
      <c r="K270" s="3" t="str">
        <f t="shared" si="18"/>
        <v>Y</v>
      </c>
      <c r="L270" s="3">
        <f t="shared" si="19"/>
        <v>891.09999999999991</v>
      </c>
      <c r="M270" s="2" t="s">
        <v>529</v>
      </c>
      <c r="N270" s="3">
        <v>35</v>
      </c>
      <c r="O270" s="3">
        <v>2</v>
      </c>
      <c r="P270" s="3">
        <v>1</v>
      </c>
    </row>
    <row r="271" spans="1:16" x14ac:dyDescent="0.3">
      <c r="A271" t="s">
        <v>292</v>
      </c>
      <c r="B271" s="2" t="s">
        <v>10</v>
      </c>
      <c r="C271" s="3">
        <v>8</v>
      </c>
      <c r="D271" s="3" t="str">
        <f>VLOOKUP(C271,'Restaurant Details'!$A$1:$E$21,2,FALSE)</f>
        <v>Oslo</v>
      </c>
      <c r="E271" s="3" t="str">
        <f>VLOOKUP(C271,'Restaurant Details'!$A$2:$C$21,3,FALSE)</f>
        <v>French</v>
      </c>
      <c r="F271" s="1">
        <v>44562.854861111111</v>
      </c>
      <c r="G271" s="5">
        <f t="shared" si="16"/>
        <v>44562</v>
      </c>
      <c r="H271" s="4">
        <f t="shared" si="17"/>
        <v>0.85486111111094942</v>
      </c>
      <c r="I271" s="3">
        <v>7</v>
      </c>
      <c r="J271" s="3">
        <v>857</v>
      </c>
      <c r="K271" s="3" t="str">
        <f t="shared" si="18"/>
        <v>Y</v>
      </c>
      <c r="L271" s="3">
        <f t="shared" si="19"/>
        <v>814.15</v>
      </c>
      <c r="M271" s="2" t="s">
        <v>529</v>
      </c>
      <c r="N271" s="3">
        <v>13</v>
      </c>
      <c r="O271" s="3">
        <v>2</v>
      </c>
      <c r="P271" s="3">
        <v>2</v>
      </c>
    </row>
    <row r="272" spans="1:16" x14ac:dyDescent="0.3">
      <c r="A272" t="s">
        <v>293</v>
      </c>
      <c r="B272" s="2" t="s">
        <v>15</v>
      </c>
      <c r="C272" s="3">
        <v>8</v>
      </c>
      <c r="D272" s="3" t="str">
        <f>VLOOKUP(C272,'Restaurant Details'!$A$1:$E$21,2,FALSE)</f>
        <v>Oslo</v>
      </c>
      <c r="E272" s="3" t="str">
        <f>VLOOKUP(C272,'Restaurant Details'!$A$2:$C$21,3,FALSE)</f>
        <v>French</v>
      </c>
      <c r="F272" s="1">
        <v>44562.465277777781</v>
      </c>
      <c r="G272" s="5">
        <f t="shared" si="16"/>
        <v>44562</v>
      </c>
      <c r="H272" s="4">
        <f t="shared" si="17"/>
        <v>0.46527777778101154</v>
      </c>
      <c r="I272" s="3">
        <v>7</v>
      </c>
      <c r="J272" s="3">
        <v>570</v>
      </c>
      <c r="K272" s="3" t="str">
        <f t="shared" si="18"/>
        <v>Y</v>
      </c>
      <c r="L272" s="3">
        <f t="shared" si="19"/>
        <v>541.5</v>
      </c>
      <c r="M272" s="2" t="s">
        <v>529</v>
      </c>
      <c r="N272" s="3">
        <v>19</v>
      </c>
      <c r="O272" s="3">
        <v>2</v>
      </c>
      <c r="P272" s="3">
        <v>1</v>
      </c>
    </row>
    <row r="273" spans="1:16" x14ac:dyDescent="0.3">
      <c r="A273" t="s">
        <v>294</v>
      </c>
      <c r="B273" s="2" t="s">
        <v>6</v>
      </c>
      <c r="C273" s="3">
        <v>4</v>
      </c>
      <c r="D273" s="3" t="str">
        <f>VLOOKUP(C273,'Restaurant Details'!$A$1:$E$21,2,FALSE)</f>
        <v>Win Hotel</v>
      </c>
      <c r="E273" s="3" t="str">
        <f>VLOOKUP(C273,'Restaurant Details'!$A$2:$C$21,3,FALSE)</f>
        <v>South Indian</v>
      </c>
      <c r="F273" s="1">
        <v>44562.640277777777</v>
      </c>
      <c r="G273" s="5">
        <f t="shared" si="16"/>
        <v>44562</v>
      </c>
      <c r="H273" s="4">
        <f t="shared" si="17"/>
        <v>0.64027777777664596</v>
      </c>
      <c r="I273" s="3">
        <v>5</v>
      </c>
      <c r="J273" s="3">
        <v>419</v>
      </c>
      <c r="K273" s="3" t="str">
        <f t="shared" si="18"/>
        <v>N</v>
      </c>
      <c r="L273" s="3">
        <f t="shared" si="19"/>
        <v>419</v>
      </c>
      <c r="M273" s="2" t="s">
        <v>529</v>
      </c>
      <c r="N273" s="3">
        <v>39</v>
      </c>
      <c r="O273" s="3">
        <v>4</v>
      </c>
      <c r="P273" s="3">
        <v>5</v>
      </c>
    </row>
    <row r="274" spans="1:16" x14ac:dyDescent="0.3">
      <c r="A274" t="s">
        <v>295</v>
      </c>
      <c r="B274" s="2" t="s">
        <v>15</v>
      </c>
      <c r="C274" s="3">
        <v>9</v>
      </c>
      <c r="D274" s="3" t="str">
        <f>VLOOKUP(C274,'Restaurant Details'!$A$1:$E$21,2,FALSE)</f>
        <v>Excel Restaurant</v>
      </c>
      <c r="E274" s="3" t="str">
        <f>VLOOKUP(C274,'Restaurant Details'!$A$2:$C$21,3,FALSE)</f>
        <v>North Indian</v>
      </c>
      <c r="F274" s="1">
        <v>44562.73541666667</v>
      </c>
      <c r="G274" s="5">
        <f t="shared" si="16"/>
        <v>44562</v>
      </c>
      <c r="H274" s="4">
        <f t="shared" si="17"/>
        <v>0.73541666667006211</v>
      </c>
      <c r="I274" s="3">
        <v>4</v>
      </c>
      <c r="J274" s="3">
        <v>334</v>
      </c>
      <c r="K274" s="3" t="str">
        <f t="shared" si="18"/>
        <v>N</v>
      </c>
      <c r="L274" s="3">
        <f t="shared" si="19"/>
        <v>334</v>
      </c>
      <c r="M274" s="2" t="s">
        <v>529</v>
      </c>
      <c r="N274" s="3">
        <v>14</v>
      </c>
      <c r="O274" s="3">
        <v>3</v>
      </c>
      <c r="P274" s="3">
        <v>1</v>
      </c>
    </row>
    <row r="275" spans="1:16" x14ac:dyDescent="0.3">
      <c r="A275" t="s">
        <v>296</v>
      </c>
      <c r="B275" s="2" t="s">
        <v>14</v>
      </c>
      <c r="C275" s="3">
        <v>5</v>
      </c>
      <c r="D275" s="3" t="str">
        <f>VLOOKUP(C275,'Restaurant Details'!$A$1:$E$21,2,FALSE)</f>
        <v>Denver Restaurant</v>
      </c>
      <c r="E275" s="3" t="str">
        <f>VLOOKUP(C275,'Restaurant Details'!$A$2:$C$21,3,FALSE)</f>
        <v>Continental</v>
      </c>
      <c r="F275" s="1">
        <v>44562.750694444447</v>
      </c>
      <c r="G275" s="5">
        <f t="shared" si="16"/>
        <v>44562</v>
      </c>
      <c r="H275" s="4">
        <f t="shared" si="17"/>
        <v>0.75069444444670808</v>
      </c>
      <c r="I275" s="3">
        <v>6</v>
      </c>
      <c r="J275" s="3">
        <v>767</v>
      </c>
      <c r="K275" s="3" t="str">
        <f t="shared" si="18"/>
        <v>Y</v>
      </c>
      <c r="L275" s="3">
        <f t="shared" si="19"/>
        <v>728.65</v>
      </c>
      <c r="M275" s="2" t="s">
        <v>531</v>
      </c>
      <c r="N275" s="3">
        <v>29</v>
      </c>
      <c r="O275" s="3">
        <v>3</v>
      </c>
      <c r="P275" s="3">
        <v>4</v>
      </c>
    </row>
    <row r="276" spans="1:16" x14ac:dyDescent="0.3">
      <c r="A276" t="s">
        <v>297</v>
      </c>
      <c r="B276" s="2" t="s">
        <v>16</v>
      </c>
      <c r="C276" s="3">
        <v>20</v>
      </c>
      <c r="D276" s="3" t="str">
        <f>VLOOKUP(C276,'Restaurant Details'!$A$1:$E$21,2,FALSE)</f>
        <v>Chew Restaurant</v>
      </c>
      <c r="E276" s="3" t="str">
        <f>VLOOKUP(C276,'Restaurant Details'!$A$2:$C$21,3,FALSE)</f>
        <v>Belgian</v>
      </c>
      <c r="F276" s="1">
        <v>44562.917361111111</v>
      </c>
      <c r="G276" s="5">
        <f t="shared" si="16"/>
        <v>44562</v>
      </c>
      <c r="H276" s="4">
        <f t="shared" si="17"/>
        <v>0.91736111111094942</v>
      </c>
      <c r="I276" s="3">
        <v>2</v>
      </c>
      <c r="J276" s="3">
        <v>125</v>
      </c>
      <c r="K276" s="3" t="str">
        <f t="shared" si="18"/>
        <v>N</v>
      </c>
      <c r="L276" s="3">
        <f t="shared" si="19"/>
        <v>125</v>
      </c>
      <c r="M276" s="2" t="s">
        <v>529</v>
      </c>
      <c r="N276" s="3">
        <v>30</v>
      </c>
      <c r="O276" s="3">
        <v>2</v>
      </c>
      <c r="P276" s="3">
        <v>4</v>
      </c>
    </row>
    <row r="277" spans="1:16" x14ac:dyDescent="0.3">
      <c r="A277" t="s">
        <v>298</v>
      </c>
      <c r="B277" s="2" t="s">
        <v>6</v>
      </c>
      <c r="C277" s="3">
        <v>16</v>
      </c>
      <c r="D277" s="3" t="str">
        <f>VLOOKUP(C277,'Restaurant Details'!$A$1:$E$21,2,FALSE)</f>
        <v>Anand Restaurant</v>
      </c>
      <c r="E277" s="3" t="str">
        <f>VLOOKUP(C277,'Restaurant Details'!$A$2:$C$21,3,FALSE)</f>
        <v>African</v>
      </c>
      <c r="F277" s="1">
        <v>44562.5</v>
      </c>
      <c r="G277" s="5">
        <f t="shared" si="16"/>
        <v>44562</v>
      </c>
      <c r="H277" s="4">
        <f t="shared" si="17"/>
        <v>0.5</v>
      </c>
      <c r="I277" s="3">
        <v>2</v>
      </c>
      <c r="J277" s="3">
        <v>76</v>
      </c>
      <c r="K277" s="3" t="str">
        <f t="shared" si="18"/>
        <v>N</v>
      </c>
      <c r="L277" s="3">
        <f t="shared" si="19"/>
        <v>76</v>
      </c>
      <c r="M277" s="2" t="s">
        <v>529</v>
      </c>
      <c r="N277" s="3">
        <v>31</v>
      </c>
      <c r="O277" s="3">
        <v>5</v>
      </c>
      <c r="P277" s="3">
        <v>5</v>
      </c>
    </row>
    <row r="278" spans="1:16" x14ac:dyDescent="0.3">
      <c r="A278" t="s">
        <v>299</v>
      </c>
      <c r="B278" s="2" t="s">
        <v>12</v>
      </c>
      <c r="C278" s="3">
        <v>18</v>
      </c>
      <c r="D278" s="3" t="str">
        <f>VLOOKUP(C278,'Restaurant Details'!$A$1:$E$21,2,FALSE)</f>
        <v>Ellora</v>
      </c>
      <c r="E278" s="3" t="str">
        <f>VLOOKUP(C278,'Restaurant Details'!$A$2:$C$21,3,FALSE)</f>
        <v>African</v>
      </c>
      <c r="F278" s="1">
        <v>44562.47152777778</v>
      </c>
      <c r="G278" s="5">
        <f t="shared" si="16"/>
        <v>44562</v>
      </c>
      <c r="H278" s="4">
        <f t="shared" si="17"/>
        <v>0.47152777777955635</v>
      </c>
      <c r="I278" s="3">
        <v>6</v>
      </c>
      <c r="J278" s="3">
        <v>649</v>
      </c>
      <c r="K278" s="3" t="str">
        <f t="shared" si="18"/>
        <v>Y</v>
      </c>
      <c r="L278" s="3">
        <f t="shared" si="19"/>
        <v>616.54999999999995</v>
      </c>
      <c r="M278" s="2" t="s">
        <v>530</v>
      </c>
      <c r="N278" s="3">
        <v>35</v>
      </c>
      <c r="O278" s="3">
        <v>2</v>
      </c>
      <c r="P278" s="3">
        <v>4</v>
      </c>
    </row>
    <row r="279" spans="1:16" x14ac:dyDescent="0.3">
      <c r="A279" t="s">
        <v>300</v>
      </c>
      <c r="B279" s="2" t="s">
        <v>6</v>
      </c>
      <c r="C279" s="3">
        <v>3</v>
      </c>
      <c r="D279" s="3" t="str">
        <f>VLOOKUP(C279,'Restaurant Details'!$A$1:$E$21,2,FALSE)</f>
        <v>ASR Restaurant</v>
      </c>
      <c r="E279" s="3" t="str">
        <f>VLOOKUP(C279,'Restaurant Details'!$A$2:$C$21,3,FALSE)</f>
        <v>South Indian</v>
      </c>
      <c r="F279" s="1">
        <v>44562.563194444447</v>
      </c>
      <c r="G279" s="5">
        <f t="shared" si="16"/>
        <v>44562</v>
      </c>
      <c r="H279" s="4">
        <f t="shared" si="17"/>
        <v>0.56319444444670808</v>
      </c>
      <c r="I279" s="3">
        <v>3</v>
      </c>
      <c r="J279" s="3">
        <v>352</v>
      </c>
      <c r="K279" s="3" t="str">
        <f t="shared" si="18"/>
        <v>N</v>
      </c>
      <c r="L279" s="3">
        <f t="shared" si="19"/>
        <v>352</v>
      </c>
      <c r="M279" s="2" t="s">
        <v>530</v>
      </c>
      <c r="N279" s="3">
        <v>30</v>
      </c>
      <c r="O279" s="3">
        <v>3</v>
      </c>
      <c r="P279" s="3">
        <v>1</v>
      </c>
    </row>
    <row r="280" spans="1:16" x14ac:dyDescent="0.3">
      <c r="A280" t="s">
        <v>301</v>
      </c>
      <c r="B280" s="2" t="s">
        <v>15</v>
      </c>
      <c r="C280" s="3">
        <v>18</v>
      </c>
      <c r="D280" s="3" t="str">
        <f>VLOOKUP(C280,'Restaurant Details'!$A$1:$E$21,2,FALSE)</f>
        <v>Ellora</v>
      </c>
      <c r="E280" s="3" t="str">
        <f>VLOOKUP(C280,'Restaurant Details'!$A$2:$C$21,3,FALSE)</f>
        <v>African</v>
      </c>
      <c r="F280" s="1">
        <v>44562.46875</v>
      </c>
      <c r="G280" s="5">
        <f t="shared" si="16"/>
        <v>44562</v>
      </c>
      <c r="H280" s="4">
        <f t="shared" si="17"/>
        <v>0.46875</v>
      </c>
      <c r="I280" s="3">
        <v>5</v>
      </c>
      <c r="J280" s="3">
        <v>707</v>
      </c>
      <c r="K280" s="3" t="str">
        <f t="shared" si="18"/>
        <v>Y</v>
      </c>
      <c r="L280" s="3">
        <f t="shared" si="19"/>
        <v>671.65</v>
      </c>
      <c r="M280" s="2" t="s">
        <v>531</v>
      </c>
      <c r="N280" s="3">
        <v>31</v>
      </c>
      <c r="O280" s="3">
        <v>4</v>
      </c>
      <c r="P280" s="3">
        <v>5</v>
      </c>
    </row>
    <row r="281" spans="1:16" x14ac:dyDescent="0.3">
      <c r="A281" t="s">
        <v>302</v>
      </c>
      <c r="B281" s="2" t="s">
        <v>4</v>
      </c>
      <c r="C281" s="3">
        <v>11</v>
      </c>
      <c r="D281" s="3" t="str">
        <f>VLOOKUP(C281,'Restaurant Details'!$A$1:$E$21,2,FALSE)</f>
        <v>The Taste</v>
      </c>
      <c r="E281" s="3" t="str">
        <f>VLOOKUP(C281,'Restaurant Details'!$A$2:$C$21,3,FALSE)</f>
        <v>French</v>
      </c>
      <c r="F281" s="1">
        <v>44562.5</v>
      </c>
      <c r="G281" s="5">
        <f t="shared" si="16"/>
        <v>44562</v>
      </c>
      <c r="H281" s="4">
        <f t="shared" si="17"/>
        <v>0.5</v>
      </c>
      <c r="I281" s="3">
        <v>5</v>
      </c>
      <c r="J281" s="3">
        <v>500</v>
      </c>
      <c r="K281" s="3" t="str">
        <f t="shared" si="18"/>
        <v>Y</v>
      </c>
      <c r="L281" s="3">
        <f t="shared" si="19"/>
        <v>475</v>
      </c>
      <c r="M281" s="2" t="s">
        <v>529</v>
      </c>
      <c r="N281" s="3">
        <v>36</v>
      </c>
      <c r="O281" s="3">
        <v>3</v>
      </c>
      <c r="P281" s="3">
        <v>2</v>
      </c>
    </row>
    <row r="282" spans="1:16" x14ac:dyDescent="0.3">
      <c r="A282" t="s">
        <v>303</v>
      </c>
      <c r="B282" s="2" t="s">
        <v>19</v>
      </c>
      <c r="C282" s="3">
        <v>5</v>
      </c>
      <c r="D282" s="3" t="str">
        <f>VLOOKUP(C282,'Restaurant Details'!$A$1:$E$21,2,FALSE)</f>
        <v>Denver Restaurant</v>
      </c>
      <c r="E282" s="3" t="str">
        <f>VLOOKUP(C282,'Restaurant Details'!$A$2:$C$21,3,FALSE)</f>
        <v>Continental</v>
      </c>
      <c r="F282" s="1">
        <v>44562.998611111114</v>
      </c>
      <c r="G282" s="5">
        <f t="shared" si="16"/>
        <v>44562</v>
      </c>
      <c r="H282" s="4">
        <f t="shared" si="17"/>
        <v>0.99861111111385981</v>
      </c>
      <c r="I282" s="3">
        <v>6</v>
      </c>
      <c r="J282" s="3">
        <v>802</v>
      </c>
      <c r="K282" s="3" t="str">
        <f t="shared" si="18"/>
        <v>Y</v>
      </c>
      <c r="L282" s="3">
        <f t="shared" si="19"/>
        <v>761.9</v>
      </c>
      <c r="M282" s="2" t="s">
        <v>529</v>
      </c>
      <c r="N282" s="3">
        <v>22</v>
      </c>
      <c r="O282" s="3">
        <v>2</v>
      </c>
      <c r="P282" s="3">
        <v>2</v>
      </c>
    </row>
    <row r="283" spans="1:16" x14ac:dyDescent="0.3">
      <c r="A283" t="s">
        <v>304</v>
      </c>
      <c r="B283" s="2" t="s">
        <v>11</v>
      </c>
      <c r="C283" s="3">
        <v>10</v>
      </c>
      <c r="D283" s="3" t="str">
        <f>VLOOKUP(C283,'Restaurant Details'!$A$1:$E$21,2,FALSE)</f>
        <v>Dave Hotel</v>
      </c>
      <c r="E283" s="3" t="str">
        <f>VLOOKUP(C283,'Restaurant Details'!$A$2:$C$21,3,FALSE)</f>
        <v>South Indian</v>
      </c>
      <c r="F283" s="1">
        <v>44562.604861111111</v>
      </c>
      <c r="G283" s="5">
        <f t="shared" si="16"/>
        <v>44562</v>
      </c>
      <c r="H283" s="4">
        <f t="shared" si="17"/>
        <v>0.60486111111094942</v>
      </c>
      <c r="I283" s="3">
        <v>5</v>
      </c>
      <c r="J283" s="3">
        <v>164</v>
      </c>
      <c r="K283" s="3" t="str">
        <f t="shared" si="18"/>
        <v>N</v>
      </c>
      <c r="L283" s="3">
        <f t="shared" si="19"/>
        <v>164</v>
      </c>
      <c r="M283" s="2" t="s">
        <v>529</v>
      </c>
      <c r="N283" s="3">
        <v>16</v>
      </c>
      <c r="O283" s="3">
        <v>2</v>
      </c>
      <c r="P283" s="3">
        <v>5</v>
      </c>
    </row>
    <row r="284" spans="1:16" x14ac:dyDescent="0.3">
      <c r="A284" t="s">
        <v>305</v>
      </c>
      <c r="B284" s="2" t="s">
        <v>13</v>
      </c>
      <c r="C284" s="3">
        <v>18</v>
      </c>
      <c r="D284" s="3" t="str">
        <f>VLOOKUP(C284,'Restaurant Details'!$A$1:$E$21,2,FALSE)</f>
        <v>Ellora</v>
      </c>
      <c r="E284" s="3" t="str">
        <f>VLOOKUP(C284,'Restaurant Details'!$A$2:$C$21,3,FALSE)</f>
        <v>African</v>
      </c>
      <c r="F284" s="1">
        <v>44562.73541666667</v>
      </c>
      <c r="G284" s="5">
        <f t="shared" si="16"/>
        <v>44562</v>
      </c>
      <c r="H284" s="4">
        <f t="shared" si="17"/>
        <v>0.73541666667006211</v>
      </c>
      <c r="I284" s="3">
        <v>4</v>
      </c>
      <c r="J284" s="3">
        <v>293</v>
      </c>
      <c r="K284" s="3" t="str">
        <f t="shared" si="18"/>
        <v>N</v>
      </c>
      <c r="L284" s="3">
        <f t="shared" si="19"/>
        <v>293</v>
      </c>
      <c r="M284" s="2" t="s">
        <v>529</v>
      </c>
      <c r="N284" s="3">
        <v>34</v>
      </c>
      <c r="O284" s="3">
        <v>4</v>
      </c>
      <c r="P284" s="3">
        <v>2</v>
      </c>
    </row>
    <row r="285" spans="1:16" x14ac:dyDescent="0.3">
      <c r="A285" t="s">
        <v>306</v>
      </c>
      <c r="B285" s="2" t="s">
        <v>18</v>
      </c>
      <c r="C285" s="3">
        <v>16</v>
      </c>
      <c r="D285" s="3" t="str">
        <f>VLOOKUP(C285,'Restaurant Details'!$A$1:$E$21,2,FALSE)</f>
        <v>Anand Restaurant</v>
      </c>
      <c r="E285" s="3" t="str">
        <f>VLOOKUP(C285,'Restaurant Details'!$A$2:$C$21,3,FALSE)</f>
        <v>African</v>
      </c>
      <c r="F285" s="1">
        <v>44562.470138888886</v>
      </c>
      <c r="G285" s="5">
        <f t="shared" si="16"/>
        <v>44562</v>
      </c>
      <c r="H285" s="4">
        <f t="shared" si="17"/>
        <v>0.47013888888614019</v>
      </c>
      <c r="I285" s="3">
        <v>5</v>
      </c>
      <c r="J285" s="3">
        <v>377</v>
      </c>
      <c r="K285" s="3" t="str">
        <f t="shared" si="18"/>
        <v>N</v>
      </c>
      <c r="L285" s="3">
        <f t="shared" si="19"/>
        <v>377</v>
      </c>
      <c r="M285" s="2" t="s">
        <v>529</v>
      </c>
      <c r="N285" s="3">
        <v>24</v>
      </c>
      <c r="O285" s="3">
        <v>3</v>
      </c>
      <c r="P285" s="3">
        <v>2</v>
      </c>
    </row>
    <row r="286" spans="1:16" x14ac:dyDescent="0.3">
      <c r="A286" t="s">
        <v>307</v>
      </c>
      <c r="B286" s="2" t="s">
        <v>8</v>
      </c>
      <c r="C286" s="3">
        <v>13</v>
      </c>
      <c r="D286" s="3" t="str">
        <f>VLOOKUP(C286,'Restaurant Details'!$A$1:$E$21,2,FALSE)</f>
        <v>Veer Restaurant</v>
      </c>
      <c r="E286" s="3" t="str">
        <f>VLOOKUP(C286,'Restaurant Details'!$A$2:$C$21,3,FALSE)</f>
        <v>Chinese</v>
      </c>
      <c r="F286" s="1">
        <v>44562.46875</v>
      </c>
      <c r="G286" s="5">
        <f t="shared" si="16"/>
        <v>44562</v>
      </c>
      <c r="H286" s="4">
        <f t="shared" si="17"/>
        <v>0.46875</v>
      </c>
      <c r="I286" s="3">
        <v>5</v>
      </c>
      <c r="J286" s="3">
        <v>538</v>
      </c>
      <c r="K286" s="3" t="str">
        <f t="shared" si="18"/>
        <v>Y</v>
      </c>
      <c r="L286" s="3">
        <f t="shared" si="19"/>
        <v>511.09999999999997</v>
      </c>
      <c r="M286" s="2" t="s">
        <v>530</v>
      </c>
      <c r="N286" s="3">
        <v>25</v>
      </c>
      <c r="O286" s="3">
        <v>4</v>
      </c>
      <c r="P286" s="3">
        <v>3</v>
      </c>
    </row>
    <row r="287" spans="1:16" x14ac:dyDescent="0.3">
      <c r="A287" t="s">
        <v>308</v>
      </c>
      <c r="B287" s="2" t="s">
        <v>19</v>
      </c>
      <c r="C287" s="3">
        <v>11</v>
      </c>
      <c r="D287" s="3" t="str">
        <f>VLOOKUP(C287,'Restaurant Details'!$A$1:$E$21,2,FALSE)</f>
        <v>The Taste</v>
      </c>
      <c r="E287" s="3" t="str">
        <f>VLOOKUP(C287,'Restaurant Details'!$A$2:$C$21,3,FALSE)</f>
        <v>French</v>
      </c>
      <c r="F287" s="1">
        <v>44562.590277777781</v>
      </c>
      <c r="G287" s="5">
        <f t="shared" si="16"/>
        <v>44562</v>
      </c>
      <c r="H287" s="4">
        <f t="shared" si="17"/>
        <v>0.59027777778101154</v>
      </c>
      <c r="I287" s="3">
        <v>5</v>
      </c>
      <c r="J287" s="3">
        <v>761</v>
      </c>
      <c r="K287" s="3" t="str">
        <f t="shared" si="18"/>
        <v>Y</v>
      </c>
      <c r="L287" s="3">
        <f t="shared" si="19"/>
        <v>722.94999999999993</v>
      </c>
      <c r="M287" s="2" t="s">
        <v>530</v>
      </c>
      <c r="N287" s="3">
        <v>34</v>
      </c>
      <c r="O287" s="3">
        <v>2</v>
      </c>
      <c r="P287" s="3">
        <v>5</v>
      </c>
    </row>
    <row r="288" spans="1:16" x14ac:dyDescent="0.3">
      <c r="A288" t="s">
        <v>309</v>
      </c>
      <c r="B288" s="2" t="s">
        <v>7</v>
      </c>
      <c r="C288" s="3">
        <v>16</v>
      </c>
      <c r="D288" s="3" t="str">
        <f>VLOOKUP(C288,'Restaurant Details'!$A$1:$E$21,2,FALSE)</f>
        <v>Anand Restaurant</v>
      </c>
      <c r="E288" s="3" t="str">
        <f>VLOOKUP(C288,'Restaurant Details'!$A$2:$C$21,3,FALSE)</f>
        <v>African</v>
      </c>
      <c r="F288" s="1">
        <v>44562.854861111111</v>
      </c>
      <c r="G288" s="5">
        <f t="shared" si="16"/>
        <v>44562</v>
      </c>
      <c r="H288" s="4">
        <f t="shared" si="17"/>
        <v>0.85486111111094942</v>
      </c>
      <c r="I288" s="3">
        <v>6</v>
      </c>
      <c r="J288" s="3">
        <v>567</v>
      </c>
      <c r="K288" s="3" t="str">
        <f t="shared" si="18"/>
        <v>Y</v>
      </c>
      <c r="L288" s="3">
        <f t="shared" si="19"/>
        <v>538.65</v>
      </c>
      <c r="M288" s="2" t="s">
        <v>529</v>
      </c>
      <c r="N288" s="3">
        <v>40</v>
      </c>
      <c r="O288" s="3">
        <v>5</v>
      </c>
      <c r="P288" s="3">
        <v>2</v>
      </c>
    </row>
    <row r="289" spans="1:16" x14ac:dyDescent="0.3">
      <c r="A289" t="s">
        <v>310</v>
      </c>
      <c r="B289" s="2" t="s">
        <v>20</v>
      </c>
      <c r="C289" s="3">
        <v>14</v>
      </c>
      <c r="D289" s="3" t="str">
        <f>VLOOKUP(C289,'Restaurant Details'!$A$1:$E$21,2,FALSE)</f>
        <v>KSR Hotel</v>
      </c>
      <c r="E289" s="3" t="str">
        <f>VLOOKUP(C289,'Restaurant Details'!$A$2:$C$21,3,FALSE)</f>
        <v>Chinese</v>
      </c>
      <c r="F289" s="1">
        <v>44562.513194444444</v>
      </c>
      <c r="G289" s="5">
        <f t="shared" si="16"/>
        <v>44562</v>
      </c>
      <c r="H289" s="4">
        <f t="shared" si="17"/>
        <v>0.51319444444379769</v>
      </c>
      <c r="I289" s="3">
        <v>7</v>
      </c>
      <c r="J289" s="3">
        <v>944</v>
      </c>
      <c r="K289" s="3" t="str">
        <f t="shared" si="18"/>
        <v>Y</v>
      </c>
      <c r="L289" s="3">
        <f t="shared" si="19"/>
        <v>896.8</v>
      </c>
      <c r="M289" s="2" t="s">
        <v>529</v>
      </c>
      <c r="N289" s="3">
        <v>41</v>
      </c>
      <c r="O289" s="3">
        <v>5</v>
      </c>
      <c r="P289" s="3">
        <v>2</v>
      </c>
    </row>
    <row r="290" spans="1:16" x14ac:dyDescent="0.3">
      <c r="A290" t="s">
        <v>311</v>
      </c>
      <c r="B290" s="2" t="s">
        <v>20</v>
      </c>
      <c r="C290" s="3">
        <v>11</v>
      </c>
      <c r="D290" s="3" t="str">
        <f>VLOOKUP(C290,'Restaurant Details'!$A$1:$E$21,2,FALSE)</f>
        <v>The Taste</v>
      </c>
      <c r="E290" s="3" t="str">
        <f>VLOOKUP(C290,'Restaurant Details'!$A$2:$C$21,3,FALSE)</f>
        <v>French</v>
      </c>
      <c r="F290" s="1">
        <v>44562.806250000001</v>
      </c>
      <c r="G290" s="5">
        <f t="shared" si="16"/>
        <v>44562</v>
      </c>
      <c r="H290" s="4">
        <f t="shared" si="17"/>
        <v>0.80625000000145519</v>
      </c>
      <c r="I290" s="3">
        <v>7</v>
      </c>
      <c r="J290" s="3">
        <v>806</v>
      </c>
      <c r="K290" s="3" t="str">
        <f t="shared" si="18"/>
        <v>Y</v>
      </c>
      <c r="L290" s="3">
        <f t="shared" si="19"/>
        <v>765.69999999999993</v>
      </c>
      <c r="M290" s="2" t="s">
        <v>529</v>
      </c>
      <c r="N290" s="3">
        <v>23</v>
      </c>
      <c r="O290" s="3">
        <v>5</v>
      </c>
      <c r="P290" s="3">
        <v>5</v>
      </c>
    </row>
    <row r="291" spans="1:16" x14ac:dyDescent="0.3">
      <c r="A291" t="s">
        <v>312</v>
      </c>
      <c r="B291" s="2" t="s">
        <v>14</v>
      </c>
      <c r="C291" s="3">
        <v>14</v>
      </c>
      <c r="D291" s="3" t="str">
        <f>VLOOKUP(C291,'Restaurant Details'!$A$1:$E$21,2,FALSE)</f>
        <v>KSR Hotel</v>
      </c>
      <c r="E291" s="3" t="str">
        <f>VLOOKUP(C291,'Restaurant Details'!$A$2:$C$21,3,FALSE)</f>
        <v>Chinese</v>
      </c>
      <c r="F291" s="1">
        <v>44562.96875</v>
      </c>
      <c r="G291" s="5">
        <f t="shared" si="16"/>
        <v>44562</v>
      </c>
      <c r="H291" s="4">
        <f t="shared" si="17"/>
        <v>0.96875</v>
      </c>
      <c r="I291" s="3">
        <v>6</v>
      </c>
      <c r="J291" s="3">
        <v>722</v>
      </c>
      <c r="K291" s="3" t="str">
        <f t="shared" si="18"/>
        <v>Y</v>
      </c>
      <c r="L291" s="3">
        <f t="shared" si="19"/>
        <v>685.9</v>
      </c>
      <c r="M291" s="2" t="s">
        <v>530</v>
      </c>
      <c r="N291" s="3">
        <v>20</v>
      </c>
      <c r="O291" s="3">
        <v>2</v>
      </c>
      <c r="P291" s="3">
        <v>1</v>
      </c>
    </row>
    <row r="292" spans="1:16" x14ac:dyDescent="0.3">
      <c r="A292" t="s">
        <v>313</v>
      </c>
      <c r="B292" s="2" t="s">
        <v>18</v>
      </c>
      <c r="C292" s="3">
        <v>6</v>
      </c>
      <c r="D292" s="3" t="str">
        <f>VLOOKUP(C292,'Restaurant Details'!$A$1:$E$21,2,FALSE)</f>
        <v>Willies</v>
      </c>
      <c r="E292" s="3" t="str">
        <f>VLOOKUP(C292,'Restaurant Details'!$A$2:$C$21,3,FALSE)</f>
        <v>French</v>
      </c>
      <c r="F292" s="1">
        <v>44562.513194444444</v>
      </c>
      <c r="G292" s="5">
        <f t="shared" si="16"/>
        <v>44562</v>
      </c>
      <c r="H292" s="4">
        <f t="shared" si="17"/>
        <v>0.51319444444379769</v>
      </c>
      <c r="I292" s="3">
        <v>5</v>
      </c>
      <c r="J292" s="3">
        <v>721</v>
      </c>
      <c r="K292" s="3" t="str">
        <f t="shared" si="18"/>
        <v>Y</v>
      </c>
      <c r="L292" s="3">
        <f t="shared" si="19"/>
        <v>684.94999999999993</v>
      </c>
      <c r="M292" s="2" t="s">
        <v>530</v>
      </c>
      <c r="N292" s="3">
        <v>14</v>
      </c>
      <c r="O292" s="3">
        <v>2</v>
      </c>
      <c r="P292" s="3">
        <v>3</v>
      </c>
    </row>
    <row r="293" spans="1:16" x14ac:dyDescent="0.3">
      <c r="A293" t="s">
        <v>314</v>
      </c>
      <c r="B293" s="2" t="s">
        <v>15</v>
      </c>
      <c r="C293" s="3">
        <v>15</v>
      </c>
      <c r="D293" s="3" t="str">
        <f>VLOOKUP(C293,'Restaurant Details'!$A$1:$E$21,2,FALSE)</f>
        <v>Vrinda Bhavan</v>
      </c>
      <c r="E293" s="3" t="str">
        <f>VLOOKUP(C293,'Restaurant Details'!$A$2:$C$21,3,FALSE)</f>
        <v>North Indian</v>
      </c>
      <c r="F293" s="1">
        <v>44562.857638888891</v>
      </c>
      <c r="G293" s="5">
        <f t="shared" si="16"/>
        <v>44562</v>
      </c>
      <c r="H293" s="4">
        <f t="shared" si="17"/>
        <v>0.85763888889050577</v>
      </c>
      <c r="I293" s="3">
        <v>7</v>
      </c>
      <c r="J293" s="3">
        <v>636</v>
      </c>
      <c r="K293" s="3" t="str">
        <f t="shared" si="18"/>
        <v>Y</v>
      </c>
      <c r="L293" s="3">
        <f t="shared" si="19"/>
        <v>604.19999999999993</v>
      </c>
      <c r="M293" s="2" t="s">
        <v>529</v>
      </c>
      <c r="N293" s="3">
        <v>29</v>
      </c>
      <c r="O293" s="3">
        <v>5</v>
      </c>
      <c r="P293" s="3">
        <v>1</v>
      </c>
    </row>
    <row r="294" spans="1:16" x14ac:dyDescent="0.3">
      <c r="A294" t="s">
        <v>315</v>
      </c>
      <c r="B294" s="2" t="s">
        <v>10</v>
      </c>
      <c r="C294" s="3">
        <v>7</v>
      </c>
      <c r="D294" s="3" t="str">
        <f>VLOOKUP(C294,'Restaurant Details'!$A$1:$E$21,2,FALSE)</f>
        <v>AMN</v>
      </c>
      <c r="E294" s="3" t="str">
        <f>VLOOKUP(C294,'Restaurant Details'!$A$2:$C$21,3,FALSE)</f>
        <v>North Indian</v>
      </c>
      <c r="F294" s="1">
        <v>44562.5625</v>
      </c>
      <c r="G294" s="5">
        <f t="shared" si="16"/>
        <v>44562</v>
      </c>
      <c r="H294" s="4">
        <f t="shared" si="17"/>
        <v>0.5625</v>
      </c>
      <c r="I294" s="3">
        <v>5</v>
      </c>
      <c r="J294" s="3">
        <v>628</v>
      </c>
      <c r="K294" s="3" t="str">
        <f t="shared" si="18"/>
        <v>Y</v>
      </c>
      <c r="L294" s="3">
        <f t="shared" si="19"/>
        <v>596.6</v>
      </c>
      <c r="M294" s="2" t="s">
        <v>529</v>
      </c>
      <c r="N294" s="3">
        <v>31</v>
      </c>
      <c r="O294" s="3">
        <v>5</v>
      </c>
      <c r="P294" s="3">
        <v>1</v>
      </c>
    </row>
    <row r="295" spans="1:16" x14ac:dyDescent="0.3">
      <c r="A295" t="s">
        <v>316</v>
      </c>
      <c r="B295" s="2" t="s">
        <v>2</v>
      </c>
      <c r="C295" s="3">
        <v>13</v>
      </c>
      <c r="D295" s="3" t="str">
        <f>VLOOKUP(C295,'Restaurant Details'!$A$1:$E$21,2,FALSE)</f>
        <v>Veer Restaurant</v>
      </c>
      <c r="E295" s="3" t="str">
        <f>VLOOKUP(C295,'Restaurant Details'!$A$2:$C$21,3,FALSE)</f>
        <v>Chinese</v>
      </c>
      <c r="F295" s="1">
        <v>44562.806250000001</v>
      </c>
      <c r="G295" s="5">
        <f t="shared" si="16"/>
        <v>44562</v>
      </c>
      <c r="H295" s="4">
        <f t="shared" si="17"/>
        <v>0.80625000000145519</v>
      </c>
      <c r="I295" s="3">
        <v>2</v>
      </c>
      <c r="J295" s="3">
        <v>100</v>
      </c>
      <c r="K295" s="3" t="str">
        <f t="shared" si="18"/>
        <v>N</v>
      </c>
      <c r="L295" s="3">
        <f t="shared" si="19"/>
        <v>100</v>
      </c>
      <c r="M295" s="2" t="s">
        <v>529</v>
      </c>
      <c r="N295" s="3">
        <v>46</v>
      </c>
      <c r="O295" s="3">
        <v>3</v>
      </c>
      <c r="P295" s="3">
        <v>4</v>
      </c>
    </row>
    <row r="296" spans="1:16" x14ac:dyDescent="0.3">
      <c r="A296" t="s">
        <v>317</v>
      </c>
      <c r="B296" s="2" t="s">
        <v>11</v>
      </c>
      <c r="C296" s="3">
        <v>18</v>
      </c>
      <c r="D296" s="3" t="str">
        <f>VLOOKUP(C296,'Restaurant Details'!$A$1:$E$21,2,FALSE)</f>
        <v>Ellora</v>
      </c>
      <c r="E296" s="3" t="str">
        <f>VLOOKUP(C296,'Restaurant Details'!$A$2:$C$21,3,FALSE)</f>
        <v>African</v>
      </c>
      <c r="F296" s="1">
        <v>44562.806250000001</v>
      </c>
      <c r="G296" s="5">
        <f t="shared" si="16"/>
        <v>44562</v>
      </c>
      <c r="H296" s="4">
        <f t="shared" si="17"/>
        <v>0.80625000000145519</v>
      </c>
      <c r="I296" s="3">
        <v>5</v>
      </c>
      <c r="J296" s="3">
        <v>372</v>
      </c>
      <c r="K296" s="3" t="str">
        <f t="shared" si="18"/>
        <v>N</v>
      </c>
      <c r="L296" s="3">
        <f t="shared" si="19"/>
        <v>372</v>
      </c>
      <c r="M296" s="2" t="s">
        <v>530</v>
      </c>
      <c r="N296" s="3">
        <v>40</v>
      </c>
      <c r="O296" s="3">
        <v>4</v>
      </c>
      <c r="P296" s="3">
        <v>3</v>
      </c>
    </row>
    <row r="297" spans="1:16" x14ac:dyDescent="0.3">
      <c r="A297" t="s">
        <v>318</v>
      </c>
      <c r="B297" s="2" t="s">
        <v>19</v>
      </c>
      <c r="C297" s="3">
        <v>13</v>
      </c>
      <c r="D297" s="3" t="str">
        <f>VLOOKUP(C297,'Restaurant Details'!$A$1:$E$21,2,FALSE)</f>
        <v>Veer Restaurant</v>
      </c>
      <c r="E297" s="3" t="str">
        <f>VLOOKUP(C297,'Restaurant Details'!$A$2:$C$21,3,FALSE)</f>
        <v>Chinese</v>
      </c>
      <c r="F297" s="1">
        <v>44562.998611111114</v>
      </c>
      <c r="G297" s="5">
        <f t="shared" si="16"/>
        <v>44562</v>
      </c>
      <c r="H297" s="4">
        <f t="shared" si="17"/>
        <v>0.99861111111385981</v>
      </c>
      <c r="I297" s="3">
        <v>7</v>
      </c>
      <c r="J297" s="3">
        <v>660</v>
      </c>
      <c r="K297" s="3" t="str">
        <f t="shared" si="18"/>
        <v>Y</v>
      </c>
      <c r="L297" s="3">
        <f t="shared" si="19"/>
        <v>627</v>
      </c>
      <c r="M297" s="2" t="s">
        <v>530</v>
      </c>
      <c r="N297" s="3">
        <v>11</v>
      </c>
      <c r="O297" s="3">
        <v>2</v>
      </c>
      <c r="P297" s="3">
        <v>4</v>
      </c>
    </row>
    <row r="298" spans="1:16" x14ac:dyDescent="0.3">
      <c r="A298" t="s">
        <v>319</v>
      </c>
      <c r="B298" s="2" t="s">
        <v>10</v>
      </c>
      <c r="C298" s="3">
        <v>8</v>
      </c>
      <c r="D298" s="3" t="str">
        <f>VLOOKUP(C298,'Restaurant Details'!$A$1:$E$21,2,FALSE)</f>
        <v>Oslo</v>
      </c>
      <c r="E298" s="3" t="str">
        <f>VLOOKUP(C298,'Restaurant Details'!$A$2:$C$21,3,FALSE)</f>
        <v>French</v>
      </c>
      <c r="F298" s="1">
        <v>44562.568749999999</v>
      </c>
      <c r="G298" s="5">
        <f t="shared" si="16"/>
        <v>44562</v>
      </c>
      <c r="H298" s="4">
        <f t="shared" si="17"/>
        <v>0.56874999999854481</v>
      </c>
      <c r="I298" s="3">
        <v>1</v>
      </c>
      <c r="J298" s="3">
        <v>65</v>
      </c>
      <c r="K298" s="3" t="str">
        <f t="shared" si="18"/>
        <v>N</v>
      </c>
      <c r="L298" s="3">
        <f t="shared" si="19"/>
        <v>65</v>
      </c>
      <c r="M298" s="2" t="s">
        <v>531</v>
      </c>
      <c r="N298" s="3">
        <v>23</v>
      </c>
      <c r="O298" s="3">
        <v>2</v>
      </c>
      <c r="P298" s="3">
        <v>4</v>
      </c>
    </row>
    <row r="299" spans="1:16" x14ac:dyDescent="0.3">
      <c r="A299" t="s">
        <v>320</v>
      </c>
      <c r="B299" s="2" t="s">
        <v>19</v>
      </c>
      <c r="C299" s="3">
        <v>1</v>
      </c>
      <c r="D299" s="3" t="str">
        <f>VLOOKUP(C299,'Restaurant Details'!$A$1:$E$21,2,FALSE)</f>
        <v>The Cave Hotel</v>
      </c>
      <c r="E299" s="3" t="str">
        <f>VLOOKUP(C299,'Restaurant Details'!$A$2:$C$21,3,FALSE)</f>
        <v>Continental</v>
      </c>
      <c r="F299" s="1">
        <v>44562.597222222219</v>
      </c>
      <c r="G299" s="5">
        <f t="shared" si="16"/>
        <v>44562</v>
      </c>
      <c r="H299" s="4">
        <f t="shared" si="17"/>
        <v>0.59722222221898846</v>
      </c>
      <c r="I299" s="3">
        <v>5</v>
      </c>
      <c r="J299" s="3">
        <v>337</v>
      </c>
      <c r="K299" s="3" t="str">
        <f t="shared" si="18"/>
        <v>N</v>
      </c>
      <c r="L299" s="3">
        <f t="shared" si="19"/>
        <v>337</v>
      </c>
      <c r="M299" s="2" t="s">
        <v>529</v>
      </c>
      <c r="N299" s="3">
        <v>23</v>
      </c>
      <c r="O299" s="3">
        <v>3</v>
      </c>
      <c r="P299" s="3">
        <v>1</v>
      </c>
    </row>
    <row r="300" spans="1:16" x14ac:dyDescent="0.3">
      <c r="A300" t="s">
        <v>321</v>
      </c>
      <c r="B300" s="2" t="s">
        <v>9</v>
      </c>
      <c r="C300" s="3">
        <v>12</v>
      </c>
      <c r="D300" s="3" t="str">
        <f>VLOOKUP(C300,'Restaurant Details'!$A$1:$E$21,2,FALSE)</f>
        <v>Ruchi</v>
      </c>
      <c r="E300" s="3" t="str">
        <f>VLOOKUP(C300,'Restaurant Details'!$A$2:$C$21,3,FALSE)</f>
        <v>Chinese</v>
      </c>
      <c r="F300" s="1">
        <v>44562.806250000001</v>
      </c>
      <c r="G300" s="5">
        <f t="shared" si="16"/>
        <v>44562</v>
      </c>
      <c r="H300" s="4">
        <f t="shared" si="17"/>
        <v>0.80625000000145519</v>
      </c>
      <c r="I300" s="3">
        <v>6</v>
      </c>
      <c r="J300" s="3">
        <v>606</v>
      </c>
      <c r="K300" s="3" t="str">
        <f t="shared" si="18"/>
        <v>Y</v>
      </c>
      <c r="L300" s="3">
        <f t="shared" si="19"/>
        <v>575.69999999999993</v>
      </c>
      <c r="M300" s="2" t="s">
        <v>529</v>
      </c>
      <c r="N300" s="3">
        <v>25</v>
      </c>
      <c r="O300" s="3">
        <v>2</v>
      </c>
      <c r="P300" s="3">
        <v>3</v>
      </c>
    </row>
    <row r="301" spans="1:16" x14ac:dyDescent="0.3">
      <c r="A301" t="s">
        <v>322</v>
      </c>
      <c r="B301" s="2" t="s">
        <v>7</v>
      </c>
      <c r="C301" s="3">
        <v>3</v>
      </c>
      <c r="D301" s="3" t="str">
        <f>VLOOKUP(C301,'Restaurant Details'!$A$1:$E$21,2,FALSE)</f>
        <v>ASR Restaurant</v>
      </c>
      <c r="E301" s="3" t="str">
        <f>VLOOKUP(C301,'Restaurant Details'!$A$2:$C$21,3,FALSE)</f>
        <v>South Indian</v>
      </c>
      <c r="F301" s="1">
        <v>44562.857638888891</v>
      </c>
      <c r="G301" s="5">
        <f t="shared" si="16"/>
        <v>44562</v>
      </c>
      <c r="H301" s="4">
        <f t="shared" si="17"/>
        <v>0.85763888889050577</v>
      </c>
      <c r="I301" s="3">
        <v>6</v>
      </c>
      <c r="J301" s="3">
        <v>713</v>
      </c>
      <c r="K301" s="3" t="str">
        <f t="shared" si="18"/>
        <v>Y</v>
      </c>
      <c r="L301" s="3">
        <f t="shared" si="19"/>
        <v>677.35</v>
      </c>
      <c r="M301" s="2" t="s">
        <v>529</v>
      </c>
      <c r="N301" s="3">
        <v>25</v>
      </c>
      <c r="O301" s="3">
        <v>5</v>
      </c>
      <c r="P301" s="3">
        <v>2</v>
      </c>
    </row>
    <row r="302" spans="1:16" x14ac:dyDescent="0.3">
      <c r="A302" t="s">
        <v>327</v>
      </c>
      <c r="B302" s="2" t="s">
        <v>13</v>
      </c>
      <c r="C302" s="3">
        <v>2</v>
      </c>
      <c r="D302" s="3" t="str">
        <f>VLOOKUP(C302,'Restaurant Details'!$A$1:$E$21,2,FALSE)</f>
        <v>SSK Hotel</v>
      </c>
      <c r="E302" s="3" t="str">
        <f>VLOOKUP(C302,'Restaurant Details'!$A$2:$C$21,3,FALSE)</f>
        <v>North Indian</v>
      </c>
      <c r="F302" s="1">
        <v>44562.470138888886</v>
      </c>
      <c r="G302" s="5">
        <f t="shared" si="16"/>
        <v>44562</v>
      </c>
      <c r="H302" s="4">
        <f t="shared" si="17"/>
        <v>0.47013888888614019</v>
      </c>
      <c r="I302" s="3">
        <v>3</v>
      </c>
      <c r="J302" s="3">
        <v>511</v>
      </c>
      <c r="K302" s="3" t="str">
        <f t="shared" si="18"/>
        <v>Y</v>
      </c>
      <c r="L302" s="3">
        <f t="shared" si="19"/>
        <v>485.45</v>
      </c>
      <c r="M302" s="2" t="s">
        <v>530</v>
      </c>
      <c r="N302" s="3">
        <v>17</v>
      </c>
      <c r="O302" s="3">
        <v>5</v>
      </c>
      <c r="P302" s="3">
        <v>2</v>
      </c>
    </row>
    <row r="303" spans="1:16" x14ac:dyDescent="0.3">
      <c r="A303" t="s">
        <v>328</v>
      </c>
      <c r="B303" s="2" t="s">
        <v>7</v>
      </c>
      <c r="C303" s="3">
        <v>17</v>
      </c>
      <c r="D303" s="3" t="str">
        <f>VLOOKUP(C303,'Restaurant Details'!$A$1:$E$21,2,FALSE)</f>
        <v>Zam Zam</v>
      </c>
      <c r="E303" s="3" t="str">
        <f>VLOOKUP(C303,'Restaurant Details'!$A$2:$C$21,3,FALSE)</f>
        <v>Arabian</v>
      </c>
      <c r="F303" s="1">
        <v>44562.5625</v>
      </c>
      <c r="G303" s="5">
        <f t="shared" si="16"/>
        <v>44562</v>
      </c>
      <c r="H303" s="4">
        <f t="shared" si="17"/>
        <v>0.5625</v>
      </c>
      <c r="I303" s="3">
        <v>5</v>
      </c>
      <c r="J303" s="3">
        <v>446</v>
      </c>
      <c r="K303" s="3" t="str">
        <f t="shared" si="18"/>
        <v>N</v>
      </c>
      <c r="L303" s="3">
        <f t="shared" si="19"/>
        <v>446</v>
      </c>
      <c r="M303" s="2" t="s">
        <v>531</v>
      </c>
      <c r="N303" s="3">
        <v>32</v>
      </c>
      <c r="O303" s="3">
        <v>3</v>
      </c>
      <c r="P303" s="3">
        <v>4</v>
      </c>
    </row>
    <row r="304" spans="1:16" x14ac:dyDescent="0.3">
      <c r="A304" t="s">
        <v>329</v>
      </c>
      <c r="B304" s="2" t="s">
        <v>21</v>
      </c>
      <c r="C304" s="3">
        <v>14</v>
      </c>
      <c r="D304" s="3" t="str">
        <f>VLOOKUP(C304,'Restaurant Details'!$A$1:$E$21,2,FALSE)</f>
        <v>KSR Hotel</v>
      </c>
      <c r="E304" s="3" t="str">
        <f>VLOOKUP(C304,'Restaurant Details'!$A$2:$C$21,3,FALSE)</f>
        <v>Chinese</v>
      </c>
      <c r="F304" s="1">
        <v>44562.568749999999</v>
      </c>
      <c r="G304" s="5">
        <f t="shared" si="16"/>
        <v>44562</v>
      </c>
      <c r="H304" s="4">
        <f t="shared" si="17"/>
        <v>0.56874999999854481</v>
      </c>
      <c r="I304" s="3">
        <v>3</v>
      </c>
      <c r="J304" s="3">
        <v>743</v>
      </c>
      <c r="K304" s="3" t="str">
        <f t="shared" si="18"/>
        <v>Y</v>
      </c>
      <c r="L304" s="3">
        <f t="shared" si="19"/>
        <v>705.85</v>
      </c>
      <c r="M304" s="2" t="s">
        <v>531</v>
      </c>
      <c r="N304" s="3">
        <v>37</v>
      </c>
      <c r="O304" s="3">
        <v>2</v>
      </c>
      <c r="P304" s="3">
        <v>4</v>
      </c>
    </row>
    <row r="305" spans="1:16" x14ac:dyDescent="0.3">
      <c r="A305" t="s">
        <v>330</v>
      </c>
      <c r="B305" s="2" t="s">
        <v>4</v>
      </c>
      <c r="C305" s="3">
        <v>3</v>
      </c>
      <c r="D305" s="3" t="str">
        <f>VLOOKUP(C305,'Restaurant Details'!$A$1:$E$21,2,FALSE)</f>
        <v>ASR Restaurant</v>
      </c>
      <c r="E305" s="3" t="str">
        <f>VLOOKUP(C305,'Restaurant Details'!$A$2:$C$21,3,FALSE)</f>
        <v>South Indian</v>
      </c>
      <c r="F305" s="1">
        <v>44562.917361111111</v>
      </c>
      <c r="G305" s="5">
        <f t="shared" si="16"/>
        <v>44562</v>
      </c>
      <c r="H305" s="4">
        <f t="shared" si="17"/>
        <v>0.91736111111094942</v>
      </c>
      <c r="I305" s="3">
        <v>7</v>
      </c>
      <c r="J305" s="3">
        <v>853</v>
      </c>
      <c r="K305" s="3" t="str">
        <f t="shared" si="18"/>
        <v>Y</v>
      </c>
      <c r="L305" s="3">
        <f t="shared" si="19"/>
        <v>810.34999999999991</v>
      </c>
      <c r="M305" s="2" t="s">
        <v>529</v>
      </c>
      <c r="N305" s="3">
        <v>40</v>
      </c>
      <c r="O305" s="3">
        <v>4</v>
      </c>
      <c r="P305" s="3">
        <v>4</v>
      </c>
    </row>
    <row r="306" spans="1:16" x14ac:dyDescent="0.3">
      <c r="A306" t="s">
        <v>331</v>
      </c>
      <c r="B306" s="2" t="s">
        <v>20</v>
      </c>
      <c r="C306" s="3">
        <v>2</v>
      </c>
      <c r="D306" s="3" t="str">
        <f>VLOOKUP(C306,'Restaurant Details'!$A$1:$E$21,2,FALSE)</f>
        <v>SSK Hotel</v>
      </c>
      <c r="E306" s="3" t="str">
        <f>VLOOKUP(C306,'Restaurant Details'!$A$2:$C$21,3,FALSE)</f>
        <v>North Indian</v>
      </c>
      <c r="F306" s="1">
        <v>44562.896527777775</v>
      </c>
      <c r="G306" s="5">
        <f t="shared" si="16"/>
        <v>44562</v>
      </c>
      <c r="H306" s="4">
        <f t="shared" si="17"/>
        <v>0.89652777777519077</v>
      </c>
      <c r="I306" s="3">
        <v>3</v>
      </c>
      <c r="J306" s="3">
        <v>618</v>
      </c>
      <c r="K306" s="3" t="str">
        <f t="shared" si="18"/>
        <v>Y</v>
      </c>
      <c r="L306" s="3">
        <f t="shared" si="19"/>
        <v>587.1</v>
      </c>
      <c r="M306" s="2" t="s">
        <v>529</v>
      </c>
      <c r="N306" s="3">
        <v>23</v>
      </c>
      <c r="O306" s="3">
        <v>4</v>
      </c>
      <c r="P306" s="3">
        <v>4</v>
      </c>
    </row>
    <row r="307" spans="1:16" x14ac:dyDescent="0.3">
      <c r="A307" t="s">
        <v>332</v>
      </c>
      <c r="B307" s="2" t="s">
        <v>15</v>
      </c>
      <c r="C307" s="3">
        <v>7</v>
      </c>
      <c r="D307" s="3" t="str">
        <f>VLOOKUP(C307,'Restaurant Details'!$A$1:$E$21,2,FALSE)</f>
        <v>AMN</v>
      </c>
      <c r="E307" s="3" t="str">
        <f>VLOOKUP(C307,'Restaurant Details'!$A$2:$C$21,3,FALSE)</f>
        <v>North Indian</v>
      </c>
      <c r="F307" s="1">
        <v>44562.998611111114</v>
      </c>
      <c r="G307" s="5">
        <f t="shared" si="16"/>
        <v>44562</v>
      </c>
      <c r="H307" s="4">
        <f t="shared" si="17"/>
        <v>0.99861111111385981</v>
      </c>
      <c r="I307" s="3">
        <v>3</v>
      </c>
      <c r="J307" s="3">
        <v>639</v>
      </c>
      <c r="K307" s="3" t="str">
        <f t="shared" si="18"/>
        <v>Y</v>
      </c>
      <c r="L307" s="3">
        <f t="shared" si="19"/>
        <v>607.04999999999995</v>
      </c>
      <c r="M307" s="2" t="s">
        <v>531</v>
      </c>
      <c r="N307" s="3">
        <v>49</v>
      </c>
      <c r="O307" s="3">
        <v>2</v>
      </c>
      <c r="P307" s="3">
        <v>3</v>
      </c>
    </row>
    <row r="308" spans="1:16" x14ac:dyDescent="0.3">
      <c r="A308" t="s">
        <v>333</v>
      </c>
      <c r="B308" s="2" t="s">
        <v>19</v>
      </c>
      <c r="C308" s="3">
        <v>2</v>
      </c>
      <c r="D308" s="3" t="str">
        <f>VLOOKUP(C308,'Restaurant Details'!$A$1:$E$21,2,FALSE)</f>
        <v>SSK Hotel</v>
      </c>
      <c r="E308" s="3" t="str">
        <f>VLOOKUP(C308,'Restaurant Details'!$A$2:$C$21,3,FALSE)</f>
        <v>North Indian</v>
      </c>
      <c r="F308" s="1">
        <v>44562.896527777775</v>
      </c>
      <c r="G308" s="5">
        <f t="shared" si="16"/>
        <v>44562</v>
      </c>
      <c r="H308" s="4">
        <f t="shared" si="17"/>
        <v>0.89652777777519077</v>
      </c>
      <c r="I308" s="3">
        <v>6</v>
      </c>
      <c r="J308" s="3">
        <v>973</v>
      </c>
      <c r="K308" s="3" t="str">
        <f t="shared" si="18"/>
        <v>Y</v>
      </c>
      <c r="L308" s="3">
        <f t="shared" si="19"/>
        <v>924.34999999999991</v>
      </c>
      <c r="M308" s="2" t="s">
        <v>529</v>
      </c>
      <c r="N308" s="3">
        <v>47</v>
      </c>
      <c r="O308" s="3">
        <v>4</v>
      </c>
      <c r="P308" s="3">
        <v>2</v>
      </c>
    </row>
    <row r="309" spans="1:16" x14ac:dyDescent="0.3">
      <c r="A309" t="s">
        <v>334</v>
      </c>
      <c r="B309" s="2" t="s">
        <v>16</v>
      </c>
      <c r="C309" s="3">
        <v>13</v>
      </c>
      <c r="D309" s="3" t="str">
        <f>VLOOKUP(C309,'Restaurant Details'!$A$1:$E$21,2,FALSE)</f>
        <v>Veer Restaurant</v>
      </c>
      <c r="E309" s="3" t="str">
        <f>VLOOKUP(C309,'Restaurant Details'!$A$2:$C$21,3,FALSE)</f>
        <v>Chinese</v>
      </c>
      <c r="F309" s="1">
        <v>44562.604861111111</v>
      </c>
      <c r="G309" s="5">
        <f t="shared" si="16"/>
        <v>44562</v>
      </c>
      <c r="H309" s="4">
        <f t="shared" si="17"/>
        <v>0.60486111111094942</v>
      </c>
      <c r="I309" s="3">
        <v>5</v>
      </c>
      <c r="J309" s="3">
        <v>551</v>
      </c>
      <c r="K309" s="3" t="str">
        <f t="shared" si="18"/>
        <v>Y</v>
      </c>
      <c r="L309" s="3">
        <f t="shared" si="19"/>
        <v>523.44999999999993</v>
      </c>
      <c r="M309" s="2" t="s">
        <v>529</v>
      </c>
      <c r="N309" s="3">
        <v>32</v>
      </c>
      <c r="O309" s="3">
        <v>2</v>
      </c>
      <c r="P309" s="3">
        <v>1</v>
      </c>
    </row>
    <row r="310" spans="1:16" x14ac:dyDescent="0.3">
      <c r="A310" t="s">
        <v>335</v>
      </c>
      <c r="B310" s="2" t="s">
        <v>20</v>
      </c>
      <c r="C310" s="3">
        <v>18</v>
      </c>
      <c r="D310" s="3" t="str">
        <f>VLOOKUP(C310,'Restaurant Details'!$A$1:$E$21,2,FALSE)</f>
        <v>Ellora</v>
      </c>
      <c r="E310" s="3" t="str">
        <f>VLOOKUP(C310,'Restaurant Details'!$A$2:$C$21,3,FALSE)</f>
        <v>African</v>
      </c>
      <c r="F310" s="1">
        <v>44562.47152777778</v>
      </c>
      <c r="G310" s="5">
        <f t="shared" si="16"/>
        <v>44562</v>
      </c>
      <c r="H310" s="4">
        <f t="shared" si="17"/>
        <v>0.47152777777955635</v>
      </c>
      <c r="I310" s="3">
        <v>3</v>
      </c>
      <c r="J310" s="3">
        <v>488</v>
      </c>
      <c r="K310" s="3" t="str">
        <f t="shared" si="18"/>
        <v>N</v>
      </c>
      <c r="L310" s="3">
        <f t="shared" si="19"/>
        <v>488</v>
      </c>
      <c r="M310" s="2" t="s">
        <v>530</v>
      </c>
      <c r="N310" s="3">
        <v>49</v>
      </c>
      <c r="O310" s="3">
        <v>2</v>
      </c>
      <c r="P310" s="3">
        <v>1</v>
      </c>
    </row>
    <row r="311" spans="1:16" x14ac:dyDescent="0.3">
      <c r="A311" t="s">
        <v>336</v>
      </c>
      <c r="B311" s="2" t="s">
        <v>4</v>
      </c>
      <c r="C311" s="3">
        <v>2</v>
      </c>
      <c r="D311" s="3" t="str">
        <f>VLOOKUP(C311,'Restaurant Details'!$A$1:$E$21,2,FALSE)</f>
        <v>SSK Hotel</v>
      </c>
      <c r="E311" s="3" t="str">
        <f>VLOOKUP(C311,'Restaurant Details'!$A$2:$C$21,3,FALSE)</f>
        <v>North Indian</v>
      </c>
      <c r="F311" s="1">
        <v>44562.806250000001</v>
      </c>
      <c r="G311" s="5">
        <f t="shared" si="16"/>
        <v>44562</v>
      </c>
      <c r="H311" s="4">
        <f t="shared" si="17"/>
        <v>0.80625000000145519</v>
      </c>
      <c r="I311" s="3">
        <v>7</v>
      </c>
      <c r="J311" s="3">
        <v>878</v>
      </c>
      <c r="K311" s="3" t="str">
        <f t="shared" si="18"/>
        <v>Y</v>
      </c>
      <c r="L311" s="3">
        <f t="shared" si="19"/>
        <v>834.09999999999991</v>
      </c>
      <c r="M311" s="2" t="s">
        <v>530</v>
      </c>
      <c r="N311" s="3">
        <v>47</v>
      </c>
      <c r="O311" s="3">
        <v>2</v>
      </c>
      <c r="P311" s="3">
        <v>2</v>
      </c>
    </row>
    <row r="312" spans="1:16" x14ac:dyDescent="0.3">
      <c r="A312" t="s">
        <v>337</v>
      </c>
      <c r="B312" s="2" t="s">
        <v>22</v>
      </c>
      <c r="C312" s="3">
        <v>13</v>
      </c>
      <c r="D312" s="3" t="str">
        <f>VLOOKUP(C312,'Restaurant Details'!$A$1:$E$21,2,FALSE)</f>
        <v>Veer Restaurant</v>
      </c>
      <c r="E312" s="3" t="str">
        <f>VLOOKUP(C312,'Restaurant Details'!$A$2:$C$21,3,FALSE)</f>
        <v>Chinese</v>
      </c>
      <c r="F312" s="1">
        <v>44562.5625</v>
      </c>
      <c r="G312" s="5">
        <f t="shared" si="16"/>
        <v>44562</v>
      </c>
      <c r="H312" s="4">
        <f t="shared" si="17"/>
        <v>0.5625</v>
      </c>
      <c r="I312" s="3">
        <v>5</v>
      </c>
      <c r="J312" s="3">
        <v>1082</v>
      </c>
      <c r="K312" s="3" t="str">
        <f t="shared" si="18"/>
        <v>Y</v>
      </c>
      <c r="L312" s="3">
        <f t="shared" si="19"/>
        <v>1027.8999999999999</v>
      </c>
      <c r="M312" s="2" t="s">
        <v>530</v>
      </c>
      <c r="N312" s="3">
        <v>16</v>
      </c>
      <c r="O312" s="3">
        <v>1</v>
      </c>
      <c r="P312" s="3">
        <v>1</v>
      </c>
    </row>
    <row r="313" spans="1:16" x14ac:dyDescent="0.3">
      <c r="A313" t="s">
        <v>338</v>
      </c>
      <c r="B313" s="2" t="s">
        <v>7</v>
      </c>
      <c r="C313" s="3">
        <v>1</v>
      </c>
      <c r="D313" s="3" t="str">
        <f>VLOOKUP(C313,'Restaurant Details'!$A$1:$E$21,2,FALSE)</f>
        <v>The Cave Hotel</v>
      </c>
      <c r="E313" s="3" t="str">
        <f>VLOOKUP(C313,'Restaurant Details'!$A$2:$C$21,3,FALSE)</f>
        <v>Continental</v>
      </c>
      <c r="F313" s="1">
        <v>44562.806250000001</v>
      </c>
      <c r="G313" s="5">
        <f t="shared" si="16"/>
        <v>44562</v>
      </c>
      <c r="H313" s="4">
        <f t="shared" si="17"/>
        <v>0.80625000000145519</v>
      </c>
      <c r="I313" s="3">
        <v>7</v>
      </c>
      <c r="J313" s="3">
        <v>872</v>
      </c>
      <c r="K313" s="3" t="str">
        <f t="shared" si="18"/>
        <v>Y</v>
      </c>
      <c r="L313" s="3">
        <f t="shared" si="19"/>
        <v>828.4</v>
      </c>
      <c r="M313" s="2" t="s">
        <v>529</v>
      </c>
      <c r="N313" s="3">
        <v>43</v>
      </c>
      <c r="O313" s="3">
        <v>2</v>
      </c>
      <c r="P313" s="3">
        <v>4</v>
      </c>
    </row>
    <row r="314" spans="1:16" x14ac:dyDescent="0.3">
      <c r="A314" t="s">
        <v>339</v>
      </c>
      <c r="B314" s="2" t="s">
        <v>10</v>
      </c>
      <c r="C314" s="3">
        <v>17</v>
      </c>
      <c r="D314" s="3" t="str">
        <f>VLOOKUP(C314,'Restaurant Details'!$A$1:$E$21,2,FALSE)</f>
        <v>Zam Zam</v>
      </c>
      <c r="E314" s="3" t="str">
        <f>VLOOKUP(C314,'Restaurant Details'!$A$2:$C$21,3,FALSE)</f>
        <v>Arabian</v>
      </c>
      <c r="F314" s="1">
        <v>44562.597222222219</v>
      </c>
      <c r="G314" s="5">
        <f t="shared" si="16"/>
        <v>44562</v>
      </c>
      <c r="H314" s="4">
        <f t="shared" si="17"/>
        <v>0.59722222221898846</v>
      </c>
      <c r="I314" s="3">
        <v>4</v>
      </c>
      <c r="J314" s="3">
        <v>727</v>
      </c>
      <c r="K314" s="3" t="str">
        <f t="shared" si="18"/>
        <v>Y</v>
      </c>
      <c r="L314" s="3">
        <f t="shared" si="19"/>
        <v>690.65</v>
      </c>
      <c r="M314" s="2" t="s">
        <v>530</v>
      </c>
      <c r="N314" s="3">
        <v>12</v>
      </c>
      <c r="O314" s="3">
        <v>5</v>
      </c>
      <c r="P314" s="3">
        <v>5</v>
      </c>
    </row>
    <row r="315" spans="1:16" x14ac:dyDescent="0.3">
      <c r="A315" t="s">
        <v>340</v>
      </c>
      <c r="B315" s="2" t="s">
        <v>17</v>
      </c>
      <c r="C315" s="3">
        <v>18</v>
      </c>
      <c r="D315" s="3" t="str">
        <f>VLOOKUP(C315,'Restaurant Details'!$A$1:$E$21,2,FALSE)</f>
        <v>Ellora</v>
      </c>
      <c r="E315" s="3" t="str">
        <f>VLOOKUP(C315,'Restaurant Details'!$A$2:$C$21,3,FALSE)</f>
        <v>African</v>
      </c>
      <c r="F315" s="1">
        <v>44562.513194444444</v>
      </c>
      <c r="G315" s="5">
        <f t="shared" si="16"/>
        <v>44562</v>
      </c>
      <c r="H315" s="4">
        <f t="shared" si="17"/>
        <v>0.51319444444379769</v>
      </c>
      <c r="I315" s="3">
        <v>5</v>
      </c>
      <c r="J315" s="3">
        <v>1048</v>
      </c>
      <c r="K315" s="3" t="str">
        <f t="shared" si="18"/>
        <v>Y</v>
      </c>
      <c r="L315" s="3">
        <f t="shared" si="19"/>
        <v>995.59999999999991</v>
      </c>
      <c r="M315" s="2" t="s">
        <v>529</v>
      </c>
      <c r="N315" s="3">
        <v>15</v>
      </c>
      <c r="O315" s="3">
        <v>3</v>
      </c>
      <c r="P315" s="3">
        <v>2</v>
      </c>
    </row>
    <row r="316" spans="1:16" x14ac:dyDescent="0.3">
      <c r="A316" t="s">
        <v>341</v>
      </c>
      <c r="B316" s="2" t="s">
        <v>5</v>
      </c>
      <c r="C316" s="3">
        <v>12</v>
      </c>
      <c r="D316" s="3" t="str">
        <f>VLOOKUP(C316,'Restaurant Details'!$A$1:$E$21,2,FALSE)</f>
        <v>Ruchi</v>
      </c>
      <c r="E316" s="3" t="str">
        <f>VLOOKUP(C316,'Restaurant Details'!$A$2:$C$21,3,FALSE)</f>
        <v>Chinese</v>
      </c>
      <c r="F316" s="1">
        <v>44562.902083333334</v>
      </c>
      <c r="G316" s="5">
        <f t="shared" si="16"/>
        <v>44562</v>
      </c>
      <c r="H316" s="4">
        <f t="shared" si="17"/>
        <v>0.90208333333430346</v>
      </c>
      <c r="I316" s="3">
        <v>3</v>
      </c>
      <c r="J316" s="3">
        <v>634</v>
      </c>
      <c r="K316" s="3" t="str">
        <f t="shared" si="18"/>
        <v>Y</v>
      </c>
      <c r="L316" s="3">
        <f t="shared" si="19"/>
        <v>602.29999999999995</v>
      </c>
      <c r="M316" s="2" t="s">
        <v>530</v>
      </c>
      <c r="N316" s="3">
        <v>44</v>
      </c>
      <c r="O316" s="3">
        <v>3</v>
      </c>
      <c r="P316" s="3">
        <v>4</v>
      </c>
    </row>
    <row r="317" spans="1:16" x14ac:dyDescent="0.3">
      <c r="A317" t="s">
        <v>342</v>
      </c>
      <c r="B317" s="2" t="s">
        <v>2</v>
      </c>
      <c r="C317" s="3">
        <v>17</v>
      </c>
      <c r="D317" s="3" t="str">
        <f>VLOOKUP(C317,'Restaurant Details'!$A$1:$E$21,2,FALSE)</f>
        <v>Zam Zam</v>
      </c>
      <c r="E317" s="3" t="str">
        <f>VLOOKUP(C317,'Restaurant Details'!$A$2:$C$21,3,FALSE)</f>
        <v>Arabian</v>
      </c>
      <c r="F317" s="1">
        <v>44562.568749999999</v>
      </c>
      <c r="G317" s="5">
        <f t="shared" si="16"/>
        <v>44562</v>
      </c>
      <c r="H317" s="4">
        <f t="shared" si="17"/>
        <v>0.56874999999854481</v>
      </c>
      <c r="I317" s="3">
        <v>3</v>
      </c>
      <c r="J317" s="3">
        <v>651</v>
      </c>
      <c r="K317" s="3" t="str">
        <f t="shared" si="18"/>
        <v>Y</v>
      </c>
      <c r="L317" s="3">
        <f t="shared" si="19"/>
        <v>618.44999999999993</v>
      </c>
      <c r="M317" s="2" t="s">
        <v>531</v>
      </c>
      <c r="N317" s="3">
        <v>33</v>
      </c>
      <c r="O317" s="3">
        <v>2</v>
      </c>
      <c r="P317" s="3">
        <v>2</v>
      </c>
    </row>
    <row r="318" spans="1:16" x14ac:dyDescent="0.3">
      <c r="A318" t="s">
        <v>343</v>
      </c>
      <c r="B318" s="2" t="s">
        <v>16</v>
      </c>
      <c r="C318" s="3">
        <v>16</v>
      </c>
      <c r="D318" s="3" t="str">
        <f>VLOOKUP(C318,'Restaurant Details'!$A$1:$E$21,2,FALSE)</f>
        <v>Anand Restaurant</v>
      </c>
      <c r="E318" s="3" t="str">
        <f>VLOOKUP(C318,'Restaurant Details'!$A$2:$C$21,3,FALSE)</f>
        <v>African</v>
      </c>
      <c r="F318" s="1">
        <v>44562.640277777777</v>
      </c>
      <c r="G318" s="5">
        <f t="shared" si="16"/>
        <v>44562</v>
      </c>
      <c r="H318" s="4">
        <f t="shared" si="17"/>
        <v>0.64027777777664596</v>
      </c>
      <c r="I318" s="3">
        <v>6</v>
      </c>
      <c r="J318" s="3">
        <v>817</v>
      </c>
      <c r="K318" s="3" t="str">
        <f t="shared" si="18"/>
        <v>Y</v>
      </c>
      <c r="L318" s="3">
        <f t="shared" si="19"/>
        <v>776.15</v>
      </c>
      <c r="M318" s="2" t="s">
        <v>529</v>
      </c>
      <c r="N318" s="3">
        <v>49</v>
      </c>
      <c r="O318" s="3">
        <v>2</v>
      </c>
      <c r="P318" s="3">
        <v>4</v>
      </c>
    </row>
    <row r="319" spans="1:16" x14ac:dyDescent="0.3">
      <c r="A319" t="s">
        <v>344</v>
      </c>
      <c r="B319" s="2" t="s">
        <v>11</v>
      </c>
      <c r="C319" s="3">
        <v>16</v>
      </c>
      <c r="D319" s="3" t="str">
        <f>VLOOKUP(C319,'Restaurant Details'!$A$1:$E$21,2,FALSE)</f>
        <v>Anand Restaurant</v>
      </c>
      <c r="E319" s="3" t="str">
        <f>VLOOKUP(C319,'Restaurant Details'!$A$2:$C$21,3,FALSE)</f>
        <v>African</v>
      </c>
      <c r="F319" s="1">
        <v>44562.998611111114</v>
      </c>
      <c r="G319" s="5">
        <f t="shared" si="16"/>
        <v>44562</v>
      </c>
      <c r="H319" s="4">
        <f t="shared" si="17"/>
        <v>0.99861111111385981</v>
      </c>
      <c r="I319" s="3">
        <v>4</v>
      </c>
      <c r="J319" s="3">
        <v>782</v>
      </c>
      <c r="K319" s="3" t="str">
        <f t="shared" si="18"/>
        <v>Y</v>
      </c>
      <c r="L319" s="3">
        <f t="shared" si="19"/>
        <v>742.9</v>
      </c>
      <c r="M319" s="2" t="s">
        <v>531</v>
      </c>
      <c r="N319" s="3">
        <v>48</v>
      </c>
      <c r="O319" s="3">
        <v>1</v>
      </c>
      <c r="P319" s="3">
        <v>3</v>
      </c>
    </row>
    <row r="320" spans="1:16" x14ac:dyDescent="0.3">
      <c r="A320" t="s">
        <v>345</v>
      </c>
      <c r="B320" s="2" t="s">
        <v>9</v>
      </c>
      <c r="C320" s="3">
        <v>1</v>
      </c>
      <c r="D320" s="3" t="str">
        <f>VLOOKUP(C320,'Restaurant Details'!$A$1:$E$21,2,FALSE)</f>
        <v>The Cave Hotel</v>
      </c>
      <c r="E320" s="3" t="str">
        <f>VLOOKUP(C320,'Restaurant Details'!$A$2:$C$21,3,FALSE)</f>
        <v>Continental</v>
      </c>
      <c r="F320" s="1">
        <v>44562.598611111112</v>
      </c>
      <c r="G320" s="5">
        <f t="shared" si="16"/>
        <v>44562</v>
      </c>
      <c r="H320" s="4">
        <f t="shared" si="17"/>
        <v>0.59861111111240461</v>
      </c>
      <c r="I320" s="3">
        <v>5</v>
      </c>
      <c r="J320" s="3">
        <v>819</v>
      </c>
      <c r="K320" s="3" t="str">
        <f t="shared" si="18"/>
        <v>Y</v>
      </c>
      <c r="L320" s="3">
        <f t="shared" si="19"/>
        <v>778.05</v>
      </c>
      <c r="M320" s="2" t="s">
        <v>531</v>
      </c>
      <c r="N320" s="3">
        <v>21</v>
      </c>
      <c r="O320" s="3">
        <v>3</v>
      </c>
      <c r="P320" s="3">
        <v>4</v>
      </c>
    </row>
    <row r="321" spans="1:16" x14ac:dyDescent="0.3">
      <c r="A321" t="s">
        <v>346</v>
      </c>
      <c r="B321" s="2" t="s">
        <v>12</v>
      </c>
      <c r="C321" s="3">
        <v>13</v>
      </c>
      <c r="D321" s="3" t="str">
        <f>VLOOKUP(C321,'Restaurant Details'!$A$1:$E$21,2,FALSE)</f>
        <v>Veer Restaurant</v>
      </c>
      <c r="E321" s="3" t="str">
        <f>VLOOKUP(C321,'Restaurant Details'!$A$2:$C$21,3,FALSE)</f>
        <v>Chinese</v>
      </c>
      <c r="F321" s="1">
        <v>44562.46875</v>
      </c>
      <c r="G321" s="5">
        <f t="shared" si="16"/>
        <v>44562</v>
      </c>
      <c r="H321" s="4">
        <f t="shared" si="17"/>
        <v>0.46875</v>
      </c>
      <c r="I321" s="3">
        <v>5</v>
      </c>
      <c r="J321" s="3">
        <v>991</v>
      </c>
      <c r="K321" s="3" t="str">
        <f t="shared" si="18"/>
        <v>Y</v>
      </c>
      <c r="L321" s="3">
        <f t="shared" si="19"/>
        <v>941.44999999999993</v>
      </c>
      <c r="M321" s="2" t="s">
        <v>530</v>
      </c>
      <c r="N321" s="3">
        <v>45</v>
      </c>
      <c r="O321" s="3">
        <v>1</v>
      </c>
      <c r="P321" s="3">
        <v>4</v>
      </c>
    </row>
    <row r="322" spans="1:16" x14ac:dyDescent="0.3">
      <c r="A322" t="s">
        <v>347</v>
      </c>
      <c r="B322" s="2" t="s">
        <v>3</v>
      </c>
      <c r="C322" s="3">
        <v>4</v>
      </c>
      <c r="D322" s="3" t="str">
        <f>VLOOKUP(C322,'Restaurant Details'!$A$1:$E$21,2,FALSE)</f>
        <v>Win Hotel</v>
      </c>
      <c r="E322" s="3" t="str">
        <f>VLOOKUP(C322,'Restaurant Details'!$A$2:$C$21,3,FALSE)</f>
        <v>South Indian</v>
      </c>
      <c r="F322" s="1">
        <v>44562.73541666667</v>
      </c>
      <c r="G322" s="5">
        <f t="shared" ref="G322:G385" si="20">INT(F322)</f>
        <v>44562</v>
      </c>
      <c r="H322" s="4">
        <f t="shared" ref="H322:H385" si="21">F322-INT(F322)</f>
        <v>0.73541666667006211</v>
      </c>
      <c r="I322" s="3">
        <v>3</v>
      </c>
      <c r="J322" s="3">
        <v>418</v>
      </c>
      <c r="K322" s="3" t="str">
        <f t="shared" ref="K322:K385" si="22">IF(J322&gt;=500,"Y","N")</f>
        <v>N</v>
      </c>
      <c r="L322" s="3">
        <f t="shared" ref="L322:L385" si="23">IF(J322&gt;=500,0.95*J322,J322)</f>
        <v>418</v>
      </c>
      <c r="M322" s="2" t="s">
        <v>530</v>
      </c>
      <c r="N322" s="3">
        <v>46</v>
      </c>
      <c r="O322" s="3">
        <v>1</v>
      </c>
      <c r="P322" s="3">
        <v>5</v>
      </c>
    </row>
    <row r="323" spans="1:16" x14ac:dyDescent="0.3">
      <c r="A323" t="s">
        <v>348</v>
      </c>
      <c r="B323" s="2" t="s">
        <v>2</v>
      </c>
      <c r="C323" s="3">
        <v>1</v>
      </c>
      <c r="D323" s="3" t="str">
        <f>VLOOKUP(C323,'Restaurant Details'!$A$1:$E$21,2,FALSE)</f>
        <v>The Cave Hotel</v>
      </c>
      <c r="E323" s="3" t="str">
        <f>VLOOKUP(C323,'Restaurant Details'!$A$2:$C$21,3,FALSE)</f>
        <v>Continental</v>
      </c>
      <c r="F323" s="1">
        <v>44562.465277777781</v>
      </c>
      <c r="G323" s="5">
        <f t="shared" si="20"/>
        <v>44562</v>
      </c>
      <c r="H323" s="4">
        <f t="shared" si="21"/>
        <v>0.46527777778101154</v>
      </c>
      <c r="I323" s="3">
        <v>4</v>
      </c>
      <c r="J323" s="3">
        <v>400</v>
      </c>
      <c r="K323" s="3" t="str">
        <f t="shared" si="22"/>
        <v>N</v>
      </c>
      <c r="L323" s="3">
        <f t="shared" si="23"/>
        <v>400</v>
      </c>
      <c r="M323" s="2" t="s">
        <v>530</v>
      </c>
      <c r="N323" s="3">
        <v>26</v>
      </c>
      <c r="O323" s="3">
        <v>5</v>
      </c>
      <c r="P323" s="3">
        <v>4</v>
      </c>
    </row>
    <row r="324" spans="1:16" x14ac:dyDescent="0.3">
      <c r="A324" t="s">
        <v>349</v>
      </c>
      <c r="B324" s="2" t="s">
        <v>22</v>
      </c>
      <c r="C324" s="3">
        <v>13</v>
      </c>
      <c r="D324" s="3" t="str">
        <f>VLOOKUP(C324,'Restaurant Details'!$A$1:$E$21,2,FALSE)</f>
        <v>Veer Restaurant</v>
      </c>
      <c r="E324" s="3" t="str">
        <f>VLOOKUP(C324,'Restaurant Details'!$A$2:$C$21,3,FALSE)</f>
        <v>Chinese</v>
      </c>
      <c r="F324" s="1">
        <v>44562.854861111111</v>
      </c>
      <c r="G324" s="5">
        <f t="shared" si="20"/>
        <v>44562</v>
      </c>
      <c r="H324" s="4">
        <f t="shared" si="21"/>
        <v>0.85486111111094942</v>
      </c>
      <c r="I324" s="3">
        <v>6</v>
      </c>
      <c r="J324" s="3">
        <v>926</v>
      </c>
      <c r="K324" s="3" t="str">
        <f t="shared" si="22"/>
        <v>Y</v>
      </c>
      <c r="L324" s="3">
        <f t="shared" si="23"/>
        <v>879.69999999999993</v>
      </c>
      <c r="M324" s="2" t="s">
        <v>530</v>
      </c>
      <c r="N324" s="3">
        <v>47</v>
      </c>
      <c r="O324" s="3">
        <v>2</v>
      </c>
      <c r="P324" s="3">
        <v>2</v>
      </c>
    </row>
    <row r="325" spans="1:16" x14ac:dyDescent="0.3">
      <c r="A325" t="s">
        <v>350</v>
      </c>
      <c r="B325" s="2" t="s">
        <v>20</v>
      </c>
      <c r="C325" s="3">
        <v>20</v>
      </c>
      <c r="D325" s="3" t="str">
        <f>VLOOKUP(C325,'Restaurant Details'!$A$1:$E$21,2,FALSE)</f>
        <v>Chew Restaurant</v>
      </c>
      <c r="E325" s="3" t="str">
        <f>VLOOKUP(C325,'Restaurant Details'!$A$2:$C$21,3,FALSE)</f>
        <v>Belgian</v>
      </c>
      <c r="F325" s="1">
        <v>44562.73541666667</v>
      </c>
      <c r="G325" s="5">
        <f t="shared" si="20"/>
        <v>44562</v>
      </c>
      <c r="H325" s="4">
        <f t="shared" si="21"/>
        <v>0.73541666667006211</v>
      </c>
      <c r="I325" s="3">
        <v>6</v>
      </c>
      <c r="J325" s="3">
        <v>849</v>
      </c>
      <c r="K325" s="3" t="str">
        <f t="shared" si="22"/>
        <v>Y</v>
      </c>
      <c r="L325" s="3">
        <f t="shared" si="23"/>
        <v>806.55</v>
      </c>
      <c r="M325" s="2" t="s">
        <v>530</v>
      </c>
      <c r="N325" s="3">
        <v>23</v>
      </c>
      <c r="O325" s="3">
        <v>5</v>
      </c>
      <c r="P325" s="3">
        <v>3</v>
      </c>
    </row>
    <row r="326" spans="1:16" x14ac:dyDescent="0.3">
      <c r="A326" t="s">
        <v>351</v>
      </c>
      <c r="B326" s="2" t="s">
        <v>2</v>
      </c>
      <c r="C326" s="3">
        <v>8</v>
      </c>
      <c r="D326" s="3" t="str">
        <f>VLOOKUP(C326,'Restaurant Details'!$A$1:$E$21,2,FALSE)</f>
        <v>Oslo</v>
      </c>
      <c r="E326" s="3" t="str">
        <f>VLOOKUP(C326,'Restaurant Details'!$A$2:$C$21,3,FALSE)</f>
        <v>French</v>
      </c>
      <c r="F326" s="1">
        <v>44562.563194444447</v>
      </c>
      <c r="G326" s="5">
        <f t="shared" si="20"/>
        <v>44562</v>
      </c>
      <c r="H326" s="4">
        <f t="shared" si="21"/>
        <v>0.56319444444670808</v>
      </c>
      <c r="I326" s="3">
        <v>7</v>
      </c>
      <c r="J326" s="3">
        <v>993</v>
      </c>
      <c r="K326" s="3" t="str">
        <f t="shared" si="22"/>
        <v>Y</v>
      </c>
      <c r="L326" s="3">
        <f t="shared" si="23"/>
        <v>943.34999999999991</v>
      </c>
      <c r="M326" s="2" t="s">
        <v>529</v>
      </c>
      <c r="N326" s="3">
        <v>23</v>
      </c>
      <c r="O326" s="3">
        <v>5</v>
      </c>
      <c r="P326" s="3">
        <v>5</v>
      </c>
    </row>
    <row r="327" spans="1:16" x14ac:dyDescent="0.3">
      <c r="A327" t="s">
        <v>352</v>
      </c>
      <c r="B327" s="2" t="s">
        <v>4</v>
      </c>
      <c r="C327" s="3">
        <v>1</v>
      </c>
      <c r="D327" s="3" t="str">
        <f>VLOOKUP(C327,'Restaurant Details'!$A$1:$E$21,2,FALSE)</f>
        <v>The Cave Hotel</v>
      </c>
      <c r="E327" s="3" t="str">
        <f>VLOOKUP(C327,'Restaurant Details'!$A$2:$C$21,3,FALSE)</f>
        <v>Continental</v>
      </c>
      <c r="F327" s="1">
        <v>44562.73541666667</v>
      </c>
      <c r="G327" s="5">
        <f t="shared" si="20"/>
        <v>44562</v>
      </c>
      <c r="H327" s="4">
        <f t="shared" si="21"/>
        <v>0.73541666667006211</v>
      </c>
      <c r="I327" s="3">
        <v>4</v>
      </c>
      <c r="J327" s="3">
        <v>508</v>
      </c>
      <c r="K327" s="3" t="str">
        <f t="shared" si="22"/>
        <v>Y</v>
      </c>
      <c r="L327" s="3">
        <f t="shared" si="23"/>
        <v>482.59999999999997</v>
      </c>
      <c r="M327" s="2" t="s">
        <v>529</v>
      </c>
      <c r="N327" s="3">
        <v>23</v>
      </c>
      <c r="O327" s="3">
        <v>3</v>
      </c>
      <c r="P327" s="3">
        <v>3</v>
      </c>
    </row>
    <row r="328" spans="1:16" x14ac:dyDescent="0.3">
      <c r="A328" t="s">
        <v>353</v>
      </c>
      <c r="B328" s="2" t="s">
        <v>17</v>
      </c>
      <c r="C328" s="3">
        <v>4</v>
      </c>
      <c r="D328" s="3" t="str">
        <f>VLOOKUP(C328,'Restaurant Details'!$A$1:$E$21,2,FALSE)</f>
        <v>Win Hotel</v>
      </c>
      <c r="E328" s="3" t="str">
        <f>VLOOKUP(C328,'Restaurant Details'!$A$2:$C$21,3,FALSE)</f>
        <v>South Indian</v>
      </c>
      <c r="F328" s="1">
        <v>44562.597916666666</v>
      </c>
      <c r="G328" s="5">
        <f t="shared" si="20"/>
        <v>44562</v>
      </c>
      <c r="H328" s="4">
        <f t="shared" si="21"/>
        <v>0.59791666666569654</v>
      </c>
      <c r="I328" s="3">
        <v>7</v>
      </c>
      <c r="J328" s="3">
        <v>828</v>
      </c>
      <c r="K328" s="3" t="str">
        <f t="shared" si="22"/>
        <v>Y</v>
      </c>
      <c r="L328" s="3">
        <f t="shared" si="23"/>
        <v>786.59999999999991</v>
      </c>
      <c r="M328" s="2" t="s">
        <v>530</v>
      </c>
      <c r="N328" s="3">
        <v>15</v>
      </c>
      <c r="O328" s="3">
        <v>1</v>
      </c>
      <c r="P328" s="3">
        <v>1</v>
      </c>
    </row>
    <row r="329" spans="1:16" x14ac:dyDescent="0.3">
      <c r="A329" t="s">
        <v>354</v>
      </c>
      <c r="B329" s="2" t="s">
        <v>9</v>
      </c>
      <c r="C329" s="3">
        <v>18</v>
      </c>
      <c r="D329" s="3" t="str">
        <f>VLOOKUP(C329,'Restaurant Details'!$A$1:$E$21,2,FALSE)</f>
        <v>Ellora</v>
      </c>
      <c r="E329" s="3" t="str">
        <f>VLOOKUP(C329,'Restaurant Details'!$A$2:$C$21,3,FALSE)</f>
        <v>African</v>
      </c>
      <c r="F329" s="1">
        <v>44562.568749999999</v>
      </c>
      <c r="G329" s="5">
        <f t="shared" si="20"/>
        <v>44562</v>
      </c>
      <c r="H329" s="4">
        <f t="shared" si="21"/>
        <v>0.56874999999854481</v>
      </c>
      <c r="I329" s="3">
        <v>5</v>
      </c>
      <c r="J329" s="3">
        <v>750</v>
      </c>
      <c r="K329" s="3" t="str">
        <f t="shared" si="22"/>
        <v>Y</v>
      </c>
      <c r="L329" s="3">
        <f t="shared" si="23"/>
        <v>712.5</v>
      </c>
      <c r="M329" s="2" t="s">
        <v>530</v>
      </c>
      <c r="N329" s="3">
        <v>43</v>
      </c>
      <c r="O329" s="3">
        <v>5</v>
      </c>
      <c r="P329" s="3">
        <v>5</v>
      </c>
    </row>
    <row r="330" spans="1:16" x14ac:dyDescent="0.3">
      <c r="A330" t="s">
        <v>355</v>
      </c>
      <c r="B330" s="2" t="s">
        <v>22</v>
      </c>
      <c r="C330" s="3">
        <v>8</v>
      </c>
      <c r="D330" s="3" t="str">
        <f>VLOOKUP(C330,'Restaurant Details'!$A$1:$E$21,2,FALSE)</f>
        <v>Oslo</v>
      </c>
      <c r="E330" s="3" t="str">
        <f>VLOOKUP(C330,'Restaurant Details'!$A$2:$C$21,3,FALSE)</f>
        <v>French</v>
      </c>
      <c r="F330" s="1">
        <v>44562.597916666666</v>
      </c>
      <c r="G330" s="5">
        <f t="shared" si="20"/>
        <v>44562</v>
      </c>
      <c r="H330" s="4">
        <f t="shared" si="21"/>
        <v>0.59791666666569654</v>
      </c>
      <c r="I330" s="3">
        <v>3</v>
      </c>
      <c r="J330" s="3">
        <v>543</v>
      </c>
      <c r="K330" s="3" t="str">
        <f t="shared" si="22"/>
        <v>Y</v>
      </c>
      <c r="L330" s="3">
        <f t="shared" si="23"/>
        <v>515.85</v>
      </c>
      <c r="M330" s="2" t="s">
        <v>530</v>
      </c>
      <c r="N330" s="3">
        <v>43</v>
      </c>
      <c r="O330" s="3">
        <v>5</v>
      </c>
      <c r="P330" s="3">
        <v>4</v>
      </c>
    </row>
    <row r="331" spans="1:16" x14ac:dyDescent="0.3">
      <c r="A331" t="s">
        <v>356</v>
      </c>
      <c r="B331" s="2" t="s">
        <v>2</v>
      </c>
      <c r="C331" s="3">
        <v>13</v>
      </c>
      <c r="D331" s="3" t="str">
        <f>VLOOKUP(C331,'Restaurant Details'!$A$1:$E$21,2,FALSE)</f>
        <v>Veer Restaurant</v>
      </c>
      <c r="E331" s="3" t="str">
        <f>VLOOKUP(C331,'Restaurant Details'!$A$2:$C$21,3,FALSE)</f>
        <v>Chinese</v>
      </c>
      <c r="F331" s="1">
        <v>44562.896527777775</v>
      </c>
      <c r="G331" s="5">
        <f t="shared" si="20"/>
        <v>44562</v>
      </c>
      <c r="H331" s="4">
        <f t="shared" si="21"/>
        <v>0.89652777777519077</v>
      </c>
      <c r="I331" s="3">
        <v>6</v>
      </c>
      <c r="J331" s="3">
        <v>1091</v>
      </c>
      <c r="K331" s="3" t="str">
        <f t="shared" si="22"/>
        <v>Y</v>
      </c>
      <c r="L331" s="3">
        <f t="shared" si="23"/>
        <v>1036.45</v>
      </c>
      <c r="M331" s="2" t="s">
        <v>529</v>
      </c>
      <c r="N331" s="3">
        <v>10</v>
      </c>
      <c r="O331" s="3">
        <v>2</v>
      </c>
      <c r="P331" s="3">
        <v>2</v>
      </c>
    </row>
    <row r="332" spans="1:16" x14ac:dyDescent="0.3">
      <c r="A332" t="s">
        <v>357</v>
      </c>
      <c r="B332" s="2" t="s">
        <v>12</v>
      </c>
      <c r="C332" s="3">
        <v>11</v>
      </c>
      <c r="D332" s="3" t="str">
        <f>VLOOKUP(C332,'Restaurant Details'!$A$1:$E$21,2,FALSE)</f>
        <v>The Taste</v>
      </c>
      <c r="E332" s="3" t="str">
        <f>VLOOKUP(C332,'Restaurant Details'!$A$2:$C$21,3,FALSE)</f>
        <v>French</v>
      </c>
      <c r="F332" s="1">
        <v>44562.902083333334</v>
      </c>
      <c r="G332" s="5">
        <f t="shared" si="20"/>
        <v>44562</v>
      </c>
      <c r="H332" s="4">
        <f t="shared" si="21"/>
        <v>0.90208333333430346</v>
      </c>
      <c r="I332" s="3">
        <v>5</v>
      </c>
      <c r="J332" s="3">
        <v>1091</v>
      </c>
      <c r="K332" s="3" t="str">
        <f t="shared" si="22"/>
        <v>Y</v>
      </c>
      <c r="L332" s="3">
        <f t="shared" si="23"/>
        <v>1036.45</v>
      </c>
      <c r="M332" s="2" t="s">
        <v>530</v>
      </c>
      <c r="N332" s="3">
        <v>50</v>
      </c>
      <c r="O332" s="3">
        <v>1</v>
      </c>
      <c r="P332" s="3">
        <v>5</v>
      </c>
    </row>
    <row r="333" spans="1:16" x14ac:dyDescent="0.3">
      <c r="A333" t="s">
        <v>358</v>
      </c>
      <c r="B333" s="2" t="s">
        <v>2</v>
      </c>
      <c r="C333" s="3">
        <v>3</v>
      </c>
      <c r="D333" s="3" t="str">
        <f>VLOOKUP(C333,'Restaurant Details'!$A$1:$E$21,2,FALSE)</f>
        <v>ASR Restaurant</v>
      </c>
      <c r="E333" s="3" t="str">
        <f>VLOOKUP(C333,'Restaurant Details'!$A$2:$C$21,3,FALSE)</f>
        <v>South Indian</v>
      </c>
      <c r="F333" s="1">
        <v>44562.806250000001</v>
      </c>
      <c r="G333" s="5">
        <f t="shared" si="20"/>
        <v>44562</v>
      </c>
      <c r="H333" s="4">
        <f t="shared" si="21"/>
        <v>0.80625000000145519</v>
      </c>
      <c r="I333" s="3">
        <v>4</v>
      </c>
      <c r="J333" s="3">
        <v>736</v>
      </c>
      <c r="K333" s="3" t="str">
        <f t="shared" si="22"/>
        <v>Y</v>
      </c>
      <c r="L333" s="3">
        <f t="shared" si="23"/>
        <v>699.19999999999993</v>
      </c>
      <c r="M333" s="2" t="s">
        <v>531</v>
      </c>
      <c r="N333" s="3">
        <v>50</v>
      </c>
      <c r="O333" s="3">
        <v>4</v>
      </c>
      <c r="P333" s="3">
        <v>1</v>
      </c>
    </row>
    <row r="334" spans="1:16" x14ac:dyDescent="0.3">
      <c r="A334" t="s">
        <v>359</v>
      </c>
      <c r="B334" s="2" t="s">
        <v>5</v>
      </c>
      <c r="C334" s="3">
        <v>19</v>
      </c>
      <c r="D334" s="3" t="str">
        <f>VLOOKUP(C334,'Restaurant Details'!$A$1:$E$21,2,FALSE)</f>
        <v>Sam Hotel</v>
      </c>
      <c r="E334" s="3" t="str">
        <f>VLOOKUP(C334,'Restaurant Details'!$A$2:$C$21,3,FALSE)</f>
        <v>Belgian</v>
      </c>
      <c r="F334" s="1">
        <v>44562.917361111111</v>
      </c>
      <c r="G334" s="5">
        <f t="shared" si="20"/>
        <v>44562</v>
      </c>
      <c r="H334" s="4">
        <f t="shared" si="21"/>
        <v>0.91736111111094942</v>
      </c>
      <c r="I334" s="3">
        <v>5</v>
      </c>
      <c r="J334" s="3">
        <v>1081</v>
      </c>
      <c r="K334" s="3" t="str">
        <f t="shared" si="22"/>
        <v>Y</v>
      </c>
      <c r="L334" s="3">
        <f t="shared" si="23"/>
        <v>1026.95</v>
      </c>
      <c r="M334" s="2" t="s">
        <v>530</v>
      </c>
      <c r="N334" s="3">
        <v>29</v>
      </c>
      <c r="O334" s="3">
        <v>2</v>
      </c>
      <c r="P334" s="3">
        <v>2</v>
      </c>
    </row>
    <row r="335" spans="1:16" x14ac:dyDescent="0.3">
      <c r="A335" t="s">
        <v>360</v>
      </c>
      <c r="B335" s="2" t="s">
        <v>8</v>
      </c>
      <c r="C335" s="3">
        <v>5</v>
      </c>
      <c r="D335" s="3" t="str">
        <f>VLOOKUP(C335,'Restaurant Details'!$A$1:$E$21,2,FALSE)</f>
        <v>Denver Restaurant</v>
      </c>
      <c r="E335" s="3" t="str">
        <f>VLOOKUP(C335,'Restaurant Details'!$A$2:$C$21,3,FALSE)</f>
        <v>Continental</v>
      </c>
      <c r="F335" s="1">
        <v>44562.896527777775</v>
      </c>
      <c r="G335" s="5">
        <f t="shared" si="20"/>
        <v>44562</v>
      </c>
      <c r="H335" s="4">
        <f t="shared" si="21"/>
        <v>0.89652777777519077</v>
      </c>
      <c r="I335" s="3">
        <v>5</v>
      </c>
      <c r="J335" s="3">
        <v>729</v>
      </c>
      <c r="K335" s="3" t="str">
        <f t="shared" si="22"/>
        <v>Y</v>
      </c>
      <c r="L335" s="3">
        <f t="shared" si="23"/>
        <v>692.55</v>
      </c>
      <c r="M335" s="2" t="s">
        <v>530</v>
      </c>
      <c r="N335" s="3">
        <v>11</v>
      </c>
      <c r="O335" s="3">
        <v>1</v>
      </c>
      <c r="P335" s="3">
        <v>4</v>
      </c>
    </row>
    <row r="336" spans="1:16" x14ac:dyDescent="0.3">
      <c r="A336" t="s">
        <v>361</v>
      </c>
      <c r="B336" s="2" t="s">
        <v>8</v>
      </c>
      <c r="C336" s="3">
        <v>20</v>
      </c>
      <c r="D336" s="3" t="str">
        <f>VLOOKUP(C336,'Restaurant Details'!$A$1:$E$21,2,FALSE)</f>
        <v>Chew Restaurant</v>
      </c>
      <c r="E336" s="3" t="str">
        <f>VLOOKUP(C336,'Restaurant Details'!$A$2:$C$21,3,FALSE)</f>
        <v>Belgian</v>
      </c>
      <c r="F336" s="1">
        <v>44562.5625</v>
      </c>
      <c r="G336" s="5">
        <f t="shared" si="20"/>
        <v>44562</v>
      </c>
      <c r="H336" s="4">
        <f t="shared" si="21"/>
        <v>0.5625</v>
      </c>
      <c r="I336" s="3">
        <v>3</v>
      </c>
      <c r="J336" s="3">
        <v>709</v>
      </c>
      <c r="K336" s="3" t="str">
        <f t="shared" si="22"/>
        <v>Y</v>
      </c>
      <c r="L336" s="3">
        <f t="shared" si="23"/>
        <v>673.55</v>
      </c>
      <c r="M336" s="2" t="s">
        <v>531</v>
      </c>
      <c r="N336" s="3">
        <v>19</v>
      </c>
      <c r="O336" s="3">
        <v>5</v>
      </c>
      <c r="P336" s="3">
        <v>2</v>
      </c>
    </row>
    <row r="337" spans="1:16" x14ac:dyDescent="0.3">
      <c r="A337" t="s">
        <v>362</v>
      </c>
      <c r="B337" s="2" t="s">
        <v>3</v>
      </c>
      <c r="C337" s="3">
        <v>5</v>
      </c>
      <c r="D337" s="3" t="str">
        <f>VLOOKUP(C337,'Restaurant Details'!$A$1:$E$21,2,FALSE)</f>
        <v>Denver Restaurant</v>
      </c>
      <c r="E337" s="3" t="str">
        <f>VLOOKUP(C337,'Restaurant Details'!$A$2:$C$21,3,FALSE)</f>
        <v>Continental</v>
      </c>
      <c r="F337" s="1">
        <v>44562.604861111111</v>
      </c>
      <c r="G337" s="5">
        <f t="shared" si="20"/>
        <v>44562</v>
      </c>
      <c r="H337" s="4">
        <f t="shared" si="21"/>
        <v>0.60486111111094942</v>
      </c>
      <c r="I337" s="3">
        <v>3</v>
      </c>
      <c r="J337" s="3">
        <v>692</v>
      </c>
      <c r="K337" s="3" t="str">
        <f t="shared" si="22"/>
        <v>Y</v>
      </c>
      <c r="L337" s="3">
        <f t="shared" si="23"/>
        <v>657.4</v>
      </c>
      <c r="M337" s="2" t="s">
        <v>531</v>
      </c>
      <c r="N337" s="3">
        <v>10</v>
      </c>
      <c r="O337" s="3">
        <v>5</v>
      </c>
      <c r="P337" s="3">
        <v>3</v>
      </c>
    </row>
    <row r="338" spans="1:16" x14ac:dyDescent="0.3">
      <c r="A338" t="s">
        <v>363</v>
      </c>
      <c r="B338" s="2" t="s">
        <v>4</v>
      </c>
      <c r="C338" s="3">
        <v>10</v>
      </c>
      <c r="D338" s="3" t="str">
        <f>VLOOKUP(C338,'Restaurant Details'!$A$1:$E$21,2,FALSE)</f>
        <v>Dave Hotel</v>
      </c>
      <c r="E338" s="3" t="str">
        <f>VLOOKUP(C338,'Restaurant Details'!$A$2:$C$21,3,FALSE)</f>
        <v>South Indian</v>
      </c>
      <c r="F338" s="1">
        <v>44562.750694444447</v>
      </c>
      <c r="G338" s="5">
        <f t="shared" si="20"/>
        <v>44562</v>
      </c>
      <c r="H338" s="4">
        <f t="shared" si="21"/>
        <v>0.75069444444670808</v>
      </c>
      <c r="I338" s="3">
        <v>3</v>
      </c>
      <c r="J338" s="3">
        <v>789</v>
      </c>
      <c r="K338" s="3" t="str">
        <f t="shared" si="22"/>
        <v>Y</v>
      </c>
      <c r="L338" s="3">
        <f t="shared" si="23"/>
        <v>749.55</v>
      </c>
      <c r="M338" s="2" t="s">
        <v>529</v>
      </c>
      <c r="N338" s="3">
        <v>41</v>
      </c>
      <c r="O338" s="3">
        <v>5</v>
      </c>
      <c r="P338" s="3">
        <v>5</v>
      </c>
    </row>
    <row r="339" spans="1:16" x14ac:dyDescent="0.3">
      <c r="A339" t="s">
        <v>364</v>
      </c>
      <c r="B339" s="2" t="s">
        <v>4</v>
      </c>
      <c r="C339" s="3">
        <v>2</v>
      </c>
      <c r="D339" s="3" t="str">
        <f>VLOOKUP(C339,'Restaurant Details'!$A$1:$E$21,2,FALSE)</f>
        <v>SSK Hotel</v>
      </c>
      <c r="E339" s="3" t="str">
        <f>VLOOKUP(C339,'Restaurant Details'!$A$2:$C$21,3,FALSE)</f>
        <v>North Indian</v>
      </c>
      <c r="F339" s="1">
        <v>44562.96875</v>
      </c>
      <c r="G339" s="5">
        <f t="shared" si="20"/>
        <v>44562</v>
      </c>
      <c r="H339" s="4">
        <f t="shared" si="21"/>
        <v>0.96875</v>
      </c>
      <c r="I339" s="3">
        <v>4</v>
      </c>
      <c r="J339" s="3">
        <v>539</v>
      </c>
      <c r="K339" s="3" t="str">
        <f t="shared" si="22"/>
        <v>Y</v>
      </c>
      <c r="L339" s="3">
        <f t="shared" si="23"/>
        <v>512.04999999999995</v>
      </c>
      <c r="M339" s="2" t="s">
        <v>529</v>
      </c>
      <c r="N339" s="3">
        <v>27</v>
      </c>
      <c r="O339" s="3">
        <v>4</v>
      </c>
      <c r="P339" s="3">
        <v>2</v>
      </c>
    </row>
    <row r="340" spans="1:16" x14ac:dyDescent="0.3">
      <c r="A340" t="s">
        <v>365</v>
      </c>
      <c r="B340" s="2" t="s">
        <v>15</v>
      </c>
      <c r="C340" s="3">
        <v>17</v>
      </c>
      <c r="D340" s="3" t="str">
        <f>VLOOKUP(C340,'Restaurant Details'!$A$1:$E$21,2,FALSE)</f>
        <v>Zam Zam</v>
      </c>
      <c r="E340" s="3" t="str">
        <f>VLOOKUP(C340,'Restaurant Details'!$A$2:$C$21,3,FALSE)</f>
        <v>Arabian</v>
      </c>
      <c r="F340" s="1">
        <v>44562.902083333334</v>
      </c>
      <c r="G340" s="5">
        <f t="shared" si="20"/>
        <v>44562</v>
      </c>
      <c r="H340" s="4">
        <f t="shared" si="21"/>
        <v>0.90208333333430346</v>
      </c>
      <c r="I340" s="3">
        <v>3</v>
      </c>
      <c r="J340" s="3">
        <v>590</v>
      </c>
      <c r="K340" s="3" t="str">
        <f t="shared" si="22"/>
        <v>Y</v>
      </c>
      <c r="L340" s="3">
        <f t="shared" si="23"/>
        <v>560.5</v>
      </c>
      <c r="M340" s="2" t="s">
        <v>530</v>
      </c>
      <c r="N340" s="3">
        <v>31</v>
      </c>
      <c r="O340" s="3">
        <v>1</v>
      </c>
      <c r="P340" s="3">
        <v>3</v>
      </c>
    </row>
    <row r="341" spans="1:16" x14ac:dyDescent="0.3">
      <c r="A341" t="s">
        <v>366</v>
      </c>
      <c r="B341" s="2" t="s">
        <v>17</v>
      </c>
      <c r="C341" s="3">
        <v>6</v>
      </c>
      <c r="D341" s="3" t="str">
        <f>VLOOKUP(C341,'Restaurant Details'!$A$1:$E$21,2,FALSE)</f>
        <v>Willies</v>
      </c>
      <c r="E341" s="3" t="str">
        <f>VLOOKUP(C341,'Restaurant Details'!$A$2:$C$21,3,FALSE)</f>
        <v>French</v>
      </c>
      <c r="F341" s="1">
        <v>44562.47152777778</v>
      </c>
      <c r="G341" s="5">
        <f t="shared" si="20"/>
        <v>44562</v>
      </c>
      <c r="H341" s="4">
        <f t="shared" si="21"/>
        <v>0.47152777777955635</v>
      </c>
      <c r="I341" s="3">
        <v>6</v>
      </c>
      <c r="J341" s="3">
        <v>1068</v>
      </c>
      <c r="K341" s="3" t="str">
        <f t="shared" si="22"/>
        <v>Y</v>
      </c>
      <c r="L341" s="3">
        <f t="shared" si="23"/>
        <v>1014.5999999999999</v>
      </c>
      <c r="M341" s="2" t="s">
        <v>529</v>
      </c>
      <c r="N341" s="3">
        <v>13</v>
      </c>
      <c r="O341" s="3">
        <v>3</v>
      </c>
      <c r="P341" s="3">
        <v>5</v>
      </c>
    </row>
    <row r="342" spans="1:16" x14ac:dyDescent="0.3">
      <c r="A342" t="s">
        <v>367</v>
      </c>
      <c r="B342" s="2" t="s">
        <v>19</v>
      </c>
      <c r="C342" s="3">
        <v>12</v>
      </c>
      <c r="D342" s="3" t="str">
        <f>VLOOKUP(C342,'Restaurant Details'!$A$1:$E$21,2,FALSE)</f>
        <v>Ruchi</v>
      </c>
      <c r="E342" s="3" t="str">
        <f>VLOOKUP(C342,'Restaurant Details'!$A$2:$C$21,3,FALSE)</f>
        <v>Chinese</v>
      </c>
      <c r="F342" s="1">
        <v>44562.513194444444</v>
      </c>
      <c r="G342" s="5">
        <f t="shared" si="20"/>
        <v>44562</v>
      </c>
      <c r="H342" s="4">
        <f t="shared" si="21"/>
        <v>0.51319444444379769</v>
      </c>
      <c r="I342" s="3">
        <v>6</v>
      </c>
      <c r="J342" s="3">
        <v>989</v>
      </c>
      <c r="K342" s="3" t="str">
        <f t="shared" si="22"/>
        <v>Y</v>
      </c>
      <c r="L342" s="3">
        <f t="shared" si="23"/>
        <v>939.55</v>
      </c>
      <c r="M342" s="2" t="s">
        <v>531</v>
      </c>
      <c r="N342" s="3">
        <v>22</v>
      </c>
      <c r="O342" s="3">
        <v>5</v>
      </c>
      <c r="P342" s="3">
        <v>3</v>
      </c>
    </row>
    <row r="343" spans="1:16" x14ac:dyDescent="0.3">
      <c r="A343" t="s">
        <v>368</v>
      </c>
      <c r="B343" s="2" t="s">
        <v>6</v>
      </c>
      <c r="C343" s="3">
        <v>13</v>
      </c>
      <c r="D343" s="3" t="str">
        <f>VLOOKUP(C343,'Restaurant Details'!$A$1:$E$21,2,FALSE)</f>
        <v>Veer Restaurant</v>
      </c>
      <c r="E343" s="3" t="str">
        <f>VLOOKUP(C343,'Restaurant Details'!$A$2:$C$21,3,FALSE)</f>
        <v>Chinese</v>
      </c>
      <c r="F343" s="1">
        <v>44562.470138888886</v>
      </c>
      <c r="G343" s="5">
        <f t="shared" si="20"/>
        <v>44562</v>
      </c>
      <c r="H343" s="4">
        <f t="shared" si="21"/>
        <v>0.47013888888614019</v>
      </c>
      <c r="I343" s="3">
        <v>5</v>
      </c>
      <c r="J343" s="3">
        <v>734</v>
      </c>
      <c r="K343" s="3" t="str">
        <f t="shared" si="22"/>
        <v>Y</v>
      </c>
      <c r="L343" s="3">
        <f t="shared" si="23"/>
        <v>697.3</v>
      </c>
      <c r="M343" s="2" t="s">
        <v>529</v>
      </c>
      <c r="N343" s="3">
        <v>16</v>
      </c>
      <c r="O343" s="3">
        <v>4</v>
      </c>
      <c r="P343" s="3">
        <v>1</v>
      </c>
    </row>
    <row r="344" spans="1:16" x14ac:dyDescent="0.3">
      <c r="A344" t="s">
        <v>369</v>
      </c>
      <c r="B344" s="2" t="s">
        <v>15</v>
      </c>
      <c r="C344" s="3">
        <v>10</v>
      </c>
      <c r="D344" s="3" t="str">
        <f>VLOOKUP(C344,'Restaurant Details'!$A$1:$E$21,2,FALSE)</f>
        <v>Dave Hotel</v>
      </c>
      <c r="E344" s="3" t="str">
        <f>VLOOKUP(C344,'Restaurant Details'!$A$2:$C$21,3,FALSE)</f>
        <v>South Indian</v>
      </c>
      <c r="F344" s="1">
        <v>44562.597222222219</v>
      </c>
      <c r="G344" s="5">
        <f t="shared" si="20"/>
        <v>44562</v>
      </c>
      <c r="H344" s="4">
        <f t="shared" si="21"/>
        <v>0.59722222221898846</v>
      </c>
      <c r="I344" s="3">
        <v>3</v>
      </c>
      <c r="J344" s="3">
        <v>520</v>
      </c>
      <c r="K344" s="3" t="str">
        <f t="shared" si="22"/>
        <v>Y</v>
      </c>
      <c r="L344" s="3">
        <f t="shared" si="23"/>
        <v>494</v>
      </c>
      <c r="M344" s="2" t="s">
        <v>531</v>
      </c>
      <c r="N344" s="3">
        <v>10</v>
      </c>
      <c r="O344" s="3">
        <v>2</v>
      </c>
      <c r="P344" s="3">
        <v>1</v>
      </c>
    </row>
    <row r="345" spans="1:16" x14ac:dyDescent="0.3">
      <c r="A345" t="s">
        <v>370</v>
      </c>
      <c r="B345" s="2" t="s">
        <v>18</v>
      </c>
      <c r="C345" s="3">
        <v>17</v>
      </c>
      <c r="D345" s="3" t="str">
        <f>VLOOKUP(C345,'Restaurant Details'!$A$1:$E$21,2,FALSE)</f>
        <v>Zam Zam</v>
      </c>
      <c r="E345" s="3" t="str">
        <f>VLOOKUP(C345,'Restaurant Details'!$A$2:$C$21,3,FALSE)</f>
        <v>Arabian</v>
      </c>
      <c r="F345" s="1">
        <v>44562.513194444444</v>
      </c>
      <c r="G345" s="5">
        <f t="shared" si="20"/>
        <v>44562</v>
      </c>
      <c r="H345" s="4">
        <f t="shared" si="21"/>
        <v>0.51319444444379769</v>
      </c>
      <c r="I345" s="3">
        <v>5</v>
      </c>
      <c r="J345" s="3">
        <v>1010</v>
      </c>
      <c r="K345" s="3" t="str">
        <f t="shared" si="22"/>
        <v>Y</v>
      </c>
      <c r="L345" s="3">
        <f t="shared" si="23"/>
        <v>959.5</v>
      </c>
      <c r="M345" s="2" t="s">
        <v>530</v>
      </c>
      <c r="N345" s="3">
        <v>46</v>
      </c>
      <c r="O345" s="3">
        <v>4</v>
      </c>
      <c r="P345" s="3">
        <v>1</v>
      </c>
    </row>
    <row r="346" spans="1:16" x14ac:dyDescent="0.3">
      <c r="A346" t="s">
        <v>371</v>
      </c>
      <c r="B346" s="2" t="s">
        <v>12</v>
      </c>
      <c r="C346" s="3">
        <v>9</v>
      </c>
      <c r="D346" s="3" t="str">
        <f>VLOOKUP(C346,'Restaurant Details'!$A$1:$E$21,2,FALSE)</f>
        <v>Excel Restaurant</v>
      </c>
      <c r="E346" s="3" t="str">
        <f>VLOOKUP(C346,'Restaurant Details'!$A$2:$C$21,3,FALSE)</f>
        <v>North Indian</v>
      </c>
      <c r="F346" s="1">
        <v>44562.854861111111</v>
      </c>
      <c r="G346" s="5">
        <f t="shared" si="20"/>
        <v>44562</v>
      </c>
      <c r="H346" s="4">
        <f t="shared" si="21"/>
        <v>0.85486111111094942</v>
      </c>
      <c r="I346" s="3">
        <v>3</v>
      </c>
      <c r="J346" s="3">
        <v>478</v>
      </c>
      <c r="K346" s="3" t="str">
        <f t="shared" si="22"/>
        <v>N</v>
      </c>
      <c r="L346" s="3">
        <f t="shared" si="23"/>
        <v>478</v>
      </c>
      <c r="M346" s="2" t="s">
        <v>531</v>
      </c>
      <c r="N346" s="3">
        <v>39</v>
      </c>
      <c r="O346" s="3">
        <v>4</v>
      </c>
      <c r="P346" s="3">
        <v>3</v>
      </c>
    </row>
    <row r="347" spans="1:16" x14ac:dyDescent="0.3">
      <c r="A347" t="s">
        <v>372</v>
      </c>
      <c r="B347" s="2" t="s">
        <v>19</v>
      </c>
      <c r="C347" s="3">
        <v>2</v>
      </c>
      <c r="D347" s="3" t="str">
        <f>VLOOKUP(C347,'Restaurant Details'!$A$1:$E$21,2,FALSE)</f>
        <v>SSK Hotel</v>
      </c>
      <c r="E347" s="3" t="str">
        <f>VLOOKUP(C347,'Restaurant Details'!$A$2:$C$21,3,FALSE)</f>
        <v>North Indian</v>
      </c>
      <c r="F347" s="1">
        <v>44562.5625</v>
      </c>
      <c r="G347" s="5">
        <f t="shared" si="20"/>
        <v>44562</v>
      </c>
      <c r="H347" s="4">
        <f t="shared" si="21"/>
        <v>0.5625</v>
      </c>
      <c r="I347" s="3">
        <v>4</v>
      </c>
      <c r="J347" s="3">
        <v>428</v>
      </c>
      <c r="K347" s="3" t="str">
        <f t="shared" si="22"/>
        <v>N</v>
      </c>
      <c r="L347" s="3">
        <f t="shared" si="23"/>
        <v>428</v>
      </c>
      <c r="M347" s="2" t="s">
        <v>529</v>
      </c>
      <c r="N347" s="3">
        <v>10</v>
      </c>
      <c r="O347" s="3">
        <v>4</v>
      </c>
      <c r="P347" s="3">
        <v>5</v>
      </c>
    </row>
    <row r="348" spans="1:16" x14ac:dyDescent="0.3">
      <c r="A348" t="s">
        <v>373</v>
      </c>
      <c r="B348" s="2" t="s">
        <v>3</v>
      </c>
      <c r="C348" s="3">
        <v>3</v>
      </c>
      <c r="D348" s="3" t="str">
        <f>VLOOKUP(C348,'Restaurant Details'!$A$1:$E$21,2,FALSE)</f>
        <v>ASR Restaurant</v>
      </c>
      <c r="E348" s="3" t="str">
        <f>VLOOKUP(C348,'Restaurant Details'!$A$2:$C$21,3,FALSE)</f>
        <v>South Indian</v>
      </c>
      <c r="F348" s="1">
        <v>44562.47152777778</v>
      </c>
      <c r="G348" s="5">
        <f t="shared" si="20"/>
        <v>44562</v>
      </c>
      <c r="H348" s="4">
        <f t="shared" si="21"/>
        <v>0.47152777777955635</v>
      </c>
      <c r="I348" s="3">
        <v>4</v>
      </c>
      <c r="J348" s="3">
        <v>703</v>
      </c>
      <c r="K348" s="3" t="str">
        <f t="shared" si="22"/>
        <v>Y</v>
      </c>
      <c r="L348" s="3">
        <f t="shared" si="23"/>
        <v>667.85</v>
      </c>
      <c r="M348" s="2" t="s">
        <v>530</v>
      </c>
      <c r="N348" s="3">
        <v>12</v>
      </c>
      <c r="O348" s="3">
        <v>2</v>
      </c>
      <c r="P348" s="3">
        <v>2</v>
      </c>
    </row>
    <row r="349" spans="1:16" x14ac:dyDescent="0.3">
      <c r="A349" t="s">
        <v>374</v>
      </c>
      <c r="B349" s="2" t="s">
        <v>7</v>
      </c>
      <c r="C349" s="3">
        <v>6</v>
      </c>
      <c r="D349" s="3" t="str">
        <f>VLOOKUP(C349,'Restaurant Details'!$A$1:$E$21,2,FALSE)</f>
        <v>Willies</v>
      </c>
      <c r="E349" s="3" t="str">
        <f>VLOOKUP(C349,'Restaurant Details'!$A$2:$C$21,3,FALSE)</f>
        <v>French</v>
      </c>
      <c r="F349" s="1">
        <v>44562.465277777781</v>
      </c>
      <c r="G349" s="5">
        <f t="shared" si="20"/>
        <v>44562</v>
      </c>
      <c r="H349" s="4">
        <f t="shared" si="21"/>
        <v>0.46527777778101154</v>
      </c>
      <c r="I349" s="3">
        <v>5</v>
      </c>
      <c r="J349" s="3">
        <v>446</v>
      </c>
      <c r="K349" s="3" t="str">
        <f t="shared" si="22"/>
        <v>N</v>
      </c>
      <c r="L349" s="3">
        <f t="shared" si="23"/>
        <v>446</v>
      </c>
      <c r="M349" s="2" t="s">
        <v>529</v>
      </c>
      <c r="N349" s="3">
        <v>49</v>
      </c>
      <c r="O349" s="3">
        <v>5</v>
      </c>
      <c r="P349" s="3">
        <v>2</v>
      </c>
    </row>
    <row r="350" spans="1:16" x14ac:dyDescent="0.3">
      <c r="A350" t="s">
        <v>375</v>
      </c>
      <c r="B350" s="2" t="s">
        <v>2</v>
      </c>
      <c r="C350" s="3">
        <v>16</v>
      </c>
      <c r="D350" s="3" t="str">
        <f>VLOOKUP(C350,'Restaurant Details'!$A$1:$E$21,2,FALSE)</f>
        <v>Anand Restaurant</v>
      </c>
      <c r="E350" s="3" t="str">
        <f>VLOOKUP(C350,'Restaurant Details'!$A$2:$C$21,3,FALSE)</f>
        <v>African</v>
      </c>
      <c r="F350" s="1">
        <v>44562.902083333334</v>
      </c>
      <c r="G350" s="5">
        <f t="shared" si="20"/>
        <v>44562</v>
      </c>
      <c r="H350" s="4">
        <f t="shared" si="21"/>
        <v>0.90208333333430346</v>
      </c>
      <c r="I350" s="3">
        <v>3</v>
      </c>
      <c r="J350" s="3">
        <v>546</v>
      </c>
      <c r="K350" s="3" t="str">
        <f t="shared" si="22"/>
        <v>Y</v>
      </c>
      <c r="L350" s="3">
        <f t="shared" si="23"/>
        <v>518.69999999999993</v>
      </c>
      <c r="M350" s="2" t="s">
        <v>531</v>
      </c>
      <c r="N350" s="3">
        <v>29</v>
      </c>
      <c r="O350" s="3">
        <v>1</v>
      </c>
      <c r="P350" s="3">
        <v>3</v>
      </c>
    </row>
    <row r="351" spans="1:16" x14ac:dyDescent="0.3">
      <c r="A351" t="s">
        <v>376</v>
      </c>
      <c r="B351" s="2" t="s">
        <v>11</v>
      </c>
      <c r="C351" s="3">
        <v>18</v>
      </c>
      <c r="D351" s="3" t="str">
        <f>VLOOKUP(C351,'Restaurant Details'!$A$1:$E$21,2,FALSE)</f>
        <v>Ellora</v>
      </c>
      <c r="E351" s="3" t="str">
        <f>VLOOKUP(C351,'Restaurant Details'!$A$2:$C$21,3,FALSE)</f>
        <v>African</v>
      </c>
      <c r="F351" s="1">
        <v>44562.47152777778</v>
      </c>
      <c r="G351" s="5">
        <f t="shared" si="20"/>
        <v>44562</v>
      </c>
      <c r="H351" s="4">
        <f t="shared" si="21"/>
        <v>0.47152777777955635</v>
      </c>
      <c r="I351" s="3">
        <v>6</v>
      </c>
      <c r="J351" s="3">
        <v>833</v>
      </c>
      <c r="K351" s="3" t="str">
        <f t="shared" si="22"/>
        <v>Y</v>
      </c>
      <c r="L351" s="3">
        <f t="shared" si="23"/>
        <v>791.34999999999991</v>
      </c>
      <c r="M351" s="2" t="s">
        <v>529</v>
      </c>
      <c r="N351" s="3">
        <v>36</v>
      </c>
      <c r="O351" s="3">
        <v>3</v>
      </c>
      <c r="P351" s="3">
        <v>4</v>
      </c>
    </row>
    <row r="352" spans="1:16" x14ac:dyDescent="0.3">
      <c r="A352" t="s">
        <v>377</v>
      </c>
      <c r="B352" s="2" t="s">
        <v>7</v>
      </c>
      <c r="C352" s="3">
        <v>5</v>
      </c>
      <c r="D352" s="3" t="str">
        <f>VLOOKUP(C352,'Restaurant Details'!$A$1:$E$21,2,FALSE)</f>
        <v>Denver Restaurant</v>
      </c>
      <c r="E352" s="3" t="str">
        <f>VLOOKUP(C352,'Restaurant Details'!$A$2:$C$21,3,FALSE)</f>
        <v>Continental</v>
      </c>
      <c r="F352" s="1">
        <v>44562.470138888886</v>
      </c>
      <c r="G352" s="5">
        <f t="shared" si="20"/>
        <v>44562</v>
      </c>
      <c r="H352" s="4">
        <f t="shared" si="21"/>
        <v>0.47013888888614019</v>
      </c>
      <c r="I352" s="3">
        <v>4</v>
      </c>
      <c r="J352" s="3">
        <v>778</v>
      </c>
      <c r="K352" s="3" t="str">
        <f t="shared" si="22"/>
        <v>Y</v>
      </c>
      <c r="L352" s="3">
        <f t="shared" si="23"/>
        <v>739.09999999999991</v>
      </c>
      <c r="M352" s="2" t="s">
        <v>530</v>
      </c>
      <c r="N352" s="3">
        <v>47</v>
      </c>
      <c r="O352" s="3">
        <v>3</v>
      </c>
      <c r="P352" s="3">
        <v>4</v>
      </c>
    </row>
    <row r="353" spans="1:16" x14ac:dyDescent="0.3">
      <c r="A353" t="s">
        <v>378</v>
      </c>
      <c r="B353" s="2" t="s">
        <v>8</v>
      </c>
      <c r="C353" s="3">
        <v>1</v>
      </c>
      <c r="D353" s="3" t="str">
        <f>VLOOKUP(C353,'Restaurant Details'!$A$1:$E$21,2,FALSE)</f>
        <v>The Cave Hotel</v>
      </c>
      <c r="E353" s="3" t="str">
        <f>VLOOKUP(C353,'Restaurant Details'!$A$2:$C$21,3,FALSE)</f>
        <v>Continental</v>
      </c>
      <c r="F353" s="1">
        <v>44562.597222222219</v>
      </c>
      <c r="G353" s="5">
        <f t="shared" si="20"/>
        <v>44562</v>
      </c>
      <c r="H353" s="4">
        <f t="shared" si="21"/>
        <v>0.59722222221898846</v>
      </c>
      <c r="I353" s="3">
        <v>3</v>
      </c>
      <c r="J353" s="3">
        <v>596</v>
      </c>
      <c r="K353" s="3" t="str">
        <f t="shared" si="22"/>
        <v>Y</v>
      </c>
      <c r="L353" s="3">
        <f t="shared" si="23"/>
        <v>566.19999999999993</v>
      </c>
      <c r="M353" s="2" t="s">
        <v>530</v>
      </c>
      <c r="N353" s="3">
        <v>22</v>
      </c>
      <c r="O353" s="3">
        <v>3</v>
      </c>
      <c r="P353" s="3">
        <v>5</v>
      </c>
    </row>
    <row r="354" spans="1:16" x14ac:dyDescent="0.3">
      <c r="A354" t="s">
        <v>379</v>
      </c>
      <c r="B354" s="2" t="s">
        <v>13</v>
      </c>
      <c r="C354" s="3">
        <v>9</v>
      </c>
      <c r="D354" s="3" t="str">
        <f>VLOOKUP(C354,'Restaurant Details'!$A$1:$E$21,2,FALSE)</f>
        <v>Excel Restaurant</v>
      </c>
      <c r="E354" s="3" t="str">
        <f>VLOOKUP(C354,'Restaurant Details'!$A$2:$C$21,3,FALSE)</f>
        <v>North Indian</v>
      </c>
      <c r="F354" s="1">
        <v>44562.917361111111</v>
      </c>
      <c r="G354" s="5">
        <f t="shared" si="20"/>
        <v>44562</v>
      </c>
      <c r="H354" s="4">
        <f t="shared" si="21"/>
        <v>0.91736111111094942</v>
      </c>
      <c r="I354" s="3">
        <v>3</v>
      </c>
      <c r="J354" s="3">
        <v>639</v>
      </c>
      <c r="K354" s="3" t="str">
        <f t="shared" si="22"/>
        <v>Y</v>
      </c>
      <c r="L354" s="3">
        <f t="shared" si="23"/>
        <v>607.04999999999995</v>
      </c>
      <c r="M354" s="2" t="s">
        <v>531</v>
      </c>
      <c r="N354" s="3">
        <v>16</v>
      </c>
      <c r="O354" s="3">
        <v>5</v>
      </c>
      <c r="P354" s="3">
        <v>4</v>
      </c>
    </row>
    <row r="355" spans="1:16" x14ac:dyDescent="0.3">
      <c r="A355" t="s">
        <v>380</v>
      </c>
      <c r="B355" s="2" t="s">
        <v>18</v>
      </c>
      <c r="C355" s="3">
        <v>14</v>
      </c>
      <c r="D355" s="3" t="str">
        <f>VLOOKUP(C355,'Restaurant Details'!$A$1:$E$21,2,FALSE)</f>
        <v>KSR Hotel</v>
      </c>
      <c r="E355" s="3" t="str">
        <f>VLOOKUP(C355,'Restaurant Details'!$A$2:$C$21,3,FALSE)</f>
        <v>Chinese</v>
      </c>
      <c r="F355" s="1">
        <v>44562.902083333334</v>
      </c>
      <c r="G355" s="5">
        <f t="shared" si="20"/>
        <v>44562</v>
      </c>
      <c r="H355" s="4">
        <f t="shared" si="21"/>
        <v>0.90208333333430346</v>
      </c>
      <c r="I355" s="3">
        <v>4</v>
      </c>
      <c r="J355" s="3">
        <v>501</v>
      </c>
      <c r="K355" s="3" t="str">
        <f t="shared" si="22"/>
        <v>Y</v>
      </c>
      <c r="L355" s="3">
        <f t="shared" si="23"/>
        <v>475.95</v>
      </c>
      <c r="M355" s="2" t="s">
        <v>529</v>
      </c>
      <c r="N355" s="3">
        <v>39</v>
      </c>
      <c r="O355" s="3">
        <v>4</v>
      </c>
      <c r="P355" s="3">
        <v>1</v>
      </c>
    </row>
    <row r="356" spans="1:16" x14ac:dyDescent="0.3">
      <c r="A356" t="s">
        <v>381</v>
      </c>
      <c r="B356" s="2" t="s">
        <v>3</v>
      </c>
      <c r="C356" s="3">
        <v>6</v>
      </c>
      <c r="D356" s="3" t="str">
        <f>VLOOKUP(C356,'Restaurant Details'!$A$1:$E$21,2,FALSE)</f>
        <v>Willies</v>
      </c>
      <c r="E356" s="3" t="str">
        <f>VLOOKUP(C356,'Restaurant Details'!$A$2:$C$21,3,FALSE)</f>
        <v>French</v>
      </c>
      <c r="F356" s="1">
        <v>44562.513194444444</v>
      </c>
      <c r="G356" s="5">
        <f t="shared" si="20"/>
        <v>44562</v>
      </c>
      <c r="H356" s="4">
        <f t="shared" si="21"/>
        <v>0.51319444444379769</v>
      </c>
      <c r="I356" s="3">
        <v>5</v>
      </c>
      <c r="J356" s="3">
        <v>799</v>
      </c>
      <c r="K356" s="3" t="str">
        <f t="shared" si="22"/>
        <v>Y</v>
      </c>
      <c r="L356" s="3">
        <f t="shared" si="23"/>
        <v>759.05</v>
      </c>
      <c r="M356" s="2" t="s">
        <v>531</v>
      </c>
      <c r="N356" s="3">
        <v>40</v>
      </c>
      <c r="O356" s="3">
        <v>2</v>
      </c>
      <c r="P356" s="3">
        <v>1</v>
      </c>
    </row>
    <row r="357" spans="1:16" x14ac:dyDescent="0.3">
      <c r="A357" t="s">
        <v>382</v>
      </c>
      <c r="B357" s="2" t="s">
        <v>9</v>
      </c>
      <c r="C357" s="3">
        <v>2</v>
      </c>
      <c r="D357" s="3" t="str">
        <f>VLOOKUP(C357,'Restaurant Details'!$A$1:$E$21,2,FALSE)</f>
        <v>SSK Hotel</v>
      </c>
      <c r="E357" s="3" t="str">
        <f>VLOOKUP(C357,'Restaurant Details'!$A$2:$C$21,3,FALSE)</f>
        <v>North Indian</v>
      </c>
      <c r="F357" s="1">
        <v>44562.896527777775</v>
      </c>
      <c r="G357" s="5">
        <f t="shared" si="20"/>
        <v>44562</v>
      </c>
      <c r="H357" s="4">
        <f t="shared" si="21"/>
        <v>0.89652777777519077</v>
      </c>
      <c r="I357" s="3">
        <v>6</v>
      </c>
      <c r="J357" s="3">
        <v>856</v>
      </c>
      <c r="K357" s="3" t="str">
        <f t="shared" si="22"/>
        <v>Y</v>
      </c>
      <c r="L357" s="3">
        <f t="shared" si="23"/>
        <v>813.19999999999993</v>
      </c>
      <c r="M357" s="2" t="s">
        <v>530</v>
      </c>
      <c r="N357" s="3">
        <v>29</v>
      </c>
      <c r="O357" s="3">
        <v>5</v>
      </c>
      <c r="P357" s="3">
        <v>2</v>
      </c>
    </row>
    <row r="358" spans="1:16" x14ac:dyDescent="0.3">
      <c r="A358" t="s">
        <v>383</v>
      </c>
      <c r="B358" s="2" t="s">
        <v>18</v>
      </c>
      <c r="C358" s="3">
        <v>19</v>
      </c>
      <c r="D358" s="3" t="str">
        <f>VLOOKUP(C358,'Restaurant Details'!$A$1:$E$21,2,FALSE)</f>
        <v>Sam Hotel</v>
      </c>
      <c r="E358" s="3" t="str">
        <f>VLOOKUP(C358,'Restaurant Details'!$A$2:$C$21,3,FALSE)</f>
        <v>Belgian</v>
      </c>
      <c r="F358" s="1">
        <v>44562.998611111114</v>
      </c>
      <c r="G358" s="5">
        <f t="shared" si="20"/>
        <v>44562</v>
      </c>
      <c r="H358" s="4">
        <f t="shared" si="21"/>
        <v>0.99861111111385981</v>
      </c>
      <c r="I358" s="3">
        <v>7</v>
      </c>
      <c r="J358" s="3">
        <v>865</v>
      </c>
      <c r="K358" s="3" t="str">
        <f t="shared" si="22"/>
        <v>Y</v>
      </c>
      <c r="L358" s="3">
        <f t="shared" si="23"/>
        <v>821.75</v>
      </c>
      <c r="M358" s="2" t="s">
        <v>531</v>
      </c>
      <c r="N358" s="3">
        <v>32</v>
      </c>
      <c r="O358" s="3">
        <v>4</v>
      </c>
      <c r="P358" s="3">
        <v>5</v>
      </c>
    </row>
    <row r="359" spans="1:16" x14ac:dyDescent="0.3">
      <c r="A359" t="s">
        <v>384</v>
      </c>
      <c r="B359" s="2" t="s">
        <v>12</v>
      </c>
      <c r="C359" s="3">
        <v>8</v>
      </c>
      <c r="D359" s="3" t="str">
        <f>VLOOKUP(C359,'Restaurant Details'!$A$1:$E$21,2,FALSE)</f>
        <v>Oslo</v>
      </c>
      <c r="E359" s="3" t="str">
        <f>VLOOKUP(C359,'Restaurant Details'!$A$2:$C$21,3,FALSE)</f>
        <v>French</v>
      </c>
      <c r="F359" s="1">
        <v>44562.857638888891</v>
      </c>
      <c r="G359" s="5">
        <f t="shared" si="20"/>
        <v>44562</v>
      </c>
      <c r="H359" s="4">
        <f t="shared" si="21"/>
        <v>0.85763888889050577</v>
      </c>
      <c r="I359" s="3">
        <v>4</v>
      </c>
      <c r="J359" s="3">
        <v>711</v>
      </c>
      <c r="K359" s="3" t="str">
        <f t="shared" si="22"/>
        <v>Y</v>
      </c>
      <c r="L359" s="3">
        <f t="shared" si="23"/>
        <v>675.44999999999993</v>
      </c>
      <c r="M359" s="2" t="s">
        <v>531</v>
      </c>
      <c r="N359" s="3">
        <v>23</v>
      </c>
      <c r="O359" s="3">
        <v>5</v>
      </c>
      <c r="P359" s="3">
        <v>3</v>
      </c>
    </row>
    <row r="360" spans="1:16" x14ac:dyDescent="0.3">
      <c r="A360" t="s">
        <v>385</v>
      </c>
      <c r="B360" s="2" t="s">
        <v>7</v>
      </c>
      <c r="C360" s="3">
        <v>5</v>
      </c>
      <c r="D360" s="3" t="str">
        <f>VLOOKUP(C360,'Restaurant Details'!$A$1:$E$21,2,FALSE)</f>
        <v>Denver Restaurant</v>
      </c>
      <c r="E360" s="3" t="str">
        <f>VLOOKUP(C360,'Restaurant Details'!$A$2:$C$21,3,FALSE)</f>
        <v>Continental</v>
      </c>
      <c r="F360" s="1">
        <v>44562.73541666667</v>
      </c>
      <c r="G360" s="5">
        <f t="shared" si="20"/>
        <v>44562</v>
      </c>
      <c r="H360" s="4">
        <f t="shared" si="21"/>
        <v>0.73541666667006211</v>
      </c>
      <c r="I360" s="3">
        <v>6</v>
      </c>
      <c r="J360" s="3">
        <v>947</v>
      </c>
      <c r="K360" s="3" t="str">
        <f t="shared" si="22"/>
        <v>Y</v>
      </c>
      <c r="L360" s="3">
        <f t="shared" si="23"/>
        <v>899.65</v>
      </c>
      <c r="M360" s="2" t="s">
        <v>530</v>
      </c>
      <c r="N360" s="3">
        <v>20</v>
      </c>
      <c r="O360" s="3">
        <v>2</v>
      </c>
      <c r="P360" s="3">
        <v>4</v>
      </c>
    </row>
    <row r="361" spans="1:16" x14ac:dyDescent="0.3">
      <c r="A361" t="s">
        <v>386</v>
      </c>
      <c r="B361" s="2" t="s">
        <v>17</v>
      </c>
      <c r="C361" s="3">
        <v>10</v>
      </c>
      <c r="D361" s="3" t="str">
        <f>VLOOKUP(C361,'Restaurant Details'!$A$1:$E$21,2,FALSE)</f>
        <v>Dave Hotel</v>
      </c>
      <c r="E361" s="3" t="str">
        <f>VLOOKUP(C361,'Restaurant Details'!$A$2:$C$21,3,FALSE)</f>
        <v>South Indian</v>
      </c>
      <c r="F361" s="1">
        <v>44562.854861111111</v>
      </c>
      <c r="G361" s="5">
        <f t="shared" si="20"/>
        <v>44562</v>
      </c>
      <c r="H361" s="4">
        <f t="shared" si="21"/>
        <v>0.85486111111094942</v>
      </c>
      <c r="I361" s="3">
        <v>4</v>
      </c>
      <c r="J361" s="3">
        <v>777</v>
      </c>
      <c r="K361" s="3" t="str">
        <f t="shared" si="22"/>
        <v>Y</v>
      </c>
      <c r="L361" s="3">
        <f t="shared" si="23"/>
        <v>738.15</v>
      </c>
      <c r="M361" s="2" t="s">
        <v>530</v>
      </c>
      <c r="N361" s="3">
        <v>13</v>
      </c>
      <c r="O361" s="3">
        <v>3</v>
      </c>
      <c r="P361" s="3">
        <v>1</v>
      </c>
    </row>
    <row r="362" spans="1:16" x14ac:dyDescent="0.3">
      <c r="A362" t="s">
        <v>387</v>
      </c>
      <c r="B362" s="2" t="s">
        <v>19</v>
      </c>
      <c r="C362" s="3">
        <v>6</v>
      </c>
      <c r="D362" s="3" t="str">
        <f>VLOOKUP(C362,'Restaurant Details'!$A$1:$E$21,2,FALSE)</f>
        <v>Willies</v>
      </c>
      <c r="E362" s="3" t="str">
        <f>VLOOKUP(C362,'Restaurant Details'!$A$2:$C$21,3,FALSE)</f>
        <v>French</v>
      </c>
      <c r="F362" s="1">
        <v>44562.806250000001</v>
      </c>
      <c r="G362" s="5">
        <f t="shared" si="20"/>
        <v>44562</v>
      </c>
      <c r="H362" s="4">
        <f t="shared" si="21"/>
        <v>0.80625000000145519</v>
      </c>
      <c r="I362" s="3">
        <v>5</v>
      </c>
      <c r="J362" s="3">
        <v>841</v>
      </c>
      <c r="K362" s="3" t="str">
        <f t="shared" si="22"/>
        <v>Y</v>
      </c>
      <c r="L362" s="3">
        <f t="shared" si="23"/>
        <v>798.94999999999993</v>
      </c>
      <c r="M362" s="2" t="s">
        <v>530</v>
      </c>
      <c r="N362" s="3">
        <v>50</v>
      </c>
      <c r="O362" s="3">
        <v>1</v>
      </c>
      <c r="P362" s="3">
        <v>1</v>
      </c>
    </row>
    <row r="363" spans="1:16" x14ac:dyDescent="0.3">
      <c r="A363" t="s">
        <v>388</v>
      </c>
      <c r="B363" s="2" t="s">
        <v>17</v>
      </c>
      <c r="C363" s="3">
        <v>19</v>
      </c>
      <c r="D363" s="3" t="str">
        <f>VLOOKUP(C363,'Restaurant Details'!$A$1:$E$21,2,FALSE)</f>
        <v>Sam Hotel</v>
      </c>
      <c r="E363" s="3" t="str">
        <f>VLOOKUP(C363,'Restaurant Details'!$A$2:$C$21,3,FALSE)</f>
        <v>Belgian</v>
      </c>
      <c r="F363" s="1">
        <v>44562.568749999999</v>
      </c>
      <c r="G363" s="5">
        <f t="shared" si="20"/>
        <v>44562</v>
      </c>
      <c r="H363" s="4">
        <f t="shared" si="21"/>
        <v>0.56874999999854481</v>
      </c>
      <c r="I363" s="3">
        <v>4</v>
      </c>
      <c r="J363" s="3">
        <v>789</v>
      </c>
      <c r="K363" s="3" t="str">
        <f t="shared" si="22"/>
        <v>Y</v>
      </c>
      <c r="L363" s="3">
        <f t="shared" si="23"/>
        <v>749.55</v>
      </c>
      <c r="M363" s="2" t="s">
        <v>531</v>
      </c>
      <c r="N363" s="3">
        <v>26</v>
      </c>
      <c r="O363" s="3">
        <v>4</v>
      </c>
      <c r="P363" s="3">
        <v>4</v>
      </c>
    </row>
    <row r="364" spans="1:16" x14ac:dyDescent="0.3">
      <c r="A364" t="s">
        <v>389</v>
      </c>
      <c r="B364" s="2" t="s">
        <v>16</v>
      </c>
      <c r="C364" s="3">
        <v>3</v>
      </c>
      <c r="D364" s="3" t="str">
        <f>VLOOKUP(C364,'Restaurant Details'!$A$1:$E$21,2,FALSE)</f>
        <v>ASR Restaurant</v>
      </c>
      <c r="E364" s="3" t="str">
        <f>VLOOKUP(C364,'Restaurant Details'!$A$2:$C$21,3,FALSE)</f>
        <v>South Indian</v>
      </c>
      <c r="F364" s="1">
        <v>44562.470138888886</v>
      </c>
      <c r="G364" s="5">
        <f t="shared" si="20"/>
        <v>44562</v>
      </c>
      <c r="H364" s="4">
        <f t="shared" si="21"/>
        <v>0.47013888888614019</v>
      </c>
      <c r="I364" s="3">
        <v>4</v>
      </c>
      <c r="J364" s="3">
        <v>600</v>
      </c>
      <c r="K364" s="3" t="str">
        <f t="shared" si="22"/>
        <v>Y</v>
      </c>
      <c r="L364" s="3">
        <f t="shared" si="23"/>
        <v>570</v>
      </c>
      <c r="M364" s="2" t="s">
        <v>531</v>
      </c>
      <c r="N364" s="3">
        <v>15</v>
      </c>
      <c r="O364" s="3">
        <v>5</v>
      </c>
      <c r="P364" s="3">
        <v>4</v>
      </c>
    </row>
    <row r="365" spans="1:16" x14ac:dyDescent="0.3">
      <c r="A365" t="s">
        <v>390</v>
      </c>
      <c r="B365" s="2" t="s">
        <v>9</v>
      </c>
      <c r="C365" s="3">
        <v>11</v>
      </c>
      <c r="D365" s="3" t="str">
        <f>VLOOKUP(C365,'Restaurant Details'!$A$1:$E$21,2,FALSE)</f>
        <v>The Taste</v>
      </c>
      <c r="E365" s="3" t="str">
        <f>VLOOKUP(C365,'Restaurant Details'!$A$2:$C$21,3,FALSE)</f>
        <v>French</v>
      </c>
      <c r="F365" s="1">
        <v>44562.568749999999</v>
      </c>
      <c r="G365" s="5">
        <f t="shared" si="20"/>
        <v>44562</v>
      </c>
      <c r="H365" s="4">
        <f t="shared" si="21"/>
        <v>0.56874999999854481</v>
      </c>
      <c r="I365" s="3">
        <v>6</v>
      </c>
      <c r="J365" s="3">
        <v>1160</v>
      </c>
      <c r="K365" s="3" t="str">
        <f t="shared" si="22"/>
        <v>Y</v>
      </c>
      <c r="L365" s="3">
        <f t="shared" si="23"/>
        <v>1102</v>
      </c>
      <c r="M365" s="2" t="s">
        <v>529</v>
      </c>
      <c r="N365" s="3">
        <v>31</v>
      </c>
      <c r="O365" s="3">
        <v>3</v>
      </c>
      <c r="P365" s="3">
        <v>1</v>
      </c>
    </row>
    <row r="366" spans="1:16" x14ac:dyDescent="0.3">
      <c r="A366" t="s">
        <v>391</v>
      </c>
      <c r="B366" s="2" t="s">
        <v>2</v>
      </c>
      <c r="C366" s="3">
        <v>19</v>
      </c>
      <c r="D366" s="3" t="str">
        <f>VLOOKUP(C366,'Restaurant Details'!$A$1:$E$21,2,FALSE)</f>
        <v>Sam Hotel</v>
      </c>
      <c r="E366" s="3" t="str">
        <f>VLOOKUP(C366,'Restaurant Details'!$A$2:$C$21,3,FALSE)</f>
        <v>Belgian</v>
      </c>
      <c r="F366" s="1">
        <v>44562.598611111112</v>
      </c>
      <c r="G366" s="5">
        <f t="shared" si="20"/>
        <v>44562</v>
      </c>
      <c r="H366" s="4">
        <f t="shared" si="21"/>
        <v>0.59861111111240461</v>
      </c>
      <c r="I366" s="3">
        <v>5</v>
      </c>
      <c r="J366" s="3">
        <v>767</v>
      </c>
      <c r="K366" s="3" t="str">
        <f t="shared" si="22"/>
        <v>Y</v>
      </c>
      <c r="L366" s="3">
        <f t="shared" si="23"/>
        <v>728.65</v>
      </c>
      <c r="M366" s="2" t="s">
        <v>531</v>
      </c>
      <c r="N366" s="3">
        <v>11</v>
      </c>
      <c r="O366" s="3">
        <v>2</v>
      </c>
      <c r="P366" s="3">
        <v>2</v>
      </c>
    </row>
    <row r="367" spans="1:16" x14ac:dyDescent="0.3">
      <c r="A367" t="s">
        <v>392</v>
      </c>
      <c r="B367" s="2" t="s">
        <v>14</v>
      </c>
      <c r="C367" s="3">
        <v>9</v>
      </c>
      <c r="D367" s="3" t="str">
        <f>VLOOKUP(C367,'Restaurant Details'!$A$1:$E$21,2,FALSE)</f>
        <v>Excel Restaurant</v>
      </c>
      <c r="E367" s="3" t="str">
        <f>VLOOKUP(C367,'Restaurant Details'!$A$2:$C$21,3,FALSE)</f>
        <v>North Indian</v>
      </c>
      <c r="F367" s="1">
        <v>44562.597916666666</v>
      </c>
      <c r="G367" s="5">
        <f t="shared" si="20"/>
        <v>44562</v>
      </c>
      <c r="H367" s="4">
        <f t="shared" si="21"/>
        <v>0.59791666666569654</v>
      </c>
      <c r="I367" s="3">
        <v>4</v>
      </c>
      <c r="J367" s="3">
        <v>731</v>
      </c>
      <c r="K367" s="3" t="str">
        <f t="shared" si="22"/>
        <v>Y</v>
      </c>
      <c r="L367" s="3">
        <f t="shared" si="23"/>
        <v>694.44999999999993</v>
      </c>
      <c r="M367" s="2" t="s">
        <v>529</v>
      </c>
      <c r="N367" s="3">
        <v>44</v>
      </c>
      <c r="O367" s="3">
        <v>4</v>
      </c>
      <c r="P367" s="3">
        <v>4</v>
      </c>
    </row>
    <row r="368" spans="1:16" x14ac:dyDescent="0.3">
      <c r="A368" t="s">
        <v>393</v>
      </c>
      <c r="B368" s="2" t="s">
        <v>22</v>
      </c>
      <c r="C368" s="3">
        <v>6</v>
      </c>
      <c r="D368" s="3" t="str">
        <f>VLOOKUP(C368,'Restaurant Details'!$A$1:$E$21,2,FALSE)</f>
        <v>Willies</v>
      </c>
      <c r="E368" s="3" t="str">
        <f>VLOOKUP(C368,'Restaurant Details'!$A$2:$C$21,3,FALSE)</f>
        <v>French</v>
      </c>
      <c r="F368" s="1">
        <v>44562.465277777781</v>
      </c>
      <c r="G368" s="5">
        <f t="shared" si="20"/>
        <v>44562</v>
      </c>
      <c r="H368" s="4">
        <f t="shared" si="21"/>
        <v>0.46527777778101154</v>
      </c>
      <c r="I368" s="3">
        <v>4</v>
      </c>
      <c r="J368" s="3">
        <v>787</v>
      </c>
      <c r="K368" s="3" t="str">
        <f t="shared" si="22"/>
        <v>Y</v>
      </c>
      <c r="L368" s="3">
        <f t="shared" si="23"/>
        <v>747.65</v>
      </c>
      <c r="M368" s="2" t="s">
        <v>530</v>
      </c>
      <c r="N368" s="3">
        <v>44</v>
      </c>
      <c r="O368" s="3">
        <v>1</v>
      </c>
      <c r="P368" s="3">
        <v>1</v>
      </c>
    </row>
    <row r="369" spans="1:16" x14ac:dyDescent="0.3">
      <c r="A369" t="s">
        <v>394</v>
      </c>
      <c r="B369" s="2" t="s">
        <v>7</v>
      </c>
      <c r="C369" s="3">
        <v>19</v>
      </c>
      <c r="D369" s="3" t="str">
        <f>VLOOKUP(C369,'Restaurant Details'!$A$1:$E$21,2,FALSE)</f>
        <v>Sam Hotel</v>
      </c>
      <c r="E369" s="3" t="str">
        <f>VLOOKUP(C369,'Restaurant Details'!$A$2:$C$21,3,FALSE)</f>
        <v>Belgian</v>
      </c>
      <c r="F369" s="1">
        <v>44562.568749999999</v>
      </c>
      <c r="G369" s="5">
        <f t="shared" si="20"/>
        <v>44562</v>
      </c>
      <c r="H369" s="4">
        <f t="shared" si="21"/>
        <v>0.56874999999854481</v>
      </c>
      <c r="I369" s="3">
        <v>5</v>
      </c>
      <c r="J369" s="3">
        <v>794</v>
      </c>
      <c r="K369" s="3" t="str">
        <f t="shared" si="22"/>
        <v>Y</v>
      </c>
      <c r="L369" s="3">
        <f t="shared" si="23"/>
        <v>754.3</v>
      </c>
      <c r="M369" s="2" t="s">
        <v>529</v>
      </c>
      <c r="N369" s="3">
        <v>42</v>
      </c>
      <c r="O369" s="3">
        <v>2</v>
      </c>
      <c r="P369" s="3">
        <v>1</v>
      </c>
    </row>
    <row r="370" spans="1:16" x14ac:dyDescent="0.3">
      <c r="A370" t="s">
        <v>395</v>
      </c>
      <c r="B370" s="2" t="s">
        <v>18</v>
      </c>
      <c r="C370" s="3">
        <v>5</v>
      </c>
      <c r="D370" s="3" t="str">
        <f>VLOOKUP(C370,'Restaurant Details'!$A$1:$E$21,2,FALSE)</f>
        <v>Denver Restaurant</v>
      </c>
      <c r="E370" s="3" t="str">
        <f>VLOOKUP(C370,'Restaurant Details'!$A$2:$C$21,3,FALSE)</f>
        <v>Continental</v>
      </c>
      <c r="F370" s="1">
        <v>44562.598611111112</v>
      </c>
      <c r="G370" s="5">
        <f t="shared" si="20"/>
        <v>44562</v>
      </c>
      <c r="H370" s="4">
        <f t="shared" si="21"/>
        <v>0.59861111111240461</v>
      </c>
      <c r="I370" s="3">
        <v>5</v>
      </c>
      <c r="J370" s="3">
        <v>1193</v>
      </c>
      <c r="K370" s="3" t="str">
        <f t="shared" si="22"/>
        <v>Y</v>
      </c>
      <c r="L370" s="3">
        <f t="shared" si="23"/>
        <v>1133.3499999999999</v>
      </c>
      <c r="M370" s="2" t="s">
        <v>530</v>
      </c>
      <c r="N370" s="3">
        <v>39</v>
      </c>
      <c r="O370" s="3">
        <v>5</v>
      </c>
      <c r="P370" s="3">
        <v>2</v>
      </c>
    </row>
    <row r="371" spans="1:16" x14ac:dyDescent="0.3">
      <c r="A371" t="s">
        <v>396</v>
      </c>
      <c r="B371" s="2" t="s">
        <v>22</v>
      </c>
      <c r="C371" s="3">
        <v>11</v>
      </c>
      <c r="D371" s="3" t="str">
        <f>VLOOKUP(C371,'Restaurant Details'!$A$1:$E$21,2,FALSE)</f>
        <v>The Taste</v>
      </c>
      <c r="E371" s="3" t="str">
        <f>VLOOKUP(C371,'Restaurant Details'!$A$2:$C$21,3,FALSE)</f>
        <v>French</v>
      </c>
      <c r="F371" s="1">
        <v>44562.46875</v>
      </c>
      <c r="G371" s="5">
        <f t="shared" si="20"/>
        <v>44562</v>
      </c>
      <c r="H371" s="4">
        <f t="shared" si="21"/>
        <v>0.46875</v>
      </c>
      <c r="I371" s="3">
        <v>7</v>
      </c>
      <c r="J371" s="3">
        <v>801</v>
      </c>
      <c r="K371" s="3" t="str">
        <f t="shared" si="22"/>
        <v>Y</v>
      </c>
      <c r="L371" s="3">
        <f t="shared" si="23"/>
        <v>760.94999999999993</v>
      </c>
      <c r="M371" s="2" t="s">
        <v>531</v>
      </c>
      <c r="N371" s="3">
        <v>19</v>
      </c>
      <c r="O371" s="3">
        <v>2</v>
      </c>
      <c r="P371" s="3">
        <v>2</v>
      </c>
    </row>
    <row r="372" spans="1:16" x14ac:dyDescent="0.3">
      <c r="A372" t="s">
        <v>397</v>
      </c>
      <c r="B372" s="2" t="s">
        <v>17</v>
      </c>
      <c r="C372" s="3">
        <v>17</v>
      </c>
      <c r="D372" s="3" t="str">
        <f>VLOOKUP(C372,'Restaurant Details'!$A$1:$E$21,2,FALSE)</f>
        <v>Zam Zam</v>
      </c>
      <c r="E372" s="3" t="str">
        <f>VLOOKUP(C372,'Restaurant Details'!$A$2:$C$21,3,FALSE)</f>
        <v>Arabian</v>
      </c>
      <c r="F372" s="1">
        <v>44562.598611111112</v>
      </c>
      <c r="G372" s="5">
        <f t="shared" si="20"/>
        <v>44562</v>
      </c>
      <c r="H372" s="4">
        <f t="shared" si="21"/>
        <v>0.59861111111240461</v>
      </c>
      <c r="I372" s="3">
        <v>5</v>
      </c>
      <c r="J372" s="3">
        <v>835</v>
      </c>
      <c r="K372" s="3" t="str">
        <f t="shared" si="22"/>
        <v>Y</v>
      </c>
      <c r="L372" s="3">
        <f t="shared" si="23"/>
        <v>793.25</v>
      </c>
      <c r="M372" s="2" t="s">
        <v>531</v>
      </c>
      <c r="N372" s="3">
        <v>27</v>
      </c>
      <c r="O372" s="3">
        <v>4</v>
      </c>
      <c r="P372" s="3">
        <v>3</v>
      </c>
    </row>
    <row r="373" spans="1:16" x14ac:dyDescent="0.3">
      <c r="A373" t="s">
        <v>398</v>
      </c>
      <c r="B373" s="2" t="s">
        <v>3</v>
      </c>
      <c r="C373" s="3">
        <v>1</v>
      </c>
      <c r="D373" s="3" t="str">
        <f>VLOOKUP(C373,'Restaurant Details'!$A$1:$E$21,2,FALSE)</f>
        <v>The Cave Hotel</v>
      </c>
      <c r="E373" s="3" t="str">
        <f>VLOOKUP(C373,'Restaurant Details'!$A$2:$C$21,3,FALSE)</f>
        <v>Continental</v>
      </c>
      <c r="F373" s="1">
        <v>44562.998611111114</v>
      </c>
      <c r="G373" s="5">
        <f t="shared" si="20"/>
        <v>44562</v>
      </c>
      <c r="H373" s="4">
        <f t="shared" si="21"/>
        <v>0.99861111111385981</v>
      </c>
      <c r="I373" s="3">
        <v>7</v>
      </c>
      <c r="J373" s="3">
        <v>913</v>
      </c>
      <c r="K373" s="3" t="str">
        <f t="shared" si="22"/>
        <v>Y</v>
      </c>
      <c r="L373" s="3">
        <f t="shared" si="23"/>
        <v>867.34999999999991</v>
      </c>
      <c r="M373" s="2" t="s">
        <v>529</v>
      </c>
      <c r="N373" s="3">
        <v>13</v>
      </c>
      <c r="O373" s="3">
        <v>4</v>
      </c>
      <c r="P373" s="3">
        <v>2</v>
      </c>
    </row>
    <row r="374" spans="1:16" x14ac:dyDescent="0.3">
      <c r="A374" t="s">
        <v>399</v>
      </c>
      <c r="B374" s="2" t="s">
        <v>8</v>
      </c>
      <c r="C374" s="3">
        <v>10</v>
      </c>
      <c r="D374" s="3" t="str">
        <f>VLOOKUP(C374,'Restaurant Details'!$A$1:$E$21,2,FALSE)</f>
        <v>Dave Hotel</v>
      </c>
      <c r="E374" s="3" t="str">
        <f>VLOOKUP(C374,'Restaurant Details'!$A$2:$C$21,3,FALSE)</f>
        <v>South Indian</v>
      </c>
      <c r="F374" s="1">
        <v>44562.640277777777</v>
      </c>
      <c r="G374" s="5">
        <f t="shared" si="20"/>
        <v>44562</v>
      </c>
      <c r="H374" s="4">
        <f t="shared" si="21"/>
        <v>0.64027777777664596</v>
      </c>
      <c r="I374" s="3">
        <v>6</v>
      </c>
      <c r="J374" s="3">
        <v>1050</v>
      </c>
      <c r="K374" s="3" t="str">
        <f t="shared" si="22"/>
        <v>Y</v>
      </c>
      <c r="L374" s="3">
        <f t="shared" si="23"/>
        <v>997.5</v>
      </c>
      <c r="M374" s="2" t="s">
        <v>530</v>
      </c>
      <c r="N374" s="3">
        <v>38</v>
      </c>
      <c r="O374" s="3">
        <v>4</v>
      </c>
      <c r="P374" s="3">
        <v>5</v>
      </c>
    </row>
    <row r="375" spans="1:16" x14ac:dyDescent="0.3">
      <c r="A375" t="s">
        <v>400</v>
      </c>
      <c r="B375" s="2" t="s">
        <v>8</v>
      </c>
      <c r="C375" s="3">
        <v>15</v>
      </c>
      <c r="D375" s="3" t="str">
        <f>VLOOKUP(C375,'Restaurant Details'!$A$1:$E$21,2,FALSE)</f>
        <v>Vrinda Bhavan</v>
      </c>
      <c r="E375" s="3" t="str">
        <f>VLOOKUP(C375,'Restaurant Details'!$A$2:$C$21,3,FALSE)</f>
        <v>North Indian</v>
      </c>
      <c r="F375" s="1">
        <v>44562.806250000001</v>
      </c>
      <c r="G375" s="5">
        <f t="shared" si="20"/>
        <v>44562</v>
      </c>
      <c r="H375" s="4">
        <f t="shared" si="21"/>
        <v>0.80625000000145519</v>
      </c>
      <c r="I375" s="3">
        <v>5</v>
      </c>
      <c r="J375" s="3">
        <v>527</v>
      </c>
      <c r="K375" s="3" t="str">
        <f t="shared" si="22"/>
        <v>Y</v>
      </c>
      <c r="L375" s="3">
        <f t="shared" si="23"/>
        <v>500.65</v>
      </c>
      <c r="M375" s="2" t="s">
        <v>529</v>
      </c>
      <c r="N375" s="3">
        <v>49</v>
      </c>
      <c r="O375" s="3">
        <v>5</v>
      </c>
      <c r="P375" s="3">
        <v>1</v>
      </c>
    </row>
    <row r="376" spans="1:16" x14ac:dyDescent="0.3">
      <c r="A376" t="s">
        <v>401</v>
      </c>
      <c r="B376" s="2" t="s">
        <v>15</v>
      </c>
      <c r="C376" s="3">
        <v>14</v>
      </c>
      <c r="D376" s="3" t="str">
        <f>VLOOKUP(C376,'Restaurant Details'!$A$1:$E$21,2,FALSE)</f>
        <v>KSR Hotel</v>
      </c>
      <c r="E376" s="3" t="str">
        <f>VLOOKUP(C376,'Restaurant Details'!$A$2:$C$21,3,FALSE)</f>
        <v>Chinese</v>
      </c>
      <c r="F376" s="1">
        <v>44562.640277777777</v>
      </c>
      <c r="G376" s="5">
        <f t="shared" si="20"/>
        <v>44562</v>
      </c>
      <c r="H376" s="4">
        <f t="shared" si="21"/>
        <v>0.64027777777664596</v>
      </c>
      <c r="I376" s="3">
        <v>6</v>
      </c>
      <c r="J376" s="3">
        <v>1011</v>
      </c>
      <c r="K376" s="3" t="str">
        <f t="shared" si="22"/>
        <v>Y</v>
      </c>
      <c r="L376" s="3">
        <f t="shared" si="23"/>
        <v>960.44999999999993</v>
      </c>
      <c r="M376" s="2" t="s">
        <v>529</v>
      </c>
      <c r="N376" s="3">
        <v>27</v>
      </c>
      <c r="O376" s="3">
        <v>3</v>
      </c>
      <c r="P376" s="3">
        <v>4</v>
      </c>
    </row>
    <row r="377" spans="1:16" x14ac:dyDescent="0.3">
      <c r="A377" t="s">
        <v>402</v>
      </c>
      <c r="B377" s="2" t="s">
        <v>10</v>
      </c>
      <c r="C377" s="3">
        <v>3</v>
      </c>
      <c r="D377" s="3" t="str">
        <f>VLOOKUP(C377,'Restaurant Details'!$A$1:$E$21,2,FALSE)</f>
        <v>ASR Restaurant</v>
      </c>
      <c r="E377" s="3" t="str">
        <f>VLOOKUP(C377,'Restaurant Details'!$A$2:$C$21,3,FALSE)</f>
        <v>South Indian</v>
      </c>
      <c r="F377" s="1">
        <v>44562.640277777777</v>
      </c>
      <c r="G377" s="5">
        <f t="shared" si="20"/>
        <v>44562</v>
      </c>
      <c r="H377" s="4">
        <f t="shared" si="21"/>
        <v>0.64027777777664596</v>
      </c>
      <c r="I377" s="3">
        <v>5</v>
      </c>
      <c r="J377" s="3">
        <v>657</v>
      </c>
      <c r="K377" s="3" t="str">
        <f t="shared" si="22"/>
        <v>Y</v>
      </c>
      <c r="L377" s="3">
        <f t="shared" si="23"/>
        <v>624.15</v>
      </c>
      <c r="M377" s="2" t="s">
        <v>530</v>
      </c>
      <c r="N377" s="3">
        <v>35</v>
      </c>
      <c r="O377" s="3">
        <v>5</v>
      </c>
      <c r="P377" s="3">
        <v>3</v>
      </c>
    </row>
    <row r="378" spans="1:16" x14ac:dyDescent="0.3">
      <c r="A378" t="s">
        <v>403</v>
      </c>
      <c r="B378" s="2" t="s">
        <v>4</v>
      </c>
      <c r="C378" s="3">
        <v>5</v>
      </c>
      <c r="D378" s="3" t="str">
        <f>VLOOKUP(C378,'Restaurant Details'!$A$1:$E$21,2,FALSE)</f>
        <v>Denver Restaurant</v>
      </c>
      <c r="E378" s="3" t="str">
        <f>VLOOKUP(C378,'Restaurant Details'!$A$2:$C$21,3,FALSE)</f>
        <v>Continental</v>
      </c>
      <c r="F378" s="1">
        <v>44562.568749999999</v>
      </c>
      <c r="G378" s="5">
        <f t="shared" si="20"/>
        <v>44562</v>
      </c>
      <c r="H378" s="4">
        <f t="shared" si="21"/>
        <v>0.56874999999854481</v>
      </c>
      <c r="I378" s="3">
        <v>5</v>
      </c>
      <c r="J378" s="3">
        <v>785</v>
      </c>
      <c r="K378" s="3" t="str">
        <f t="shared" si="22"/>
        <v>Y</v>
      </c>
      <c r="L378" s="3">
        <f t="shared" si="23"/>
        <v>745.75</v>
      </c>
      <c r="M378" s="2" t="s">
        <v>530</v>
      </c>
      <c r="N378" s="3">
        <v>20</v>
      </c>
      <c r="O378" s="3">
        <v>2</v>
      </c>
      <c r="P378" s="3">
        <v>2</v>
      </c>
    </row>
    <row r="379" spans="1:16" x14ac:dyDescent="0.3">
      <c r="A379" t="s">
        <v>404</v>
      </c>
      <c r="B379" s="2" t="s">
        <v>6</v>
      </c>
      <c r="C379" s="3">
        <v>18</v>
      </c>
      <c r="D379" s="3" t="str">
        <f>VLOOKUP(C379,'Restaurant Details'!$A$1:$E$21,2,FALSE)</f>
        <v>Ellora</v>
      </c>
      <c r="E379" s="3" t="str">
        <f>VLOOKUP(C379,'Restaurant Details'!$A$2:$C$21,3,FALSE)</f>
        <v>African</v>
      </c>
      <c r="F379" s="1">
        <v>44562.854861111111</v>
      </c>
      <c r="G379" s="5">
        <f t="shared" si="20"/>
        <v>44562</v>
      </c>
      <c r="H379" s="4">
        <f t="shared" si="21"/>
        <v>0.85486111111094942</v>
      </c>
      <c r="I379" s="3">
        <v>5</v>
      </c>
      <c r="J379" s="3">
        <v>439</v>
      </c>
      <c r="K379" s="3" t="str">
        <f t="shared" si="22"/>
        <v>N</v>
      </c>
      <c r="L379" s="3">
        <f t="shared" si="23"/>
        <v>439</v>
      </c>
      <c r="M379" s="2" t="s">
        <v>529</v>
      </c>
      <c r="N379" s="3">
        <v>17</v>
      </c>
      <c r="O379" s="3">
        <v>1</v>
      </c>
      <c r="P379" s="3">
        <v>4</v>
      </c>
    </row>
    <row r="380" spans="1:16" x14ac:dyDescent="0.3">
      <c r="A380" t="s">
        <v>405</v>
      </c>
      <c r="B380" s="2" t="s">
        <v>14</v>
      </c>
      <c r="C380" s="3">
        <v>14</v>
      </c>
      <c r="D380" s="3" t="str">
        <f>VLOOKUP(C380,'Restaurant Details'!$A$1:$E$21,2,FALSE)</f>
        <v>KSR Hotel</v>
      </c>
      <c r="E380" s="3" t="str">
        <f>VLOOKUP(C380,'Restaurant Details'!$A$2:$C$21,3,FALSE)</f>
        <v>Chinese</v>
      </c>
      <c r="F380" s="1">
        <v>44562.597222222219</v>
      </c>
      <c r="G380" s="5">
        <f t="shared" si="20"/>
        <v>44562</v>
      </c>
      <c r="H380" s="4">
        <f t="shared" si="21"/>
        <v>0.59722222221898846</v>
      </c>
      <c r="I380" s="3">
        <v>3</v>
      </c>
      <c r="J380" s="3">
        <v>732</v>
      </c>
      <c r="K380" s="3" t="str">
        <f t="shared" si="22"/>
        <v>Y</v>
      </c>
      <c r="L380" s="3">
        <f t="shared" si="23"/>
        <v>695.4</v>
      </c>
      <c r="M380" s="2" t="s">
        <v>529</v>
      </c>
      <c r="N380" s="3">
        <v>17</v>
      </c>
      <c r="O380" s="3">
        <v>3</v>
      </c>
      <c r="P380" s="3">
        <v>4</v>
      </c>
    </row>
    <row r="381" spans="1:16" x14ac:dyDescent="0.3">
      <c r="A381" t="s">
        <v>406</v>
      </c>
      <c r="B381" s="2" t="s">
        <v>19</v>
      </c>
      <c r="C381" s="3">
        <v>18</v>
      </c>
      <c r="D381" s="3" t="str">
        <f>VLOOKUP(C381,'Restaurant Details'!$A$1:$E$21,2,FALSE)</f>
        <v>Ellora</v>
      </c>
      <c r="E381" s="3" t="str">
        <f>VLOOKUP(C381,'Restaurant Details'!$A$2:$C$21,3,FALSE)</f>
        <v>African</v>
      </c>
      <c r="F381" s="1">
        <v>44562.640277777777</v>
      </c>
      <c r="G381" s="5">
        <f t="shared" si="20"/>
        <v>44562</v>
      </c>
      <c r="H381" s="4">
        <f t="shared" si="21"/>
        <v>0.64027777777664596</v>
      </c>
      <c r="I381" s="3">
        <v>5</v>
      </c>
      <c r="J381" s="3">
        <v>546</v>
      </c>
      <c r="K381" s="3" t="str">
        <f t="shared" si="22"/>
        <v>Y</v>
      </c>
      <c r="L381" s="3">
        <f t="shared" si="23"/>
        <v>518.69999999999993</v>
      </c>
      <c r="M381" s="2" t="s">
        <v>530</v>
      </c>
      <c r="N381" s="3">
        <v>20</v>
      </c>
      <c r="O381" s="3">
        <v>4</v>
      </c>
      <c r="P381" s="3">
        <v>4</v>
      </c>
    </row>
    <row r="382" spans="1:16" x14ac:dyDescent="0.3">
      <c r="A382" t="s">
        <v>407</v>
      </c>
      <c r="B382" s="2" t="s">
        <v>20</v>
      </c>
      <c r="C382" s="3">
        <v>3</v>
      </c>
      <c r="D382" s="3" t="str">
        <f>VLOOKUP(C382,'Restaurant Details'!$A$1:$E$21,2,FALSE)</f>
        <v>ASR Restaurant</v>
      </c>
      <c r="E382" s="3" t="str">
        <f>VLOOKUP(C382,'Restaurant Details'!$A$2:$C$21,3,FALSE)</f>
        <v>South Indian</v>
      </c>
      <c r="F382" s="1">
        <v>44562.470138888886</v>
      </c>
      <c r="G382" s="5">
        <f t="shared" si="20"/>
        <v>44562</v>
      </c>
      <c r="H382" s="4">
        <f t="shared" si="21"/>
        <v>0.47013888888614019</v>
      </c>
      <c r="I382" s="3">
        <v>3</v>
      </c>
      <c r="J382" s="3">
        <v>522</v>
      </c>
      <c r="K382" s="3" t="str">
        <f t="shared" si="22"/>
        <v>Y</v>
      </c>
      <c r="L382" s="3">
        <f t="shared" si="23"/>
        <v>495.9</v>
      </c>
      <c r="M382" s="2" t="s">
        <v>529</v>
      </c>
      <c r="N382" s="3">
        <v>43</v>
      </c>
      <c r="O382" s="3">
        <v>5</v>
      </c>
      <c r="P382" s="3">
        <v>5</v>
      </c>
    </row>
    <row r="383" spans="1:16" x14ac:dyDescent="0.3">
      <c r="A383" t="s">
        <v>408</v>
      </c>
      <c r="B383" s="2" t="s">
        <v>18</v>
      </c>
      <c r="C383" s="3">
        <v>2</v>
      </c>
      <c r="D383" s="3" t="str">
        <f>VLOOKUP(C383,'Restaurant Details'!$A$1:$E$21,2,FALSE)</f>
        <v>SSK Hotel</v>
      </c>
      <c r="E383" s="3" t="str">
        <f>VLOOKUP(C383,'Restaurant Details'!$A$2:$C$21,3,FALSE)</f>
        <v>North Indian</v>
      </c>
      <c r="F383" s="1">
        <v>44562.513194444444</v>
      </c>
      <c r="G383" s="5">
        <f t="shared" si="20"/>
        <v>44562</v>
      </c>
      <c r="H383" s="4">
        <f t="shared" si="21"/>
        <v>0.51319444444379769</v>
      </c>
      <c r="I383" s="3">
        <v>7</v>
      </c>
      <c r="J383" s="3">
        <v>1155</v>
      </c>
      <c r="K383" s="3" t="str">
        <f t="shared" si="22"/>
        <v>Y</v>
      </c>
      <c r="L383" s="3">
        <f t="shared" si="23"/>
        <v>1097.25</v>
      </c>
      <c r="M383" s="2" t="s">
        <v>529</v>
      </c>
      <c r="N383" s="3">
        <v>29</v>
      </c>
      <c r="O383" s="3">
        <v>1</v>
      </c>
      <c r="P383" s="3">
        <v>5</v>
      </c>
    </row>
    <row r="384" spans="1:16" x14ac:dyDescent="0.3">
      <c r="A384" t="s">
        <v>409</v>
      </c>
      <c r="B384" s="2" t="s">
        <v>21</v>
      </c>
      <c r="C384" s="3">
        <v>5</v>
      </c>
      <c r="D384" s="3" t="str">
        <f>VLOOKUP(C384,'Restaurant Details'!$A$1:$E$21,2,FALSE)</f>
        <v>Denver Restaurant</v>
      </c>
      <c r="E384" s="3" t="str">
        <f>VLOOKUP(C384,'Restaurant Details'!$A$2:$C$21,3,FALSE)</f>
        <v>Continental</v>
      </c>
      <c r="F384" s="1">
        <v>44562.47152777778</v>
      </c>
      <c r="G384" s="5">
        <f t="shared" si="20"/>
        <v>44562</v>
      </c>
      <c r="H384" s="4">
        <f t="shared" si="21"/>
        <v>0.47152777777955635</v>
      </c>
      <c r="I384" s="3">
        <v>4</v>
      </c>
      <c r="J384" s="3">
        <v>456</v>
      </c>
      <c r="K384" s="3" t="str">
        <f t="shared" si="22"/>
        <v>N</v>
      </c>
      <c r="L384" s="3">
        <f t="shared" si="23"/>
        <v>456</v>
      </c>
      <c r="M384" s="2" t="s">
        <v>530</v>
      </c>
      <c r="N384" s="3">
        <v>33</v>
      </c>
      <c r="O384" s="3">
        <v>2</v>
      </c>
      <c r="P384" s="3">
        <v>3</v>
      </c>
    </row>
    <row r="385" spans="1:16" x14ac:dyDescent="0.3">
      <c r="A385" t="s">
        <v>410</v>
      </c>
      <c r="B385" s="2" t="s">
        <v>5</v>
      </c>
      <c r="C385" s="3">
        <v>15</v>
      </c>
      <c r="D385" s="3" t="str">
        <f>VLOOKUP(C385,'Restaurant Details'!$A$1:$E$21,2,FALSE)</f>
        <v>Vrinda Bhavan</v>
      </c>
      <c r="E385" s="3" t="str">
        <f>VLOOKUP(C385,'Restaurant Details'!$A$2:$C$21,3,FALSE)</f>
        <v>North Indian</v>
      </c>
      <c r="F385" s="1">
        <v>44562.854861111111</v>
      </c>
      <c r="G385" s="5">
        <f t="shared" si="20"/>
        <v>44562</v>
      </c>
      <c r="H385" s="4">
        <f t="shared" si="21"/>
        <v>0.85486111111094942</v>
      </c>
      <c r="I385" s="3">
        <v>6</v>
      </c>
      <c r="J385" s="3">
        <v>1062</v>
      </c>
      <c r="K385" s="3" t="str">
        <f t="shared" si="22"/>
        <v>Y</v>
      </c>
      <c r="L385" s="3">
        <f t="shared" si="23"/>
        <v>1008.9</v>
      </c>
      <c r="M385" s="2" t="s">
        <v>530</v>
      </c>
      <c r="N385" s="3">
        <v>15</v>
      </c>
      <c r="O385" s="3">
        <v>5</v>
      </c>
      <c r="P385" s="3">
        <v>2</v>
      </c>
    </row>
    <row r="386" spans="1:16" x14ac:dyDescent="0.3">
      <c r="A386" t="s">
        <v>411</v>
      </c>
      <c r="B386" s="2" t="s">
        <v>13</v>
      </c>
      <c r="C386" s="3">
        <v>1</v>
      </c>
      <c r="D386" s="3" t="str">
        <f>VLOOKUP(C386,'Restaurant Details'!$A$1:$E$21,2,FALSE)</f>
        <v>The Cave Hotel</v>
      </c>
      <c r="E386" s="3" t="str">
        <f>VLOOKUP(C386,'Restaurant Details'!$A$2:$C$21,3,FALSE)</f>
        <v>Continental</v>
      </c>
      <c r="F386" s="1">
        <v>44562.563194444447</v>
      </c>
      <c r="G386" s="5">
        <f t="shared" ref="G386:G449" si="24">INT(F386)</f>
        <v>44562</v>
      </c>
      <c r="H386" s="4">
        <f t="shared" ref="H386:H449" si="25">F386-INT(F386)</f>
        <v>0.56319444444670808</v>
      </c>
      <c r="I386" s="3">
        <v>5</v>
      </c>
      <c r="J386" s="3">
        <v>1015</v>
      </c>
      <c r="K386" s="3" t="str">
        <f t="shared" ref="K386:K449" si="26">IF(J386&gt;=500,"Y","N")</f>
        <v>Y</v>
      </c>
      <c r="L386" s="3">
        <f t="shared" ref="L386:L449" si="27">IF(J386&gt;=500,0.95*J386,J386)</f>
        <v>964.25</v>
      </c>
      <c r="M386" s="2" t="s">
        <v>530</v>
      </c>
      <c r="N386" s="3">
        <v>25</v>
      </c>
      <c r="O386" s="3">
        <v>5</v>
      </c>
      <c r="P386" s="3">
        <v>5</v>
      </c>
    </row>
    <row r="387" spans="1:16" x14ac:dyDescent="0.3">
      <c r="A387" t="s">
        <v>412</v>
      </c>
      <c r="B387" s="2" t="s">
        <v>2</v>
      </c>
      <c r="C387" s="3">
        <v>7</v>
      </c>
      <c r="D387" s="3" t="str">
        <f>VLOOKUP(C387,'Restaurant Details'!$A$1:$E$21,2,FALSE)</f>
        <v>AMN</v>
      </c>
      <c r="E387" s="3" t="str">
        <f>VLOOKUP(C387,'Restaurant Details'!$A$2:$C$21,3,FALSE)</f>
        <v>North Indian</v>
      </c>
      <c r="F387" s="1">
        <v>44562.597916666666</v>
      </c>
      <c r="G387" s="5">
        <f t="shared" si="24"/>
        <v>44562</v>
      </c>
      <c r="H387" s="4">
        <f t="shared" si="25"/>
        <v>0.59791666666569654</v>
      </c>
      <c r="I387" s="3">
        <v>6</v>
      </c>
      <c r="J387" s="3">
        <v>1067</v>
      </c>
      <c r="K387" s="3" t="str">
        <f t="shared" si="26"/>
        <v>Y</v>
      </c>
      <c r="L387" s="3">
        <f t="shared" si="27"/>
        <v>1013.65</v>
      </c>
      <c r="M387" s="2" t="s">
        <v>530</v>
      </c>
      <c r="N387" s="3">
        <v>13</v>
      </c>
      <c r="O387" s="3">
        <v>5</v>
      </c>
      <c r="P387" s="3">
        <v>5</v>
      </c>
    </row>
    <row r="388" spans="1:16" x14ac:dyDescent="0.3">
      <c r="A388" t="s">
        <v>413</v>
      </c>
      <c r="B388" s="2" t="s">
        <v>9</v>
      </c>
      <c r="C388" s="3">
        <v>11</v>
      </c>
      <c r="D388" s="3" t="str">
        <f>VLOOKUP(C388,'Restaurant Details'!$A$1:$E$21,2,FALSE)</f>
        <v>The Taste</v>
      </c>
      <c r="E388" s="3" t="str">
        <f>VLOOKUP(C388,'Restaurant Details'!$A$2:$C$21,3,FALSE)</f>
        <v>French</v>
      </c>
      <c r="F388" s="1">
        <v>44562.73541666667</v>
      </c>
      <c r="G388" s="5">
        <f t="shared" si="24"/>
        <v>44562</v>
      </c>
      <c r="H388" s="4">
        <f t="shared" si="25"/>
        <v>0.73541666667006211</v>
      </c>
      <c r="I388" s="3">
        <v>5</v>
      </c>
      <c r="J388" s="3">
        <v>571</v>
      </c>
      <c r="K388" s="3" t="str">
        <f t="shared" si="26"/>
        <v>Y</v>
      </c>
      <c r="L388" s="3">
        <f t="shared" si="27"/>
        <v>542.44999999999993</v>
      </c>
      <c r="M388" s="2" t="s">
        <v>530</v>
      </c>
      <c r="N388" s="3">
        <v>16</v>
      </c>
      <c r="O388" s="3">
        <v>3</v>
      </c>
      <c r="P388" s="3">
        <v>1</v>
      </c>
    </row>
    <row r="389" spans="1:16" x14ac:dyDescent="0.3">
      <c r="A389" t="s">
        <v>414</v>
      </c>
      <c r="B389" s="2" t="s">
        <v>18</v>
      </c>
      <c r="C389" s="3">
        <v>13</v>
      </c>
      <c r="D389" s="3" t="str">
        <f>VLOOKUP(C389,'Restaurant Details'!$A$1:$E$21,2,FALSE)</f>
        <v>Veer Restaurant</v>
      </c>
      <c r="E389" s="3" t="str">
        <f>VLOOKUP(C389,'Restaurant Details'!$A$2:$C$21,3,FALSE)</f>
        <v>Chinese</v>
      </c>
      <c r="F389" s="1">
        <v>44562.917361111111</v>
      </c>
      <c r="G389" s="5">
        <f t="shared" si="24"/>
        <v>44562</v>
      </c>
      <c r="H389" s="4">
        <f t="shared" si="25"/>
        <v>0.91736111111094942</v>
      </c>
      <c r="I389" s="3">
        <v>5</v>
      </c>
      <c r="J389" s="3">
        <v>439</v>
      </c>
      <c r="K389" s="3" t="str">
        <f t="shared" si="26"/>
        <v>N</v>
      </c>
      <c r="L389" s="3">
        <f t="shared" si="27"/>
        <v>439</v>
      </c>
      <c r="M389" s="2" t="s">
        <v>530</v>
      </c>
      <c r="N389" s="3">
        <v>12</v>
      </c>
      <c r="O389" s="3">
        <v>5</v>
      </c>
      <c r="P389" s="3">
        <v>1</v>
      </c>
    </row>
    <row r="390" spans="1:16" x14ac:dyDescent="0.3">
      <c r="A390" t="s">
        <v>415</v>
      </c>
      <c r="B390" s="2" t="s">
        <v>15</v>
      </c>
      <c r="C390" s="3">
        <v>15</v>
      </c>
      <c r="D390" s="3" t="str">
        <f>VLOOKUP(C390,'Restaurant Details'!$A$1:$E$21,2,FALSE)</f>
        <v>Vrinda Bhavan</v>
      </c>
      <c r="E390" s="3" t="str">
        <f>VLOOKUP(C390,'Restaurant Details'!$A$2:$C$21,3,FALSE)</f>
        <v>North Indian</v>
      </c>
      <c r="F390" s="1">
        <v>44562.857638888891</v>
      </c>
      <c r="G390" s="5">
        <f t="shared" si="24"/>
        <v>44562</v>
      </c>
      <c r="H390" s="4">
        <f t="shared" si="25"/>
        <v>0.85763888889050577</v>
      </c>
      <c r="I390" s="3">
        <v>4</v>
      </c>
      <c r="J390" s="3">
        <v>460</v>
      </c>
      <c r="K390" s="3" t="str">
        <f t="shared" si="26"/>
        <v>N</v>
      </c>
      <c r="L390" s="3">
        <f t="shared" si="27"/>
        <v>460</v>
      </c>
      <c r="M390" s="2" t="s">
        <v>529</v>
      </c>
      <c r="N390" s="3">
        <v>31</v>
      </c>
      <c r="O390" s="3">
        <v>4</v>
      </c>
      <c r="P390" s="3">
        <v>5</v>
      </c>
    </row>
    <row r="391" spans="1:16" x14ac:dyDescent="0.3">
      <c r="A391" t="s">
        <v>416</v>
      </c>
      <c r="B391" s="2" t="s">
        <v>10</v>
      </c>
      <c r="C391" s="3">
        <v>6</v>
      </c>
      <c r="D391" s="3" t="str">
        <f>VLOOKUP(C391,'Restaurant Details'!$A$1:$E$21,2,FALSE)</f>
        <v>Willies</v>
      </c>
      <c r="E391" s="3" t="str">
        <f>VLOOKUP(C391,'Restaurant Details'!$A$2:$C$21,3,FALSE)</f>
        <v>French</v>
      </c>
      <c r="F391" s="1">
        <v>44562.597916666666</v>
      </c>
      <c r="G391" s="5">
        <f t="shared" si="24"/>
        <v>44562</v>
      </c>
      <c r="H391" s="4">
        <f t="shared" si="25"/>
        <v>0.59791666666569654</v>
      </c>
      <c r="I391" s="3">
        <v>6</v>
      </c>
      <c r="J391" s="3">
        <v>1060</v>
      </c>
      <c r="K391" s="3" t="str">
        <f t="shared" si="26"/>
        <v>Y</v>
      </c>
      <c r="L391" s="3">
        <f t="shared" si="27"/>
        <v>1007</v>
      </c>
      <c r="M391" s="2" t="s">
        <v>530</v>
      </c>
      <c r="N391" s="3">
        <v>49</v>
      </c>
      <c r="O391" s="3">
        <v>5</v>
      </c>
      <c r="P391" s="3">
        <v>5</v>
      </c>
    </row>
    <row r="392" spans="1:16" x14ac:dyDescent="0.3">
      <c r="A392" t="s">
        <v>417</v>
      </c>
      <c r="B392" s="2" t="s">
        <v>15</v>
      </c>
      <c r="C392" s="3">
        <v>19</v>
      </c>
      <c r="D392" s="3" t="str">
        <f>VLOOKUP(C392,'Restaurant Details'!$A$1:$E$21,2,FALSE)</f>
        <v>Sam Hotel</v>
      </c>
      <c r="E392" s="3" t="str">
        <f>VLOOKUP(C392,'Restaurant Details'!$A$2:$C$21,3,FALSE)</f>
        <v>Belgian</v>
      </c>
      <c r="F392" s="1">
        <v>44562.806250000001</v>
      </c>
      <c r="G392" s="5">
        <f t="shared" si="24"/>
        <v>44562</v>
      </c>
      <c r="H392" s="4">
        <f t="shared" si="25"/>
        <v>0.80625000000145519</v>
      </c>
      <c r="I392" s="3">
        <v>5</v>
      </c>
      <c r="J392" s="3">
        <v>534</v>
      </c>
      <c r="K392" s="3" t="str">
        <f t="shared" si="26"/>
        <v>Y</v>
      </c>
      <c r="L392" s="3">
        <f t="shared" si="27"/>
        <v>507.29999999999995</v>
      </c>
      <c r="M392" s="2" t="s">
        <v>531</v>
      </c>
      <c r="N392" s="3">
        <v>49</v>
      </c>
      <c r="O392" s="3">
        <v>1</v>
      </c>
      <c r="P392" s="3">
        <v>2</v>
      </c>
    </row>
    <row r="393" spans="1:16" x14ac:dyDescent="0.3">
      <c r="A393" t="s">
        <v>418</v>
      </c>
      <c r="B393" s="2" t="s">
        <v>15</v>
      </c>
      <c r="C393" s="3">
        <v>20</v>
      </c>
      <c r="D393" s="3" t="str">
        <f>VLOOKUP(C393,'Restaurant Details'!$A$1:$E$21,2,FALSE)</f>
        <v>Chew Restaurant</v>
      </c>
      <c r="E393" s="3" t="str">
        <f>VLOOKUP(C393,'Restaurant Details'!$A$2:$C$21,3,FALSE)</f>
        <v>Belgian</v>
      </c>
      <c r="F393" s="1">
        <v>44562.73541666667</v>
      </c>
      <c r="G393" s="5">
        <f t="shared" si="24"/>
        <v>44562</v>
      </c>
      <c r="H393" s="4">
        <f t="shared" si="25"/>
        <v>0.73541666667006211</v>
      </c>
      <c r="I393" s="3">
        <v>6</v>
      </c>
      <c r="J393" s="3">
        <v>885</v>
      </c>
      <c r="K393" s="3" t="str">
        <f t="shared" si="26"/>
        <v>Y</v>
      </c>
      <c r="L393" s="3">
        <f t="shared" si="27"/>
        <v>840.75</v>
      </c>
      <c r="M393" s="2" t="s">
        <v>529</v>
      </c>
      <c r="N393" s="3">
        <v>23</v>
      </c>
      <c r="O393" s="3">
        <v>1</v>
      </c>
      <c r="P393" s="3">
        <v>1</v>
      </c>
    </row>
    <row r="394" spans="1:16" x14ac:dyDescent="0.3">
      <c r="A394" t="s">
        <v>419</v>
      </c>
      <c r="B394" s="2" t="s">
        <v>2</v>
      </c>
      <c r="C394" s="3">
        <v>15</v>
      </c>
      <c r="D394" s="3" t="str">
        <f>VLOOKUP(C394,'Restaurant Details'!$A$1:$E$21,2,FALSE)</f>
        <v>Vrinda Bhavan</v>
      </c>
      <c r="E394" s="3" t="str">
        <f>VLOOKUP(C394,'Restaurant Details'!$A$2:$C$21,3,FALSE)</f>
        <v>North Indian</v>
      </c>
      <c r="F394" s="1">
        <v>44562.750694444447</v>
      </c>
      <c r="G394" s="5">
        <f t="shared" si="24"/>
        <v>44562</v>
      </c>
      <c r="H394" s="4">
        <f t="shared" si="25"/>
        <v>0.75069444444670808</v>
      </c>
      <c r="I394" s="3">
        <v>4</v>
      </c>
      <c r="J394" s="3">
        <v>450</v>
      </c>
      <c r="K394" s="3" t="str">
        <f t="shared" si="26"/>
        <v>N</v>
      </c>
      <c r="L394" s="3">
        <f t="shared" si="27"/>
        <v>450</v>
      </c>
      <c r="M394" s="2" t="s">
        <v>530</v>
      </c>
      <c r="N394" s="3">
        <v>15</v>
      </c>
      <c r="O394" s="3">
        <v>2</v>
      </c>
      <c r="P394" s="3">
        <v>4</v>
      </c>
    </row>
    <row r="395" spans="1:16" x14ac:dyDescent="0.3">
      <c r="A395" t="s">
        <v>420</v>
      </c>
      <c r="B395" s="2" t="s">
        <v>20</v>
      </c>
      <c r="C395" s="3">
        <v>12</v>
      </c>
      <c r="D395" s="3" t="str">
        <f>VLOOKUP(C395,'Restaurant Details'!$A$1:$E$21,2,FALSE)</f>
        <v>Ruchi</v>
      </c>
      <c r="E395" s="3" t="str">
        <f>VLOOKUP(C395,'Restaurant Details'!$A$2:$C$21,3,FALSE)</f>
        <v>Chinese</v>
      </c>
      <c r="F395" s="1">
        <v>44562.47152777778</v>
      </c>
      <c r="G395" s="5">
        <f t="shared" si="24"/>
        <v>44562</v>
      </c>
      <c r="H395" s="4">
        <f t="shared" si="25"/>
        <v>0.47152777777955635</v>
      </c>
      <c r="I395" s="3">
        <v>5</v>
      </c>
      <c r="J395" s="3">
        <v>1047</v>
      </c>
      <c r="K395" s="3" t="str">
        <f t="shared" si="26"/>
        <v>Y</v>
      </c>
      <c r="L395" s="3">
        <f t="shared" si="27"/>
        <v>994.65</v>
      </c>
      <c r="M395" s="2" t="s">
        <v>531</v>
      </c>
      <c r="N395" s="3">
        <v>36</v>
      </c>
      <c r="O395" s="3">
        <v>5</v>
      </c>
      <c r="P395" s="3">
        <v>3</v>
      </c>
    </row>
    <row r="396" spans="1:16" x14ac:dyDescent="0.3">
      <c r="A396" t="s">
        <v>421</v>
      </c>
      <c r="B396" s="2" t="s">
        <v>7</v>
      </c>
      <c r="C396" s="3">
        <v>19</v>
      </c>
      <c r="D396" s="3" t="str">
        <f>VLOOKUP(C396,'Restaurant Details'!$A$1:$E$21,2,FALSE)</f>
        <v>Sam Hotel</v>
      </c>
      <c r="E396" s="3" t="str">
        <f>VLOOKUP(C396,'Restaurant Details'!$A$2:$C$21,3,FALSE)</f>
        <v>Belgian</v>
      </c>
      <c r="F396" s="1">
        <v>44562.640277777777</v>
      </c>
      <c r="G396" s="5">
        <f t="shared" si="24"/>
        <v>44562</v>
      </c>
      <c r="H396" s="4">
        <f t="shared" si="25"/>
        <v>0.64027777777664596</v>
      </c>
      <c r="I396" s="3">
        <v>7</v>
      </c>
      <c r="J396" s="3">
        <v>1035</v>
      </c>
      <c r="K396" s="3" t="str">
        <f t="shared" si="26"/>
        <v>Y</v>
      </c>
      <c r="L396" s="3">
        <f t="shared" si="27"/>
        <v>983.25</v>
      </c>
      <c r="M396" s="2" t="s">
        <v>531</v>
      </c>
      <c r="N396" s="3">
        <v>10</v>
      </c>
      <c r="O396" s="3">
        <v>2</v>
      </c>
      <c r="P396" s="3">
        <v>4</v>
      </c>
    </row>
    <row r="397" spans="1:16" x14ac:dyDescent="0.3">
      <c r="A397" t="s">
        <v>422</v>
      </c>
      <c r="B397" s="2" t="s">
        <v>2</v>
      </c>
      <c r="C397" s="3">
        <v>17</v>
      </c>
      <c r="D397" s="3" t="str">
        <f>VLOOKUP(C397,'Restaurant Details'!$A$1:$E$21,2,FALSE)</f>
        <v>Zam Zam</v>
      </c>
      <c r="E397" s="3" t="str">
        <f>VLOOKUP(C397,'Restaurant Details'!$A$2:$C$21,3,FALSE)</f>
        <v>Arabian</v>
      </c>
      <c r="F397" s="1">
        <v>44562.96875</v>
      </c>
      <c r="G397" s="5">
        <f t="shared" si="24"/>
        <v>44562</v>
      </c>
      <c r="H397" s="4">
        <f t="shared" si="25"/>
        <v>0.96875</v>
      </c>
      <c r="I397" s="3">
        <v>5</v>
      </c>
      <c r="J397" s="3">
        <v>1178</v>
      </c>
      <c r="K397" s="3" t="str">
        <f t="shared" si="26"/>
        <v>Y</v>
      </c>
      <c r="L397" s="3">
        <f t="shared" si="27"/>
        <v>1119.0999999999999</v>
      </c>
      <c r="M397" s="2" t="s">
        <v>531</v>
      </c>
      <c r="N397" s="3">
        <v>25</v>
      </c>
      <c r="O397" s="3">
        <v>4</v>
      </c>
      <c r="P397" s="3">
        <v>2</v>
      </c>
    </row>
    <row r="398" spans="1:16" x14ac:dyDescent="0.3">
      <c r="A398" t="s">
        <v>423</v>
      </c>
      <c r="B398" s="2" t="s">
        <v>14</v>
      </c>
      <c r="C398" s="3">
        <v>16</v>
      </c>
      <c r="D398" s="3" t="str">
        <f>VLOOKUP(C398,'Restaurant Details'!$A$1:$E$21,2,FALSE)</f>
        <v>Anand Restaurant</v>
      </c>
      <c r="E398" s="3" t="str">
        <f>VLOOKUP(C398,'Restaurant Details'!$A$2:$C$21,3,FALSE)</f>
        <v>African</v>
      </c>
      <c r="F398" s="1">
        <v>44562.96875</v>
      </c>
      <c r="G398" s="5">
        <f t="shared" si="24"/>
        <v>44562</v>
      </c>
      <c r="H398" s="4">
        <f t="shared" si="25"/>
        <v>0.96875</v>
      </c>
      <c r="I398" s="3">
        <v>6</v>
      </c>
      <c r="J398" s="3">
        <v>895</v>
      </c>
      <c r="K398" s="3" t="str">
        <f t="shared" si="26"/>
        <v>Y</v>
      </c>
      <c r="L398" s="3">
        <f t="shared" si="27"/>
        <v>850.25</v>
      </c>
      <c r="M398" s="2" t="s">
        <v>529</v>
      </c>
      <c r="N398" s="3">
        <v>18</v>
      </c>
      <c r="O398" s="3">
        <v>1</v>
      </c>
      <c r="P398" s="3">
        <v>2</v>
      </c>
    </row>
    <row r="399" spans="1:16" x14ac:dyDescent="0.3">
      <c r="A399" t="s">
        <v>424</v>
      </c>
      <c r="B399" s="2" t="s">
        <v>6</v>
      </c>
      <c r="C399" s="3">
        <v>16</v>
      </c>
      <c r="D399" s="3" t="str">
        <f>VLOOKUP(C399,'Restaurant Details'!$A$1:$E$21,2,FALSE)</f>
        <v>Anand Restaurant</v>
      </c>
      <c r="E399" s="3" t="str">
        <f>VLOOKUP(C399,'Restaurant Details'!$A$2:$C$21,3,FALSE)</f>
        <v>African</v>
      </c>
      <c r="F399" s="1">
        <v>44562.806250000001</v>
      </c>
      <c r="G399" s="5">
        <f t="shared" si="24"/>
        <v>44562</v>
      </c>
      <c r="H399" s="4">
        <f t="shared" si="25"/>
        <v>0.80625000000145519</v>
      </c>
      <c r="I399" s="3">
        <v>5</v>
      </c>
      <c r="J399" s="3">
        <v>614</v>
      </c>
      <c r="K399" s="3" t="str">
        <f t="shared" si="26"/>
        <v>Y</v>
      </c>
      <c r="L399" s="3">
        <f t="shared" si="27"/>
        <v>583.29999999999995</v>
      </c>
      <c r="M399" s="2" t="s">
        <v>529</v>
      </c>
      <c r="N399" s="3">
        <v>32</v>
      </c>
      <c r="O399" s="3">
        <v>3</v>
      </c>
      <c r="P399" s="3">
        <v>3</v>
      </c>
    </row>
    <row r="400" spans="1:16" x14ac:dyDescent="0.3">
      <c r="A400" t="s">
        <v>425</v>
      </c>
      <c r="B400" s="2" t="s">
        <v>8</v>
      </c>
      <c r="C400" s="3">
        <v>10</v>
      </c>
      <c r="D400" s="3" t="str">
        <f>VLOOKUP(C400,'Restaurant Details'!$A$1:$E$21,2,FALSE)</f>
        <v>Dave Hotel</v>
      </c>
      <c r="E400" s="3" t="str">
        <f>VLOOKUP(C400,'Restaurant Details'!$A$2:$C$21,3,FALSE)</f>
        <v>South Indian</v>
      </c>
      <c r="F400" s="1">
        <v>44562.96875</v>
      </c>
      <c r="G400" s="5">
        <f t="shared" si="24"/>
        <v>44562</v>
      </c>
      <c r="H400" s="4">
        <f t="shared" si="25"/>
        <v>0.96875</v>
      </c>
      <c r="I400" s="3">
        <v>4</v>
      </c>
      <c r="J400" s="3">
        <v>434</v>
      </c>
      <c r="K400" s="3" t="str">
        <f t="shared" si="26"/>
        <v>N</v>
      </c>
      <c r="L400" s="3">
        <f t="shared" si="27"/>
        <v>434</v>
      </c>
      <c r="M400" s="2" t="s">
        <v>531</v>
      </c>
      <c r="N400" s="3">
        <v>12</v>
      </c>
      <c r="O400" s="3">
        <v>5</v>
      </c>
      <c r="P400" s="3">
        <v>5</v>
      </c>
    </row>
    <row r="401" spans="1:16" x14ac:dyDescent="0.3">
      <c r="A401" t="s">
        <v>426</v>
      </c>
      <c r="B401" s="2" t="s">
        <v>18</v>
      </c>
      <c r="C401" s="3">
        <v>20</v>
      </c>
      <c r="D401" s="3" t="str">
        <f>VLOOKUP(C401,'Restaurant Details'!$A$1:$E$21,2,FALSE)</f>
        <v>Chew Restaurant</v>
      </c>
      <c r="E401" s="3" t="str">
        <f>VLOOKUP(C401,'Restaurant Details'!$A$2:$C$21,3,FALSE)</f>
        <v>Belgian</v>
      </c>
      <c r="F401" s="1">
        <v>44562.470138888886</v>
      </c>
      <c r="G401" s="5">
        <f t="shared" si="24"/>
        <v>44562</v>
      </c>
      <c r="H401" s="4">
        <f t="shared" si="25"/>
        <v>0.47013888888614019</v>
      </c>
      <c r="I401" s="3">
        <v>3</v>
      </c>
      <c r="J401" s="3">
        <v>585</v>
      </c>
      <c r="K401" s="3" t="str">
        <f t="shared" si="26"/>
        <v>Y</v>
      </c>
      <c r="L401" s="3">
        <f t="shared" si="27"/>
        <v>555.75</v>
      </c>
      <c r="M401" s="2" t="s">
        <v>530</v>
      </c>
      <c r="N401" s="3">
        <v>20</v>
      </c>
      <c r="O401" s="3">
        <v>2</v>
      </c>
      <c r="P401" s="3">
        <v>5</v>
      </c>
    </row>
    <row r="402" spans="1:16" x14ac:dyDescent="0.3">
      <c r="A402" t="s">
        <v>427</v>
      </c>
      <c r="B402" s="2" t="s">
        <v>8</v>
      </c>
      <c r="C402" s="3">
        <v>8</v>
      </c>
      <c r="D402" s="3" t="str">
        <f>VLOOKUP(C402,'Restaurant Details'!$A$1:$E$21,2,FALSE)</f>
        <v>Oslo</v>
      </c>
      <c r="E402" s="3" t="str">
        <f>VLOOKUP(C402,'Restaurant Details'!$A$2:$C$21,3,FALSE)</f>
        <v>French</v>
      </c>
      <c r="F402" s="1">
        <v>44562.902083333334</v>
      </c>
      <c r="G402" s="5">
        <f t="shared" si="24"/>
        <v>44562</v>
      </c>
      <c r="H402" s="4">
        <f t="shared" si="25"/>
        <v>0.90208333333430346</v>
      </c>
      <c r="I402" s="3">
        <v>4</v>
      </c>
      <c r="J402" s="3">
        <v>694</v>
      </c>
      <c r="K402" s="3" t="str">
        <f t="shared" si="26"/>
        <v>Y</v>
      </c>
      <c r="L402" s="3">
        <f t="shared" si="27"/>
        <v>659.3</v>
      </c>
      <c r="M402" s="2" t="s">
        <v>529</v>
      </c>
      <c r="N402" s="3">
        <v>38</v>
      </c>
      <c r="O402" s="3">
        <v>2</v>
      </c>
      <c r="P402" s="3">
        <v>1</v>
      </c>
    </row>
    <row r="403" spans="1:16" x14ac:dyDescent="0.3">
      <c r="A403" t="s">
        <v>428</v>
      </c>
      <c r="B403" s="2" t="s">
        <v>4</v>
      </c>
      <c r="C403" s="3">
        <v>17</v>
      </c>
      <c r="D403" s="3" t="str">
        <f>VLOOKUP(C403,'Restaurant Details'!$A$1:$E$21,2,FALSE)</f>
        <v>Zam Zam</v>
      </c>
      <c r="E403" s="3" t="str">
        <f>VLOOKUP(C403,'Restaurant Details'!$A$2:$C$21,3,FALSE)</f>
        <v>Arabian</v>
      </c>
      <c r="F403" s="1">
        <v>44562.598611111112</v>
      </c>
      <c r="G403" s="5">
        <f t="shared" si="24"/>
        <v>44562</v>
      </c>
      <c r="H403" s="4">
        <f t="shared" si="25"/>
        <v>0.59861111111240461</v>
      </c>
      <c r="I403" s="3">
        <v>6</v>
      </c>
      <c r="J403" s="3">
        <v>971</v>
      </c>
      <c r="K403" s="3" t="str">
        <f t="shared" si="26"/>
        <v>Y</v>
      </c>
      <c r="L403" s="3">
        <f t="shared" si="27"/>
        <v>922.44999999999993</v>
      </c>
      <c r="M403" s="2" t="s">
        <v>531</v>
      </c>
      <c r="N403" s="3">
        <v>20</v>
      </c>
      <c r="O403" s="3">
        <v>2</v>
      </c>
      <c r="P403" s="3">
        <v>3</v>
      </c>
    </row>
    <row r="404" spans="1:16" x14ac:dyDescent="0.3">
      <c r="A404" t="s">
        <v>429</v>
      </c>
      <c r="B404" s="2" t="s">
        <v>22</v>
      </c>
      <c r="C404" s="3">
        <v>19</v>
      </c>
      <c r="D404" s="3" t="str">
        <f>VLOOKUP(C404,'Restaurant Details'!$A$1:$E$21,2,FALSE)</f>
        <v>Sam Hotel</v>
      </c>
      <c r="E404" s="3" t="str">
        <f>VLOOKUP(C404,'Restaurant Details'!$A$2:$C$21,3,FALSE)</f>
        <v>Belgian</v>
      </c>
      <c r="F404" s="1">
        <v>44562.750694444447</v>
      </c>
      <c r="G404" s="5">
        <f t="shared" si="24"/>
        <v>44562</v>
      </c>
      <c r="H404" s="4">
        <f t="shared" si="25"/>
        <v>0.75069444444670808</v>
      </c>
      <c r="I404" s="3">
        <v>7</v>
      </c>
      <c r="J404" s="3">
        <v>975</v>
      </c>
      <c r="K404" s="3" t="str">
        <f t="shared" si="26"/>
        <v>Y</v>
      </c>
      <c r="L404" s="3">
        <f t="shared" si="27"/>
        <v>926.25</v>
      </c>
      <c r="M404" s="2" t="s">
        <v>530</v>
      </c>
      <c r="N404" s="3">
        <v>43</v>
      </c>
      <c r="O404" s="3">
        <v>2</v>
      </c>
      <c r="P404" s="3">
        <v>1</v>
      </c>
    </row>
    <row r="405" spans="1:16" x14ac:dyDescent="0.3">
      <c r="A405" t="s">
        <v>430</v>
      </c>
      <c r="B405" s="2" t="s">
        <v>8</v>
      </c>
      <c r="C405" s="3">
        <v>6</v>
      </c>
      <c r="D405" s="3" t="str">
        <f>VLOOKUP(C405,'Restaurant Details'!$A$1:$E$21,2,FALSE)</f>
        <v>Willies</v>
      </c>
      <c r="E405" s="3" t="str">
        <f>VLOOKUP(C405,'Restaurant Details'!$A$2:$C$21,3,FALSE)</f>
        <v>French</v>
      </c>
      <c r="F405" s="1">
        <v>44562.854861111111</v>
      </c>
      <c r="G405" s="5">
        <f t="shared" si="24"/>
        <v>44562</v>
      </c>
      <c r="H405" s="4">
        <f t="shared" si="25"/>
        <v>0.85486111111094942</v>
      </c>
      <c r="I405" s="3">
        <v>3</v>
      </c>
      <c r="J405" s="3">
        <v>783</v>
      </c>
      <c r="K405" s="3" t="str">
        <f t="shared" si="26"/>
        <v>Y</v>
      </c>
      <c r="L405" s="3">
        <f t="shared" si="27"/>
        <v>743.84999999999991</v>
      </c>
      <c r="M405" s="2" t="s">
        <v>530</v>
      </c>
      <c r="N405" s="3">
        <v>19</v>
      </c>
      <c r="O405" s="3">
        <v>4</v>
      </c>
      <c r="P405" s="3">
        <v>4</v>
      </c>
    </row>
    <row r="406" spans="1:16" x14ac:dyDescent="0.3">
      <c r="A406" t="s">
        <v>431</v>
      </c>
      <c r="B406" s="2" t="s">
        <v>20</v>
      </c>
      <c r="C406" s="3">
        <v>20</v>
      </c>
      <c r="D406" s="3" t="str">
        <f>VLOOKUP(C406,'Restaurant Details'!$A$1:$E$21,2,FALSE)</f>
        <v>Chew Restaurant</v>
      </c>
      <c r="E406" s="3" t="str">
        <f>VLOOKUP(C406,'Restaurant Details'!$A$2:$C$21,3,FALSE)</f>
        <v>Belgian</v>
      </c>
      <c r="F406" s="1">
        <v>44562.896527777775</v>
      </c>
      <c r="G406" s="5">
        <f t="shared" si="24"/>
        <v>44562</v>
      </c>
      <c r="H406" s="4">
        <f t="shared" si="25"/>
        <v>0.89652777777519077</v>
      </c>
      <c r="I406" s="3">
        <v>6</v>
      </c>
      <c r="J406" s="3">
        <v>1069</v>
      </c>
      <c r="K406" s="3" t="str">
        <f t="shared" si="26"/>
        <v>Y</v>
      </c>
      <c r="L406" s="3">
        <f t="shared" si="27"/>
        <v>1015.55</v>
      </c>
      <c r="M406" s="2" t="s">
        <v>531</v>
      </c>
      <c r="N406" s="3">
        <v>30</v>
      </c>
      <c r="O406" s="3">
        <v>2</v>
      </c>
      <c r="P406" s="3">
        <v>2</v>
      </c>
    </row>
    <row r="407" spans="1:16" x14ac:dyDescent="0.3">
      <c r="A407" t="s">
        <v>432</v>
      </c>
      <c r="B407" s="2" t="s">
        <v>3</v>
      </c>
      <c r="C407" s="3">
        <v>5</v>
      </c>
      <c r="D407" s="3" t="str">
        <f>VLOOKUP(C407,'Restaurant Details'!$A$1:$E$21,2,FALSE)</f>
        <v>Denver Restaurant</v>
      </c>
      <c r="E407" s="3" t="str">
        <f>VLOOKUP(C407,'Restaurant Details'!$A$2:$C$21,3,FALSE)</f>
        <v>Continental</v>
      </c>
      <c r="F407" s="1">
        <v>44562.896527777775</v>
      </c>
      <c r="G407" s="5">
        <f t="shared" si="24"/>
        <v>44562</v>
      </c>
      <c r="H407" s="4">
        <f t="shared" si="25"/>
        <v>0.89652777777519077</v>
      </c>
      <c r="I407" s="3">
        <v>5</v>
      </c>
      <c r="J407" s="3">
        <v>946</v>
      </c>
      <c r="K407" s="3" t="str">
        <f t="shared" si="26"/>
        <v>Y</v>
      </c>
      <c r="L407" s="3">
        <f t="shared" si="27"/>
        <v>898.69999999999993</v>
      </c>
      <c r="M407" s="2" t="s">
        <v>530</v>
      </c>
      <c r="N407" s="3">
        <v>37</v>
      </c>
      <c r="O407" s="3">
        <v>2</v>
      </c>
      <c r="P407" s="3">
        <v>1</v>
      </c>
    </row>
    <row r="408" spans="1:16" x14ac:dyDescent="0.3">
      <c r="A408" t="s">
        <v>433</v>
      </c>
      <c r="B408" s="2" t="s">
        <v>20</v>
      </c>
      <c r="C408" s="3">
        <v>17</v>
      </c>
      <c r="D408" s="3" t="str">
        <f>VLOOKUP(C408,'Restaurant Details'!$A$1:$E$21,2,FALSE)</f>
        <v>Zam Zam</v>
      </c>
      <c r="E408" s="3" t="str">
        <f>VLOOKUP(C408,'Restaurant Details'!$A$2:$C$21,3,FALSE)</f>
        <v>Arabian</v>
      </c>
      <c r="F408" s="1">
        <v>44562.5</v>
      </c>
      <c r="G408" s="5">
        <f t="shared" si="24"/>
        <v>44562</v>
      </c>
      <c r="H408" s="4">
        <f t="shared" si="25"/>
        <v>0.5</v>
      </c>
      <c r="I408" s="3">
        <v>4</v>
      </c>
      <c r="J408" s="3">
        <v>573</v>
      </c>
      <c r="K408" s="3" t="str">
        <f t="shared" si="26"/>
        <v>Y</v>
      </c>
      <c r="L408" s="3">
        <f t="shared" si="27"/>
        <v>544.35</v>
      </c>
      <c r="M408" s="2" t="s">
        <v>531</v>
      </c>
      <c r="N408" s="3">
        <v>16</v>
      </c>
      <c r="O408" s="3">
        <v>3</v>
      </c>
      <c r="P408" s="3">
        <v>3</v>
      </c>
    </row>
    <row r="409" spans="1:16" x14ac:dyDescent="0.3">
      <c r="A409" t="s">
        <v>434</v>
      </c>
      <c r="B409" s="2" t="s">
        <v>7</v>
      </c>
      <c r="C409" s="3">
        <v>20</v>
      </c>
      <c r="D409" s="3" t="str">
        <f>VLOOKUP(C409,'Restaurant Details'!$A$1:$E$21,2,FALSE)</f>
        <v>Chew Restaurant</v>
      </c>
      <c r="E409" s="3" t="str">
        <f>VLOOKUP(C409,'Restaurant Details'!$A$2:$C$21,3,FALSE)</f>
        <v>Belgian</v>
      </c>
      <c r="F409" s="1">
        <v>44562.597916666666</v>
      </c>
      <c r="G409" s="5">
        <f t="shared" si="24"/>
        <v>44562</v>
      </c>
      <c r="H409" s="4">
        <f t="shared" si="25"/>
        <v>0.59791666666569654</v>
      </c>
      <c r="I409" s="3">
        <v>4</v>
      </c>
      <c r="J409" s="3">
        <v>408</v>
      </c>
      <c r="K409" s="3" t="str">
        <f t="shared" si="26"/>
        <v>N</v>
      </c>
      <c r="L409" s="3">
        <f t="shared" si="27"/>
        <v>408</v>
      </c>
      <c r="M409" s="2" t="s">
        <v>529</v>
      </c>
      <c r="N409" s="3">
        <v>40</v>
      </c>
      <c r="O409" s="3">
        <v>2</v>
      </c>
      <c r="P409" s="3">
        <v>1</v>
      </c>
    </row>
    <row r="410" spans="1:16" x14ac:dyDescent="0.3">
      <c r="A410" t="s">
        <v>435</v>
      </c>
      <c r="B410" s="2" t="s">
        <v>17</v>
      </c>
      <c r="C410" s="3">
        <v>12</v>
      </c>
      <c r="D410" s="3" t="str">
        <f>VLOOKUP(C410,'Restaurant Details'!$A$1:$E$21,2,FALSE)</f>
        <v>Ruchi</v>
      </c>
      <c r="E410" s="3" t="str">
        <f>VLOOKUP(C410,'Restaurant Details'!$A$2:$C$21,3,FALSE)</f>
        <v>Chinese</v>
      </c>
      <c r="F410" s="1">
        <v>44562.5625</v>
      </c>
      <c r="G410" s="5">
        <f t="shared" si="24"/>
        <v>44562</v>
      </c>
      <c r="H410" s="4">
        <f t="shared" si="25"/>
        <v>0.5625</v>
      </c>
      <c r="I410" s="3">
        <v>5</v>
      </c>
      <c r="J410" s="3">
        <v>656</v>
      </c>
      <c r="K410" s="3" t="str">
        <f t="shared" si="26"/>
        <v>Y</v>
      </c>
      <c r="L410" s="3">
        <f t="shared" si="27"/>
        <v>623.19999999999993</v>
      </c>
      <c r="M410" s="2" t="s">
        <v>530</v>
      </c>
      <c r="N410" s="3">
        <v>43</v>
      </c>
      <c r="O410" s="3">
        <v>1</v>
      </c>
      <c r="P410" s="3">
        <v>4</v>
      </c>
    </row>
    <row r="411" spans="1:16" x14ac:dyDescent="0.3">
      <c r="A411" t="s">
        <v>436</v>
      </c>
      <c r="B411" s="2" t="s">
        <v>20</v>
      </c>
      <c r="C411" s="3">
        <v>16</v>
      </c>
      <c r="D411" s="3" t="str">
        <f>VLOOKUP(C411,'Restaurant Details'!$A$1:$E$21,2,FALSE)</f>
        <v>Anand Restaurant</v>
      </c>
      <c r="E411" s="3" t="str">
        <f>VLOOKUP(C411,'Restaurant Details'!$A$2:$C$21,3,FALSE)</f>
        <v>African</v>
      </c>
      <c r="F411" s="1">
        <v>44562.998611111114</v>
      </c>
      <c r="G411" s="5">
        <f t="shared" si="24"/>
        <v>44562</v>
      </c>
      <c r="H411" s="4">
        <f t="shared" si="25"/>
        <v>0.99861111111385981</v>
      </c>
      <c r="I411" s="3">
        <v>5</v>
      </c>
      <c r="J411" s="3">
        <v>470</v>
      </c>
      <c r="K411" s="3" t="str">
        <f t="shared" si="26"/>
        <v>N</v>
      </c>
      <c r="L411" s="3">
        <f t="shared" si="27"/>
        <v>470</v>
      </c>
      <c r="M411" s="2" t="s">
        <v>531</v>
      </c>
      <c r="N411" s="3">
        <v>10</v>
      </c>
      <c r="O411" s="3">
        <v>2</v>
      </c>
      <c r="P411" s="3">
        <v>2</v>
      </c>
    </row>
    <row r="412" spans="1:16" x14ac:dyDescent="0.3">
      <c r="A412" t="s">
        <v>437</v>
      </c>
      <c r="B412" s="2" t="s">
        <v>20</v>
      </c>
      <c r="C412" s="3">
        <v>4</v>
      </c>
      <c r="D412" s="3" t="str">
        <f>VLOOKUP(C412,'Restaurant Details'!$A$1:$E$21,2,FALSE)</f>
        <v>Win Hotel</v>
      </c>
      <c r="E412" s="3" t="str">
        <f>VLOOKUP(C412,'Restaurant Details'!$A$2:$C$21,3,FALSE)</f>
        <v>South Indian</v>
      </c>
      <c r="F412" s="1">
        <v>44562.465277777781</v>
      </c>
      <c r="G412" s="5">
        <f t="shared" si="24"/>
        <v>44562</v>
      </c>
      <c r="H412" s="4">
        <f t="shared" si="25"/>
        <v>0.46527777778101154</v>
      </c>
      <c r="I412" s="3">
        <v>5</v>
      </c>
      <c r="J412" s="3">
        <v>620</v>
      </c>
      <c r="K412" s="3" t="str">
        <f t="shared" si="26"/>
        <v>Y</v>
      </c>
      <c r="L412" s="3">
        <f t="shared" si="27"/>
        <v>589</v>
      </c>
      <c r="M412" s="2" t="s">
        <v>530</v>
      </c>
      <c r="N412" s="3">
        <v>26</v>
      </c>
      <c r="O412" s="3">
        <v>1</v>
      </c>
      <c r="P412" s="3">
        <v>3</v>
      </c>
    </row>
    <row r="413" spans="1:16" x14ac:dyDescent="0.3">
      <c r="A413" t="s">
        <v>438</v>
      </c>
      <c r="B413" s="2" t="s">
        <v>12</v>
      </c>
      <c r="C413" s="3">
        <v>19</v>
      </c>
      <c r="D413" s="3" t="str">
        <f>VLOOKUP(C413,'Restaurant Details'!$A$1:$E$21,2,FALSE)</f>
        <v>Sam Hotel</v>
      </c>
      <c r="E413" s="3" t="str">
        <f>VLOOKUP(C413,'Restaurant Details'!$A$2:$C$21,3,FALSE)</f>
        <v>Belgian</v>
      </c>
      <c r="F413" s="1">
        <v>44562.902083333334</v>
      </c>
      <c r="G413" s="5">
        <f t="shared" si="24"/>
        <v>44562</v>
      </c>
      <c r="H413" s="4">
        <f t="shared" si="25"/>
        <v>0.90208333333430346</v>
      </c>
      <c r="I413" s="3">
        <v>5</v>
      </c>
      <c r="J413" s="3">
        <v>1115</v>
      </c>
      <c r="K413" s="3" t="str">
        <f t="shared" si="26"/>
        <v>Y</v>
      </c>
      <c r="L413" s="3">
        <f t="shared" si="27"/>
        <v>1059.25</v>
      </c>
      <c r="M413" s="2" t="s">
        <v>530</v>
      </c>
      <c r="N413" s="3">
        <v>22</v>
      </c>
      <c r="O413" s="3">
        <v>4</v>
      </c>
      <c r="P413" s="3">
        <v>3</v>
      </c>
    </row>
    <row r="414" spans="1:16" x14ac:dyDescent="0.3">
      <c r="A414" t="s">
        <v>439</v>
      </c>
      <c r="B414" s="2" t="s">
        <v>20</v>
      </c>
      <c r="C414" s="3">
        <v>19</v>
      </c>
      <c r="D414" s="3" t="str">
        <f>VLOOKUP(C414,'Restaurant Details'!$A$1:$E$21,2,FALSE)</f>
        <v>Sam Hotel</v>
      </c>
      <c r="E414" s="3" t="str">
        <f>VLOOKUP(C414,'Restaurant Details'!$A$2:$C$21,3,FALSE)</f>
        <v>Belgian</v>
      </c>
      <c r="F414" s="1">
        <v>44562.47152777778</v>
      </c>
      <c r="G414" s="5">
        <f t="shared" si="24"/>
        <v>44562</v>
      </c>
      <c r="H414" s="4">
        <f t="shared" si="25"/>
        <v>0.47152777777955635</v>
      </c>
      <c r="I414" s="3">
        <v>3</v>
      </c>
      <c r="J414" s="3">
        <v>524</v>
      </c>
      <c r="K414" s="3" t="str">
        <f t="shared" si="26"/>
        <v>Y</v>
      </c>
      <c r="L414" s="3">
        <f t="shared" si="27"/>
        <v>497.79999999999995</v>
      </c>
      <c r="M414" s="2" t="s">
        <v>531</v>
      </c>
      <c r="N414" s="3">
        <v>43</v>
      </c>
      <c r="O414" s="3">
        <v>5</v>
      </c>
      <c r="P414" s="3">
        <v>2</v>
      </c>
    </row>
    <row r="415" spans="1:16" x14ac:dyDescent="0.3">
      <c r="A415" t="s">
        <v>440</v>
      </c>
      <c r="B415" s="2" t="s">
        <v>19</v>
      </c>
      <c r="C415" s="3">
        <v>12</v>
      </c>
      <c r="D415" s="3" t="str">
        <f>VLOOKUP(C415,'Restaurant Details'!$A$1:$E$21,2,FALSE)</f>
        <v>Ruchi</v>
      </c>
      <c r="E415" s="3" t="str">
        <f>VLOOKUP(C415,'Restaurant Details'!$A$2:$C$21,3,FALSE)</f>
        <v>Chinese</v>
      </c>
      <c r="F415" s="1">
        <v>44562.563194444447</v>
      </c>
      <c r="G415" s="5">
        <f t="shared" si="24"/>
        <v>44562</v>
      </c>
      <c r="H415" s="4">
        <f t="shared" si="25"/>
        <v>0.56319444444670808</v>
      </c>
      <c r="I415" s="3">
        <v>3</v>
      </c>
      <c r="J415" s="3">
        <v>532</v>
      </c>
      <c r="K415" s="3" t="str">
        <f t="shared" si="26"/>
        <v>Y</v>
      </c>
      <c r="L415" s="3">
        <f t="shared" si="27"/>
        <v>505.4</v>
      </c>
      <c r="M415" s="2" t="s">
        <v>529</v>
      </c>
      <c r="N415" s="3">
        <v>22</v>
      </c>
      <c r="O415" s="3">
        <v>3</v>
      </c>
      <c r="P415" s="3">
        <v>1</v>
      </c>
    </row>
    <row r="416" spans="1:16" x14ac:dyDescent="0.3">
      <c r="A416" t="s">
        <v>441</v>
      </c>
      <c r="B416" s="2" t="s">
        <v>11</v>
      </c>
      <c r="C416" s="3">
        <v>4</v>
      </c>
      <c r="D416" s="3" t="str">
        <f>VLOOKUP(C416,'Restaurant Details'!$A$1:$E$21,2,FALSE)</f>
        <v>Win Hotel</v>
      </c>
      <c r="E416" s="3" t="str">
        <f>VLOOKUP(C416,'Restaurant Details'!$A$2:$C$21,3,FALSE)</f>
        <v>South Indian</v>
      </c>
      <c r="F416" s="1">
        <v>44562.46875</v>
      </c>
      <c r="G416" s="5">
        <f t="shared" si="24"/>
        <v>44562</v>
      </c>
      <c r="H416" s="4">
        <f t="shared" si="25"/>
        <v>0.46875</v>
      </c>
      <c r="I416" s="3">
        <v>4</v>
      </c>
      <c r="J416" s="3">
        <v>420</v>
      </c>
      <c r="K416" s="3" t="str">
        <f t="shared" si="26"/>
        <v>N</v>
      </c>
      <c r="L416" s="3">
        <f t="shared" si="27"/>
        <v>420</v>
      </c>
      <c r="M416" s="2" t="s">
        <v>531</v>
      </c>
      <c r="N416" s="3">
        <v>20</v>
      </c>
      <c r="O416" s="3">
        <v>2</v>
      </c>
      <c r="P416" s="3">
        <v>5</v>
      </c>
    </row>
    <row r="417" spans="1:16" x14ac:dyDescent="0.3">
      <c r="A417" t="s">
        <v>442</v>
      </c>
      <c r="B417" s="2" t="s">
        <v>17</v>
      </c>
      <c r="C417" s="3">
        <v>17</v>
      </c>
      <c r="D417" s="3" t="str">
        <f>VLOOKUP(C417,'Restaurant Details'!$A$1:$E$21,2,FALSE)</f>
        <v>Zam Zam</v>
      </c>
      <c r="E417" s="3" t="str">
        <f>VLOOKUP(C417,'Restaurant Details'!$A$2:$C$21,3,FALSE)</f>
        <v>Arabian</v>
      </c>
      <c r="F417" s="1">
        <v>44562.465277777781</v>
      </c>
      <c r="G417" s="5">
        <f t="shared" si="24"/>
        <v>44562</v>
      </c>
      <c r="H417" s="4">
        <f t="shared" si="25"/>
        <v>0.46527777778101154</v>
      </c>
      <c r="I417" s="3">
        <v>3</v>
      </c>
      <c r="J417" s="3">
        <v>758</v>
      </c>
      <c r="K417" s="3" t="str">
        <f t="shared" si="26"/>
        <v>Y</v>
      </c>
      <c r="L417" s="3">
        <f t="shared" si="27"/>
        <v>720.1</v>
      </c>
      <c r="M417" s="2" t="s">
        <v>530</v>
      </c>
      <c r="N417" s="3">
        <v>23</v>
      </c>
      <c r="O417" s="3">
        <v>2</v>
      </c>
      <c r="P417" s="3">
        <v>5</v>
      </c>
    </row>
    <row r="418" spans="1:16" x14ac:dyDescent="0.3">
      <c r="A418" t="s">
        <v>443</v>
      </c>
      <c r="B418" s="2" t="s">
        <v>8</v>
      </c>
      <c r="C418" s="3">
        <v>18</v>
      </c>
      <c r="D418" s="3" t="str">
        <f>VLOOKUP(C418,'Restaurant Details'!$A$1:$E$21,2,FALSE)</f>
        <v>Ellora</v>
      </c>
      <c r="E418" s="3" t="str">
        <f>VLOOKUP(C418,'Restaurant Details'!$A$2:$C$21,3,FALSE)</f>
        <v>African</v>
      </c>
      <c r="F418" s="1">
        <v>44562.857638888891</v>
      </c>
      <c r="G418" s="5">
        <f t="shared" si="24"/>
        <v>44562</v>
      </c>
      <c r="H418" s="4">
        <f t="shared" si="25"/>
        <v>0.85763888889050577</v>
      </c>
      <c r="I418" s="3">
        <v>4</v>
      </c>
      <c r="J418" s="3">
        <v>514</v>
      </c>
      <c r="K418" s="3" t="str">
        <f t="shared" si="26"/>
        <v>Y</v>
      </c>
      <c r="L418" s="3">
        <f t="shared" si="27"/>
        <v>488.29999999999995</v>
      </c>
      <c r="M418" s="2" t="s">
        <v>530</v>
      </c>
      <c r="N418" s="3">
        <v>26</v>
      </c>
      <c r="O418" s="3">
        <v>4</v>
      </c>
      <c r="P418" s="3">
        <v>1</v>
      </c>
    </row>
    <row r="419" spans="1:16" x14ac:dyDescent="0.3">
      <c r="A419" t="s">
        <v>444</v>
      </c>
      <c r="B419" s="2" t="s">
        <v>7</v>
      </c>
      <c r="C419" s="3">
        <v>1</v>
      </c>
      <c r="D419" s="3" t="str">
        <f>VLOOKUP(C419,'Restaurant Details'!$A$1:$E$21,2,FALSE)</f>
        <v>The Cave Hotel</v>
      </c>
      <c r="E419" s="3" t="str">
        <f>VLOOKUP(C419,'Restaurant Details'!$A$2:$C$21,3,FALSE)</f>
        <v>Continental</v>
      </c>
      <c r="F419" s="1">
        <v>44562.854861111111</v>
      </c>
      <c r="G419" s="5">
        <f t="shared" si="24"/>
        <v>44562</v>
      </c>
      <c r="H419" s="4">
        <f t="shared" si="25"/>
        <v>0.85486111111094942</v>
      </c>
      <c r="I419" s="3">
        <v>3</v>
      </c>
      <c r="J419" s="3">
        <v>711</v>
      </c>
      <c r="K419" s="3" t="str">
        <f t="shared" si="26"/>
        <v>Y</v>
      </c>
      <c r="L419" s="3">
        <f t="shared" si="27"/>
        <v>675.44999999999993</v>
      </c>
      <c r="M419" s="2" t="s">
        <v>531</v>
      </c>
      <c r="N419" s="3">
        <v>22</v>
      </c>
      <c r="O419" s="3">
        <v>3</v>
      </c>
      <c r="P419" s="3">
        <v>3</v>
      </c>
    </row>
    <row r="420" spans="1:16" x14ac:dyDescent="0.3">
      <c r="A420" t="s">
        <v>445</v>
      </c>
      <c r="B420" s="2" t="s">
        <v>12</v>
      </c>
      <c r="C420" s="3">
        <v>11</v>
      </c>
      <c r="D420" s="3" t="str">
        <f>VLOOKUP(C420,'Restaurant Details'!$A$1:$E$21,2,FALSE)</f>
        <v>The Taste</v>
      </c>
      <c r="E420" s="3" t="str">
        <f>VLOOKUP(C420,'Restaurant Details'!$A$2:$C$21,3,FALSE)</f>
        <v>French</v>
      </c>
      <c r="F420" s="1">
        <v>44562.998611111114</v>
      </c>
      <c r="G420" s="5">
        <f t="shared" si="24"/>
        <v>44562</v>
      </c>
      <c r="H420" s="4">
        <f t="shared" si="25"/>
        <v>0.99861111111385981</v>
      </c>
      <c r="I420" s="3">
        <v>4</v>
      </c>
      <c r="J420" s="3">
        <v>733</v>
      </c>
      <c r="K420" s="3" t="str">
        <f t="shared" si="26"/>
        <v>Y</v>
      </c>
      <c r="L420" s="3">
        <f t="shared" si="27"/>
        <v>696.35</v>
      </c>
      <c r="M420" s="2" t="s">
        <v>529</v>
      </c>
      <c r="N420" s="3">
        <v>12</v>
      </c>
      <c r="O420" s="3">
        <v>3</v>
      </c>
      <c r="P420" s="3">
        <v>5</v>
      </c>
    </row>
    <row r="421" spans="1:16" x14ac:dyDescent="0.3">
      <c r="A421" t="s">
        <v>446</v>
      </c>
      <c r="B421" s="2" t="s">
        <v>15</v>
      </c>
      <c r="C421" s="3">
        <v>20</v>
      </c>
      <c r="D421" s="3" t="str">
        <f>VLOOKUP(C421,'Restaurant Details'!$A$1:$E$21,2,FALSE)</f>
        <v>Chew Restaurant</v>
      </c>
      <c r="E421" s="3" t="str">
        <f>VLOOKUP(C421,'Restaurant Details'!$A$2:$C$21,3,FALSE)</f>
        <v>Belgian</v>
      </c>
      <c r="F421" s="1">
        <v>44562.750694444447</v>
      </c>
      <c r="G421" s="5">
        <f t="shared" si="24"/>
        <v>44562</v>
      </c>
      <c r="H421" s="4">
        <f t="shared" si="25"/>
        <v>0.75069444444670808</v>
      </c>
      <c r="I421" s="3">
        <v>5</v>
      </c>
      <c r="J421" s="3">
        <v>963</v>
      </c>
      <c r="K421" s="3" t="str">
        <f t="shared" si="26"/>
        <v>Y</v>
      </c>
      <c r="L421" s="3">
        <f t="shared" si="27"/>
        <v>914.84999999999991</v>
      </c>
      <c r="M421" s="2" t="s">
        <v>530</v>
      </c>
      <c r="N421" s="3">
        <v>37</v>
      </c>
      <c r="O421" s="3">
        <v>5</v>
      </c>
      <c r="P421" s="3">
        <v>5</v>
      </c>
    </row>
    <row r="422" spans="1:16" x14ac:dyDescent="0.3">
      <c r="A422" t="s">
        <v>447</v>
      </c>
      <c r="B422" s="2" t="s">
        <v>16</v>
      </c>
      <c r="C422" s="3">
        <v>11</v>
      </c>
      <c r="D422" s="3" t="str">
        <f>VLOOKUP(C422,'Restaurant Details'!$A$1:$E$21,2,FALSE)</f>
        <v>The Taste</v>
      </c>
      <c r="E422" s="3" t="str">
        <f>VLOOKUP(C422,'Restaurant Details'!$A$2:$C$21,3,FALSE)</f>
        <v>French</v>
      </c>
      <c r="F422" s="1">
        <v>44562.896527777775</v>
      </c>
      <c r="G422" s="5">
        <f t="shared" si="24"/>
        <v>44562</v>
      </c>
      <c r="H422" s="4">
        <f t="shared" si="25"/>
        <v>0.89652777777519077</v>
      </c>
      <c r="I422" s="3">
        <v>4</v>
      </c>
      <c r="J422" s="3">
        <v>751</v>
      </c>
      <c r="K422" s="3" t="str">
        <f t="shared" si="26"/>
        <v>Y</v>
      </c>
      <c r="L422" s="3">
        <f t="shared" si="27"/>
        <v>713.44999999999993</v>
      </c>
      <c r="M422" s="2" t="s">
        <v>530</v>
      </c>
      <c r="N422" s="3">
        <v>30</v>
      </c>
      <c r="O422" s="3">
        <v>3</v>
      </c>
      <c r="P422" s="3">
        <v>3</v>
      </c>
    </row>
    <row r="423" spans="1:16" x14ac:dyDescent="0.3">
      <c r="A423" t="s">
        <v>448</v>
      </c>
      <c r="B423" s="2" t="s">
        <v>5</v>
      </c>
      <c r="C423" s="3">
        <v>6</v>
      </c>
      <c r="D423" s="3" t="str">
        <f>VLOOKUP(C423,'Restaurant Details'!$A$1:$E$21,2,FALSE)</f>
        <v>Willies</v>
      </c>
      <c r="E423" s="3" t="str">
        <f>VLOOKUP(C423,'Restaurant Details'!$A$2:$C$21,3,FALSE)</f>
        <v>French</v>
      </c>
      <c r="F423" s="1">
        <v>44562.902083333334</v>
      </c>
      <c r="G423" s="5">
        <f t="shared" si="24"/>
        <v>44562</v>
      </c>
      <c r="H423" s="4">
        <f t="shared" si="25"/>
        <v>0.90208333333430346</v>
      </c>
      <c r="I423" s="3">
        <v>3</v>
      </c>
      <c r="J423" s="3">
        <v>580</v>
      </c>
      <c r="K423" s="3" t="str">
        <f t="shared" si="26"/>
        <v>Y</v>
      </c>
      <c r="L423" s="3">
        <f t="shared" si="27"/>
        <v>551</v>
      </c>
      <c r="M423" s="2" t="s">
        <v>531</v>
      </c>
      <c r="N423" s="3">
        <v>35</v>
      </c>
      <c r="O423" s="3">
        <v>4</v>
      </c>
      <c r="P423" s="3">
        <v>4</v>
      </c>
    </row>
    <row r="424" spans="1:16" x14ac:dyDescent="0.3">
      <c r="A424" t="s">
        <v>449</v>
      </c>
      <c r="B424" s="2" t="s">
        <v>6</v>
      </c>
      <c r="C424" s="3">
        <v>20</v>
      </c>
      <c r="D424" s="3" t="str">
        <f>VLOOKUP(C424,'Restaurant Details'!$A$1:$E$21,2,FALSE)</f>
        <v>Chew Restaurant</v>
      </c>
      <c r="E424" s="3" t="str">
        <f>VLOOKUP(C424,'Restaurant Details'!$A$2:$C$21,3,FALSE)</f>
        <v>Belgian</v>
      </c>
      <c r="F424" s="1">
        <v>44562.46875</v>
      </c>
      <c r="G424" s="5">
        <f t="shared" si="24"/>
        <v>44562</v>
      </c>
      <c r="H424" s="4">
        <f t="shared" si="25"/>
        <v>0.46875</v>
      </c>
      <c r="I424" s="3">
        <v>3</v>
      </c>
      <c r="J424" s="3">
        <v>749</v>
      </c>
      <c r="K424" s="3" t="str">
        <f t="shared" si="26"/>
        <v>Y</v>
      </c>
      <c r="L424" s="3">
        <f t="shared" si="27"/>
        <v>711.55</v>
      </c>
      <c r="M424" s="2" t="s">
        <v>531</v>
      </c>
      <c r="N424" s="3">
        <v>15</v>
      </c>
      <c r="O424" s="3">
        <v>2</v>
      </c>
      <c r="P424" s="3">
        <v>4</v>
      </c>
    </row>
    <row r="425" spans="1:16" x14ac:dyDescent="0.3">
      <c r="A425" t="s">
        <v>450</v>
      </c>
      <c r="B425" s="2" t="s">
        <v>16</v>
      </c>
      <c r="C425" s="3">
        <v>5</v>
      </c>
      <c r="D425" s="3" t="str">
        <f>VLOOKUP(C425,'Restaurant Details'!$A$1:$E$21,2,FALSE)</f>
        <v>Denver Restaurant</v>
      </c>
      <c r="E425" s="3" t="str">
        <f>VLOOKUP(C425,'Restaurant Details'!$A$2:$C$21,3,FALSE)</f>
        <v>Continental</v>
      </c>
      <c r="F425" s="1">
        <v>44562.568749999999</v>
      </c>
      <c r="G425" s="5">
        <f t="shared" si="24"/>
        <v>44562</v>
      </c>
      <c r="H425" s="4">
        <f t="shared" si="25"/>
        <v>0.56874999999854481</v>
      </c>
      <c r="I425" s="3">
        <v>4</v>
      </c>
      <c r="J425" s="3">
        <v>404</v>
      </c>
      <c r="K425" s="3" t="str">
        <f t="shared" si="26"/>
        <v>N</v>
      </c>
      <c r="L425" s="3">
        <f t="shared" si="27"/>
        <v>404</v>
      </c>
      <c r="M425" s="2" t="s">
        <v>529</v>
      </c>
      <c r="N425" s="3">
        <v>15</v>
      </c>
      <c r="O425" s="3">
        <v>5</v>
      </c>
      <c r="P425" s="3">
        <v>4</v>
      </c>
    </row>
    <row r="426" spans="1:16" x14ac:dyDescent="0.3">
      <c r="A426" t="s">
        <v>451</v>
      </c>
      <c r="B426" s="2" t="s">
        <v>6</v>
      </c>
      <c r="C426" s="3">
        <v>4</v>
      </c>
      <c r="D426" s="3" t="str">
        <f>VLOOKUP(C426,'Restaurant Details'!$A$1:$E$21,2,FALSE)</f>
        <v>Win Hotel</v>
      </c>
      <c r="E426" s="3" t="str">
        <f>VLOOKUP(C426,'Restaurant Details'!$A$2:$C$21,3,FALSE)</f>
        <v>South Indian</v>
      </c>
      <c r="F426" s="1">
        <v>44562.96875</v>
      </c>
      <c r="G426" s="5">
        <f t="shared" si="24"/>
        <v>44562</v>
      </c>
      <c r="H426" s="4">
        <f t="shared" si="25"/>
        <v>0.96875</v>
      </c>
      <c r="I426" s="3">
        <v>5</v>
      </c>
      <c r="J426" s="3">
        <v>546</v>
      </c>
      <c r="K426" s="3" t="str">
        <f t="shared" si="26"/>
        <v>Y</v>
      </c>
      <c r="L426" s="3">
        <f t="shared" si="27"/>
        <v>518.69999999999993</v>
      </c>
      <c r="M426" s="2" t="s">
        <v>529</v>
      </c>
      <c r="N426" s="3">
        <v>11</v>
      </c>
      <c r="O426" s="3">
        <v>3</v>
      </c>
      <c r="P426" s="3">
        <v>3</v>
      </c>
    </row>
    <row r="427" spans="1:16" x14ac:dyDescent="0.3">
      <c r="A427" t="s">
        <v>452</v>
      </c>
      <c r="B427" s="2" t="s">
        <v>10</v>
      </c>
      <c r="C427" s="3">
        <v>9</v>
      </c>
      <c r="D427" s="3" t="str">
        <f>VLOOKUP(C427,'Restaurant Details'!$A$1:$E$21,2,FALSE)</f>
        <v>Excel Restaurant</v>
      </c>
      <c r="E427" s="3" t="str">
        <f>VLOOKUP(C427,'Restaurant Details'!$A$2:$C$21,3,FALSE)</f>
        <v>North Indian</v>
      </c>
      <c r="F427" s="1">
        <v>44562.73541666667</v>
      </c>
      <c r="G427" s="5">
        <f t="shared" si="24"/>
        <v>44562</v>
      </c>
      <c r="H427" s="4">
        <f t="shared" si="25"/>
        <v>0.73541666667006211</v>
      </c>
      <c r="I427" s="3">
        <v>3</v>
      </c>
      <c r="J427" s="3">
        <v>466</v>
      </c>
      <c r="K427" s="3" t="str">
        <f t="shared" si="26"/>
        <v>N</v>
      </c>
      <c r="L427" s="3">
        <f t="shared" si="27"/>
        <v>466</v>
      </c>
      <c r="M427" s="2" t="s">
        <v>531</v>
      </c>
      <c r="N427" s="3">
        <v>39</v>
      </c>
      <c r="O427" s="3">
        <v>1</v>
      </c>
      <c r="P427" s="3">
        <v>4</v>
      </c>
    </row>
    <row r="428" spans="1:16" x14ac:dyDescent="0.3">
      <c r="A428" t="s">
        <v>453</v>
      </c>
      <c r="B428" s="2" t="s">
        <v>14</v>
      </c>
      <c r="C428" s="3">
        <v>17</v>
      </c>
      <c r="D428" s="3" t="str">
        <f>VLOOKUP(C428,'Restaurant Details'!$A$1:$E$21,2,FALSE)</f>
        <v>Zam Zam</v>
      </c>
      <c r="E428" s="3" t="str">
        <f>VLOOKUP(C428,'Restaurant Details'!$A$2:$C$21,3,FALSE)</f>
        <v>Arabian</v>
      </c>
      <c r="F428" s="1">
        <v>44562.597222222219</v>
      </c>
      <c r="G428" s="5">
        <f t="shared" si="24"/>
        <v>44562</v>
      </c>
      <c r="H428" s="4">
        <f t="shared" si="25"/>
        <v>0.59722222221898846</v>
      </c>
      <c r="I428" s="3">
        <v>6</v>
      </c>
      <c r="J428" s="3">
        <v>837</v>
      </c>
      <c r="K428" s="3" t="str">
        <f t="shared" si="26"/>
        <v>Y</v>
      </c>
      <c r="L428" s="3">
        <f t="shared" si="27"/>
        <v>795.15</v>
      </c>
      <c r="M428" s="2" t="s">
        <v>531</v>
      </c>
      <c r="N428" s="3">
        <v>24</v>
      </c>
      <c r="O428" s="3">
        <v>5</v>
      </c>
      <c r="P428" s="3">
        <v>3</v>
      </c>
    </row>
    <row r="429" spans="1:16" x14ac:dyDescent="0.3">
      <c r="A429" t="s">
        <v>454</v>
      </c>
      <c r="B429" s="2" t="s">
        <v>12</v>
      </c>
      <c r="C429" s="3">
        <v>1</v>
      </c>
      <c r="D429" s="3" t="str">
        <f>VLOOKUP(C429,'Restaurant Details'!$A$1:$E$21,2,FALSE)</f>
        <v>The Cave Hotel</v>
      </c>
      <c r="E429" s="3" t="str">
        <f>VLOOKUP(C429,'Restaurant Details'!$A$2:$C$21,3,FALSE)</f>
        <v>Continental</v>
      </c>
      <c r="F429" s="1">
        <v>44562.604861111111</v>
      </c>
      <c r="G429" s="5">
        <f t="shared" si="24"/>
        <v>44562</v>
      </c>
      <c r="H429" s="4">
        <f t="shared" si="25"/>
        <v>0.60486111111094942</v>
      </c>
      <c r="I429" s="3">
        <v>6</v>
      </c>
      <c r="J429" s="3">
        <v>916</v>
      </c>
      <c r="K429" s="3" t="str">
        <f t="shared" si="26"/>
        <v>Y</v>
      </c>
      <c r="L429" s="3">
        <f t="shared" si="27"/>
        <v>870.19999999999993</v>
      </c>
      <c r="M429" s="2" t="s">
        <v>531</v>
      </c>
      <c r="N429" s="3">
        <v>25</v>
      </c>
      <c r="O429" s="3">
        <v>4</v>
      </c>
      <c r="P429" s="3">
        <v>4</v>
      </c>
    </row>
    <row r="430" spans="1:16" x14ac:dyDescent="0.3">
      <c r="A430" t="s">
        <v>455</v>
      </c>
      <c r="B430" s="2" t="s">
        <v>18</v>
      </c>
      <c r="C430" s="3">
        <v>1</v>
      </c>
      <c r="D430" s="3" t="str">
        <f>VLOOKUP(C430,'Restaurant Details'!$A$1:$E$21,2,FALSE)</f>
        <v>The Cave Hotel</v>
      </c>
      <c r="E430" s="3" t="str">
        <f>VLOOKUP(C430,'Restaurant Details'!$A$2:$C$21,3,FALSE)</f>
        <v>Continental</v>
      </c>
      <c r="F430" s="1">
        <v>44562.854861111111</v>
      </c>
      <c r="G430" s="5">
        <f t="shared" si="24"/>
        <v>44562</v>
      </c>
      <c r="H430" s="4">
        <f t="shared" si="25"/>
        <v>0.85486111111094942</v>
      </c>
      <c r="I430" s="3">
        <v>7</v>
      </c>
      <c r="J430" s="3">
        <v>815</v>
      </c>
      <c r="K430" s="3" t="str">
        <f t="shared" si="26"/>
        <v>Y</v>
      </c>
      <c r="L430" s="3">
        <f t="shared" si="27"/>
        <v>774.25</v>
      </c>
      <c r="M430" s="2" t="s">
        <v>529</v>
      </c>
      <c r="N430" s="3">
        <v>40</v>
      </c>
      <c r="O430" s="3">
        <v>4</v>
      </c>
      <c r="P430" s="3">
        <v>1</v>
      </c>
    </row>
    <row r="431" spans="1:16" x14ac:dyDescent="0.3">
      <c r="A431" t="s">
        <v>456</v>
      </c>
      <c r="B431" s="2" t="s">
        <v>14</v>
      </c>
      <c r="C431" s="3">
        <v>12</v>
      </c>
      <c r="D431" s="3" t="str">
        <f>VLOOKUP(C431,'Restaurant Details'!$A$1:$E$21,2,FALSE)</f>
        <v>Ruchi</v>
      </c>
      <c r="E431" s="3" t="str">
        <f>VLOOKUP(C431,'Restaurant Details'!$A$2:$C$21,3,FALSE)</f>
        <v>Chinese</v>
      </c>
      <c r="F431" s="1">
        <v>44562.854861111111</v>
      </c>
      <c r="G431" s="5">
        <f t="shared" si="24"/>
        <v>44562</v>
      </c>
      <c r="H431" s="4">
        <f t="shared" si="25"/>
        <v>0.85486111111094942</v>
      </c>
      <c r="I431" s="3">
        <v>3</v>
      </c>
      <c r="J431" s="3">
        <v>570</v>
      </c>
      <c r="K431" s="3" t="str">
        <f t="shared" si="26"/>
        <v>Y</v>
      </c>
      <c r="L431" s="3">
        <f t="shared" si="27"/>
        <v>541.5</v>
      </c>
      <c r="M431" s="2" t="s">
        <v>530</v>
      </c>
      <c r="N431" s="3">
        <v>37</v>
      </c>
      <c r="O431" s="3">
        <v>5</v>
      </c>
      <c r="P431" s="3">
        <v>4</v>
      </c>
    </row>
    <row r="432" spans="1:16" x14ac:dyDescent="0.3">
      <c r="A432" t="s">
        <v>457</v>
      </c>
      <c r="B432" s="2" t="s">
        <v>6</v>
      </c>
      <c r="C432" s="3">
        <v>20</v>
      </c>
      <c r="D432" s="3" t="str">
        <f>VLOOKUP(C432,'Restaurant Details'!$A$1:$E$21,2,FALSE)</f>
        <v>Chew Restaurant</v>
      </c>
      <c r="E432" s="3" t="str">
        <f>VLOOKUP(C432,'Restaurant Details'!$A$2:$C$21,3,FALSE)</f>
        <v>Belgian</v>
      </c>
      <c r="F432" s="1">
        <v>44562.857638888891</v>
      </c>
      <c r="G432" s="5">
        <f t="shared" si="24"/>
        <v>44562</v>
      </c>
      <c r="H432" s="4">
        <f t="shared" si="25"/>
        <v>0.85763888889050577</v>
      </c>
      <c r="I432" s="3">
        <v>4</v>
      </c>
      <c r="J432" s="3">
        <v>648</v>
      </c>
      <c r="K432" s="3" t="str">
        <f t="shared" si="26"/>
        <v>Y</v>
      </c>
      <c r="L432" s="3">
        <f t="shared" si="27"/>
        <v>615.6</v>
      </c>
      <c r="M432" s="2" t="s">
        <v>529</v>
      </c>
      <c r="N432" s="3">
        <v>46</v>
      </c>
      <c r="O432" s="3">
        <v>3</v>
      </c>
      <c r="P432" s="3">
        <v>1</v>
      </c>
    </row>
    <row r="433" spans="1:16" x14ac:dyDescent="0.3">
      <c r="A433" t="s">
        <v>458</v>
      </c>
      <c r="B433" s="2" t="s">
        <v>6</v>
      </c>
      <c r="C433" s="3">
        <v>20</v>
      </c>
      <c r="D433" s="3" t="str">
        <f>VLOOKUP(C433,'Restaurant Details'!$A$1:$E$21,2,FALSE)</f>
        <v>Chew Restaurant</v>
      </c>
      <c r="E433" s="3" t="str">
        <f>VLOOKUP(C433,'Restaurant Details'!$A$2:$C$21,3,FALSE)</f>
        <v>Belgian</v>
      </c>
      <c r="F433" s="1">
        <v>44562.597916666666</v>
      </c>
      <c r="G433" s="5">
        <f t="shared" si="24"/>
        <v>44562</v>
      </c>
      <c r="H433" s="4">
        <f t="shared" si="25"/>
        <v>0.59791666666569654</v>
      </c>
      <c r="I433" s="3">
        <v>3</v>
      </c>
      <c r="J433" s="3">
        <v>792</v>
      </c>
      <c r="K433" s="3" t="str">
        <f t="shared" si="26"/>
        <v>Y</v>
      </c>
      <c r="L433" s="3">
        <f t="shared" si="27"/>
        <v>752.4</v>
      </c>
      <c r="M433" s="2" t="s">
        <v>530</v>
      </c>
      <c r="N433" s="3">
        <v>41</v>
      </c>
      <c r="O433" s="3">
        <v>1</v>
      </c>
      <c r="P433" s="3">
        <v>4</v>
      </c>
    </row>
    <row r="434" spans="1:16" x14ac:dyDescent="0.3">
      <c r="A434" t="s">
        <v>459</v>
      </c>
      <c r="B434" s="2" t="s">
        <v>3</v>
      </c>
      <c r="C434" s="3">
        <v>7</v>
      </c>
      <c r="D434" s="3" t="str">
        <f>VLOOKUP(C434,'Restaurant Details'!$A$1:$E$21,2,FALSE)</f>
        <v>AMN</v>
      </c>
      <c r="E434" s="3" t="str">
        <f>VLOOKUP(C434,'Restaurant Details'!$A$2:$C$21,3,FALSE)</f>
        <v>North Indian</v>
      </c>
      <c r="F434" s="1">
        <v>44562.590277777781</v>
      </c>
      <c r="G434" s="5">
        <f t="shared" si="24"/>
        <v>44562</v>
      </c>
      <c r="H434" s="4">
        <f t="shared" si="25"/>
        <v>0.59027777778101154</v>
      </c>
      <c r="I434" s="3">
        <v>4</v>
      </c>
      <c r="J434" s="3">
        <v>410</v>
      </c>
      <c r="K434" s="3" t="str">
        <f t="shared" si="26"/>
        <v>N</v>
      </c>
      <c r="L434" s="3">
        <f t="shared" si="27"/>
        <v>410</v>
      </c>
      <c r="M434" s="2" t="s">
        <v>530</v>
      </c>
      <c r="N434" s="3">
        <v>16</v>
      </c>
      <c r="O434" s="3">
        <v>4</v>
      </c>
      <c r="P434" s="3">
        <v>4</v>
      </c>
    </row>
    <row r="435" spans="1:16" x14ac:dyDescent="0.3">
      <c r="A435" t="s">
        <v>460</v>
      </c>
      <c r="B435" s="2" t="s">
        <v>11</v>
      </c>
      <c r="C435" s="3">
        <v>15</v>
      </c>
      <c r="D435" s="3" t="str">
        <f>VLOOKUP(C435,'Restaurant Details'!$A$1:$E$21,2,FALSE)</f>
        <v>Vrinda Bhavan</v>
      </c>
      <c r="E435" s="3" t="str">
        <f>VLOOKUP(C435,'Restaurant Details'!$A$2:$C$21,3,FALSE)</f>
        <v>North Indian</v>
      </c>
      <c r="F435" s="1">
        <v>44562.597916666666</v>
      </c>
      <c r="G435" s="5">
        <f t="shared" si="24"/>
        <v>44562</v>
      </c>
      <c r="H435" s="4">
        <f t="shared" si="25"/>
        <v>0.59791666666569654</v>
      </c>
      <c r="I435" s="3">
        <v>7</v>
      </c>
      <c r="J435" s="3">
        <v>837</v>
      </c>
      <c r="K435" s="3" t="str">
        <f t="shared" si="26"/>
        <v>Y</v>
      </c>
      <c r="L435" s="3">
        <f t="shared" si="27"/>
        <v>795.15</v>
      </c>
      <c r="M435" s="2" t="s">
        <v>530</v>
      </c>
      <c r="N435" s="3">
        <v>50</v>
      </c>
      <c r="O435" s="3">
        <v>1</v>
      </c>
      <c r="P435" s="3">
        <v>1</v>
      </c>
    </row>
    <row r="436" spans="1:16" x14ac:dyDescent="0.3">
      <c r="A436" t="s">
        <v>461</v>
      </c>
      <c r="B436" s="2" t="s">
        <v>13</v>
      </c>
      <c r="C436" s="3">
        <v>20</v>
      </c>
      <c r="D436" s="3" t="str">
        <f>VLOOKUP(C436,'Restaurant Details'!$A$1:$E$21,2,FALSE)</f>
        <v>Chew Restaurant</v>
      </c>
      <c r="E436" s="3" t="str">
        <f>VLOOKUP(C436,'Restaurant Details'!$A$2:$C$21,3,FALSE)</f>
        <v>Belgian</v>
      </c>
      <c r="F436" s="1">
        <v>44562.896527777775</v>
      </c>
      <c r="G436" s="5">
        <f t="shared" si="24"/>
        <v>44562</v>
      </c>
      <c r="H436" s="4">
        <f t="shared" si="25"/>
        <v>0.89652777777519077</v>
      </c>
      <c r="I436" s="3">
        <v>5</v>
      </c>
      <c r="J436" s="3">
        <v>542</v>
      </c>
      <c r="K436" s="3" t="str">
        <f t="shared" si="26"/>
        <v>Y</v>
      </c>
      <c r="L436" s="3">
        <f t="shared" si="27"/>
        <v>514.9</v>
      </c>
      <c r="M436" s="2" t="s">
        <v>531</v>
      </c>
      <c r="N436" s="3">
        <v>49</v>
      </c>
      <c r="O436" s="3">
        <v>1</v>
      </c>
      <c r="P436" s="3">
        <v>2</v>
      </c>
    </row>
    <row r="437" spans="1:16" x14ac:dyDescent="0.3">
      <c r="A437" t="s">
        <v>462</v>
      </c>
      <c r="B437" s="2" t="s">
        <v>8</v>
      </c>
      <c r="C437" s="3">
        <v>17</v>
      </c>
      <c r="D437" s="3" t="str">
        <f>VLOOKUP(C437,'Restaurant Details'!$A$1:$E$21,2,FALSE)</f>
        <v>Zam Zam</v>
      </c>
      <c r="E437" s="3" t="str">
        <f>VLOOKUP(C437,'Restaurant Details'!$A$2:$C$21,3,FALSE)</f>
        <v>Arabian</v>
      </c>
      <c r="F437" s="1">
        <v>44562.857638888891</v>
      </c>
      <c r="G437" s="5">
        <f t="shared" si="24"/>
        <v>44562</v>
      </c>
      <c r="H437" s="4">
        <f t="shared" si="25"/>
        <v>0.85763888889050577</v>
      </c>
      <c r="I437" s="3">
        <v>5</v>
      </c>
      <c r="J437" s="3">
        <v>565</v>
      </c>
      <c r="K437" s="3" t="str">
        <f t="shared" si="26"/>
        <v>Y</v>
      </c>
      <c r="L437" s="3">
        <f t="shared" si="27"/>
        <v>536.75</v>
      </c>
      <c r="M437" s="2" t="s">
        <v>529</v>
      </c>
      <c r="N437" s="3">
        <v>15</v>
      </c>
      <c r="O437" s="3">
        <v>1</v>
      </c>
      <c r="P437" s="3">
        <v>5</v>
      </c>
    </row>
    <row r="438" spans="1:16" x14ac:dyDescent="0.3">
      <c r="A438" t="s">
        <v>463</v>
      </c>
      <c r="B438" s="2" t="s">
        <v>2</v>
      </c>
      <c r="C438" s="3">
        <v>15</v>
      </c>
      <c r="D438" s="3" t="str">
        <f>VLOOKUP(C438,'Restaurant Details'!$A$1:$E$21,2,FALSE)</f>
        <v>Vrinda Bhavan</v>
      </c>
      <c r="E438" s="3" t="str">
        <f>VLOOKUP(C438,'Restaurant Details'!$A$2:$C$21,3,FALSE)</f>
        <v>North Indian</v>
      </c>
      <c r="F438" s="1">
        <v>44562.47152777778</v>
      </c>
      <c r="G438" s="5">
        <f t="shared" si="24"/>
        <v>44562</v>
      </c>
      <c r="H438" s="4">
        <f t="shared" si="25"/>
        <v>0.47152777777955635</v>
      </c>
      <c r="I438" s="3">
        <v>5</v>
      </c>
      <c r="J438" s="3">
        <v>1169</v>
      </c>
      <c r="K438" s="3" t="str">
        <f t="shared" si="26"/>
        <v>Y</v>
      </c>
      <c r="L438" s="3">
        <f t="shared" si="27"/>
        <v>1110.55</v>
      </c>
      <c r="M438" s="2" t="s">
        <v>530</v>
      </c>
      <c r="N438" s="3">
        <v>43</v>
      </c>
      <c r="O438" s="3">
        <v>3</v>
      </c>
      <c r="P438" s="3">
        <v>5</v>
      </c>
    </row>
    <row r="439" spans="1:16" x14ac:dyDescent="0.3">
      <c r="A439" t="s">
        <v>464</v>
      </c>
      <c r="B439" s="2" t="s">
        <v>6</v>
      </c>
      <c r="C439" s="3">
        <v>4</v>
      </c>
      <c r="D439" s="3" t="str">
        <f>VLOOKUP(C439,'Restaurant Details'!$A$1:$E$21,2,FALSE)</f>
        <v>Win Hotel</v>
      </c>
      <c r="E439" s="3" t="str">
        <f>VLOOKUP(C439,'Restaurant Details'!$A$2:$C$21,3,FALSE)</f>
        <v>South Indian</v>
      </c>
      <c r="F439" s="1">
        <v>44562.604861111111</v>
      </c>
      <c r="G439" s="5">
        <f t="shared" si="24"/>
        <v>44562</v>
      </c>
      <c r="H439" s="4">
        <f t="shared" si="25"/>
        <v>0.60486111111094942</v>
      </c>
      <c r="I439" s="3">
        <v>5</v>
      </c>
      <c r="J439" s="3">
        <v>1017</v>
      </c>
      <c r="K439" s="3" t="str">
        <f t="shared" si="26"/>
        <v>Y</v>
      </c>
      <c r="L439" s="3">
        <f t="shared" si="27"/>
        <v>966.15</v>
      </c>
      <c r="M439" s="2" t="s">
        <v>529</v>
      </c>
      <c r="N439" s="3">
        <v>12</v>
      </c>
      <c r="O439" s="3">
        <v>2</v>
      </c>
      <c r="P439" s="3">
        <v>3</v>
      </c>
    </row>
    <row r="440" spans="1:16" x14ac:dyDescent="0.3">
      <c r="A440" t="s">
        <v>465</v>
      </c>
      <c r="B440" s="2" t="s">
        <v>20</v>
      </c>
      <c r="C440" s="3">
        <v>12</v>
      </c>
      <c r="D440" s="3" t="str">
        <f>VLOOKUP(C440,'Restaurant Details'!$A$1:$E$21,2,FALSE)</f>
        <v>Ruchi</v>
      </c>
      <c r="E440" s="3" t="str">
        <f>VLOOKUP(C440,'Restaurant Details'!$A$2:$C$21,3,FALSE)</f>
        <v>Chinese</v>
      </c>
      <c r="F440" s="1">
        <v>44562.597916666666</v>
      </c>
      <c r="G440" s="5">
        <f t="shared" si="24"/>
        <v>44562</v>
      </c>
      <c r="H440" s="4">
        <f t="shared" si="25"/>
        <v>0.59791666666569654</v>
      </c>
      <c r="I440" s="3">
        <v>3</v>
      </c>
      <c r="J440" s="3">
        <v>770</v>
      </c>
      <c r="K440" s="3" t="str">
        <f t="shared" si="26"/>
        <v>Y</v>
      </c>
      <c r="L440" s="3">
        <f t="shared" si="27"/>
        <v>731.5</v>
      </c>
      <c r="M440" s="2" t="s">
        <v>531</v>
      </c>
      <c r="N440" s="3">
        <v>27</v>
      </c>
      <c r="O440" s="3">
        <v>5</v>
      </c>
      <c r="P440" s="3">
        <v>4</v>
      </c>
    </row>
    <row r="441" spans="1:16" x14ac:dyDescent="0.3">
      <c r="A441" t="s">
        <v>466</v>
      </c>
      <c r="B441" s="2" t="s">
        <v>15</v>
      </c>
      <c r="C441" s="3">
        <v>1</v>
      </c>
      <c r="D441" s="3" t="str">
        <f>VLOOKUP(C441,'Restaurant Details'!$A$1:$E$21,2,FALSE)</f>
        <v>The Cave Hotel</v>
      </c>
      <c r="E441" s="3" t="str">
        <f>VLOOKUP(C441,'Restaurant Details'!$A$2:$C$21,3,FALSE)</f>
        <v>Continental</v>
      </c>
      <c r="F441" s="1">
        <v>44562.597916666666</v>
      </c>
      <c r="G441" s="5">
        <f t="shared" si="24"/>
        <v>44562</v>
      </c>
      <c r="H441" s="4">
        <f t="shared" si="25"/>
        <v>0.59791666666569654</v>
      </c>
      <c r="I441" s="3">
        <v>5</v>
      </c>
      <c r="J441" s="3">
        <v>888</v>
      </c>
      <c r="K441" s="3" t="str">
        <f t="shared" si="26"/>
        <v>Y</v>
      </c>
      <c r="L441" s="3">
        <f t="shared" si="27"/>
        <v>843.59999999999991</v>
      </c>
      <c r="M441" s="2" t="s">
        <v>531</v>
      </c>
      <c r="N441" s="3">
        <v>18</v>
      </c>
      <c r="O441" s="3">
        <v>4</v>
      </c>
      <c r="P441" s="3">
        <v>4</v>
      </c>
    </row>
    <row r="442" spans="1:16" x14ac:dyDescent="0.3">
      <c r="A442" t="s">
        <v>467</v>
      </c>
      <c r="B442" s="2" t="s">
        <v>10</v>
      </c>
      <c r="C442" s="3">
        <v>20</v>
      </c>
      <c r="D442" s="3" t="str">
        <f>VLOOKUP(C442,'Restaurant Details'!$A$1:$E$21,2,FALSE)</f>
        <v>Chew Restaurant</v>
      </c>
      <c r="E442" s="3" t="str">
        <f>VLOOKUP(C442,'Restaurant Details'!$A$2:$C$21,3,FALSE)</f>
        <v>Belgian</v>
      </c>
      <c r="F442" s="1">
        <v>44562.857638888891</v>
      </c>
      <c r="G442" s="5">
        <f t="shared" si="24"/>
        <v>44562</v>
      </c>
      <c r="H442" s="4">
        <f t="shared" si="25"/>
        <v>0.85763888889050577</v>
      </c>
      <c r="I442" s="3">
        <v>5</v>
      </c>
      <c r="J442" s="3">
        <v>1102</v>
      </c>
      <c r="K442" s="3" t="str">
        <f t="shared" si="26"/>
        <v>Y</v>
      </c>
      <c r="L442" s="3">
        <f t="shared" si="27"/>
        <v>1046.8999999999999</v>
      </c>
      <c r="M442" s="2" t="s">
        <v>530</v>
      </c>
      <c r="N442" s="3">
        <v>31</v>
      </c>
      <c r="O442" s="3">
        <v>4</v>
      </c>
      <c r="P442" s="3">
        <v>2</v>
      </c>
    </row>
    <row r="443" spans="1:16" x14ac:dyDescent="0.3">
      <c r="A443" t="s">
        <v>468</v>
      </c>
      <c r="B443" s="2" t="s">
        <v>4</v>
      </c>
      <c r="C443" s="3">
        <v>8</v>
      </c>
      <c r="D443" s="3" t="str">
        <f>VLOOKUP(C443,'Restaurant Details'!$A$1:$E$21,2,FALSE)</f>
        <v>Oslo</v>
      </c>
      <c r="E443" s="3" t="str">
        <f>VLOOKUP(C443,'Restaurant Details'!$A$2:$C$21,3,FALSE)</f>
        <v>French</v>
      </c>
      <c r="F443" s="1">
        <v>44562.597916666666</v>
      </c>
      <c r="G443" s="5">
        <f t="shared" si="24"/>
        <v>44562</v>
      </c>
      <c r="H443" s="4">
        <f t="shared" si="25"/>
        <v>0.59791666666569654</v>
      </c>
      <c r="I443" s="3">
        <v>5</v>
      </c>
      <c r="J443" s="3">
        <v>1044</v>
      </c>
      <c r="K443" s="3" t="str">
        <f t="shared" si="26"/>
        <v>Y</v>
      </c>
      <c r="L443" s="3">
        <f t="shared" si="27"/>
        <v>991.8</v>
      </c>
      <c r="M443" s="2" t="s">
        <v>530</v>
      </c>
      <c r="N443" s="3">
        <v>43</v>
      </c>
      <c r="O443" s="3">
        <v>1</v>
      </c>
      <c r="P443" s="3">
        <v>2</v>
      </c>
    </row>
    <row r="444" spans="1:16" x14ac:dyDescent="0.3">
      <c r="A444" t="s">
        <v>469</v>
      </c>
      <c r="B444" s="2" t="s">
        <v>7</v>
      </c>
      <c r="C444" s="3">
        <v>7</v>
      </c>
      <c r="D444" s="3" t="str">
        <f>VLOOKUP(C444,'Restaurant Details'!$A$1:$E$21,2,FALSE)</f>
        <v>AMN</v>
      </c>
      <c r="E444" s="3" t="str">
        <f>VLOOKUP(C444,'Restaurant Details'!$A$2:$C$21,3,FALSE)</f>
        <v>North Indian</v>
      </c>
      <c r="F444" s="1">
        <v>44562.47152777778</v>
      </c>
      <c r="G444" s="5">
        <f t="shared" si="24"/>
        <v>44562</v>
      </c>
      <c r="H444" s="4">
        <f t="shared" si="25"/>
        <v>0.47152777777955635</v>
      </c>
      <c r="I444" s="3">
        <v>5</v>
      </c>
      <c r="J444" s="3">
        <v>1165</v>
      </c>
      <c r="K444" s="3" t="str">
        <f t="shared" si="26"/>
        <v>Y</v>
      </c>
      <c r="L444" s="3">
        <f t="shared" si="27"/>
        <v>1106.75</v>
      </c>
      <c r="M444" s="2" t="s">
        <v>531</v>
      </c>
      <c r="N444" s="3">
        <v>46</v>
      </c>
      <c r="O444" s="3">
        <v>5</v>
      </c>
      <c r="P444" s="3">
        <v>1</v>
      </c>
    </row>
    <row r="445" spans="1:16" x14ac:dyDescent="0.3">
      <c r="A445" t="s">
        <v>470</v>
      </c>
      <c r="B445" s="2" t="s">
        <v>10</v>
      </c>
      <c r="C445" s="3">
        <v>1</v>
      </c>
      <c r="D445" s="3" t="str">
        <f>VLOOKUP(C445,'Restaurant Details'!$A$1:$E$21,2,FALSE)</f>
        <v>The Cave Hotel</v>
      </c>
      <c r="E445" s="3" t="str">
        <f>VLOOKUP(C445,'Restaurant Details'!$A$2:$C$21,3,FALSE)</f>
        <v>Continental</v>
      </c>
      <c r="F445" s="1">
        <v>44562.998611111114</v>
      </c>
      <c r="G445" s="5">
        <f t="shared" si="24"/>
        <v>44562</v>
      </c>
      <c r="H445" s="4">
        <f t="shared" si="25"/>
        <v>0.99861111111385981</v>
      </c>
      <c r="I445" s="3">
        <v>5</v>
      </c>
      <c r="J445" s="3">
        <v>482</v>
      </c>
      <c r="K445" s="3" t="str">
        <f t="shared" si="26"/>
        <v>N</v>
      </c>
      <c r="L445" s="3">
        <f t="shared" si="27"/>
        <v>482</v>
      </c>
      <c r="M445" s="2" t="s">
        <v>529</v>
      </c>
      <c r="N445" s="3">
        <v>26</v>
      </c>
      <c r="O445" s="3">
        <v>4</v>
      </c>
      <c r="P445" s="3">
        <v>5</v>
      </c>
    </row>
    <row r="446" spans="1:16" x14ac:dyDescent="0.3">
      <c r="A446" t="s">
        <v>471</v>
      </c>
      <c r="B446" s="2" t="s">
        <v>3</v>
      </c>
      <c r="C446" s="3">
        <v>18</v>
      </c>
      <c r="D446" s="3" t="str">
        <f>VLOOKUP(C446,'Restaurant Details'!$A$1:$E$21,2,FALSE)</f>
        <v>Ellora</v>
      </c>
      <c r="E446" s="3" t="str">
        <f>VLOOKUP(C446,'Restaurant Details'!$A$2:$C$21,3,FALSE)</f>
        <v>African</v>
      </c>
      <c r="F446" s="1">
        <v>44562.96875</v>
      </c>
      <c r="G446" s="5">
        <f t="shared" si="24"/>
        <v>44562</v>
      </c>
      <c r="H446" s="4">
        <f t="shared" si="25"/>
        <v>0.96875</v>
      </c>
      <c r="I446" s="3">
        <v>7</v>
      </c>
      <c r="J446" s="3">
        <v>1111</v>
      </c>
      <c r="K446" s="3" t="str">
        <f t="shared" si="26"/>
        <v>Y</v>
      </c>
      <c r="L446" s="3">
        <f t="shared" si="27"/>
        <v>1055.45</v>
      </c>
      <c r="M446" s="2" t="s">
        <v>530</v>
      </c>
      <c r="N446" s="3">
        <v>42</v>
      </c>
      <c r="O446" s="3">
        <v>5</v>
      </c>
      <c r="P446" s="3">
        <v>3</v>
      </c>
    </row>
    <row r="447" spans="1:16" x14ac:dyDescent="0.3">
      <c r="A447" t="s">
        <v>472</v>
      </c>
      <c r="B447" s="2" t="s">
        <v>7</v>
      </c>
      <c r="C447" s="3">
        <v>14</v>
      </c>
      <c r="D447" s="3" t="str">
        <f>VLOOKUP(C447,'Restaurant Details'!$A$1:$E$21,2,FALSE)</f>
        <v>KSR Hotel</v>
      </c>
      <c r="E447" s="3" t="str">
        <f>VLOOKUP(C447,'Restaurant Details'!$A$2:$C$21,3,FALSE)</f>
        <v>Chinese</v>
      </c>
      <c r="F447" s="1">
        <v>44562.806250000001</v>
      </c>
      <c r="G447" s="5">
        <f t="shared" si="24"/>
        <v>44562</v>
      </c>
      <c r="H447" s="4">
        <f t="shared" si="25"/>
        <v>0.80625000000145519</v>
      </c>
      <c r="I447" s="3">
        <v>3</v>
      </c>
      <c r="J447" s="3">
        <v>634</v>
      </c>
      <c r="K447" s="3" t="str">
        <f t="shared" si="26"/>
        <v>Y</v>
      </c>
      <c r="L447" s="3">
        <f t="shared" si="27"/>
        <v>602.29999999999995</v>
      </c>
      <c r="M447" s="2" t="s">
        <v>531</v>
      </c>
      <c r="N447" s="3">
        <v>11</v>
      </c>
      <c r="O447" s="3">
        <v>4</v>
      </c>
      <c r="P447" s="3">
        <v>1</v>
      </c>
    </row>
    <row r="448" spans="1:16" x14ac:dyDescent="0.3">
      <c r="A448" t="s">
        <v>473</v>
      </c>
      <c r="B448" s="2" t="s">
        <v>5</v>
      </c>
      <c r="C448" s="3">
        <v>9</v>
      </c>
      <c r="D448" s="3" t="str">
        <f>VLOOKUP(C448,'Restaurant Details'!$A$1:$E$21,2,FALSE)</f>
        <v>Excel Restaurant</v>
      </c>
      <c r="E448" s="3" t="str">
        <f>VLOOKUP(C448,'Restaurant Details'!$A$2:$C$21,3,FALSE)</f>
        <v>North Indian</v>
      </c>
      <c r="F448" s="1">
        <v>44562.604861111111</v>
      </c>
      <c r="G448" s="5">
        <f t="shared" si="24"/>
        <v>44562</v>
      </c>
      <c r="H448" s="4">
        <f t="shared" si="25"/>
        <v>0.60486111111094942</v>
      </c>
      <c r="I448" s="3">
        <v>5</v>
      </c>
      <c r="J448" s="3">
        <v>583</v>
      </c>
      <c r="K448" s="3" t="str">
        <f t="shared" si="26"/>
        <v>Y</v>
      </c>
      <c r="L448" s="3">
        <f t="shared" si="27"/>
        <v>553.85</v>
      </c>
      <c r="M448" s="2" t="s">
        <v>529</v>
      </c>
      <c r="N448" s="3">
        <v>15</v>
      </c>
      <c r="O448" s="3">
        <v>4</v>
      </c>
      <c r="P448" s="3">
        <v>2</v>
      </c>
    </row>
    <row r="449" spans="1:16" x14ac:dyDescent="0.3">
      <c r="A449" t="s">
        <v>474</v>
      </c>
      <c r="B449" s="2" t="s">
        <v>3</v>
      </c>
      <c r="C449" s="3">
        <v>9</v>
      </c>
      <c r="D449" s="3" t="str">
        <f>VLOOKUP(C449,'Restaurant Details'!$A$1:$E$21,2,FALSE)</f>
        <v>Excel Restaurant</v>
      </c>
      <c r="E449" s="3" t="str">
        <f>VLOOKUP(C449,'Restaurant Details'!$A$2:$C$21,3,FALSE)</f>
        <v>North Indian</v>
      </c>
      <c r="F449" s="1">
        <v>44562.513194444444</v>
      </c>
      <c r="G449" s="5">
        <f t="shared" si="24"/>
        <v>44562</v>
      </c>
      <c r="H449" s="4">
        <f t="shared" si="25"/>
        <v>0.51319444444379769</v>
      </c>
      <c r="I449" s="3">
        <v>4</v>
      </c>
      <c r="J449" s="3">
        <v>425</v>
      </c>
      <c r="K449" s="3" t="str">
        <f t="shared" si="26"/>
        <v>N</v>
      </c>
      <c r="L449" s="3">
        <f t="shared" si="27"/>
        <v>425</v>
      </c>
      <c r="M449" s="2" t="s">
        <v>529</v>
      </c>
      <c r="N449" s="3">
        <v>22</v>
      </c>
      <c r="O449" s="3">
        <v>4</v>
      </c>
      <c r="P449" s="3">
        <v>4</v>
      </c>
    </row>
    <row r="450" spans="1:16" x14ac:dyDescent="0.3">
      <c r="A450" t="s">
        <v>475</v>
      </c>
      <c r="B450" s="2" t="s">
        <v>3</v>
      </c>
      <c r="C450" s="3">
        <v>16</v>
      </c>
      <c r="D450" s="3" t="str">
        <f>VLOOKUP(C450,'Restaurant Details'!$A$1:$E$21,2,FALSE)</f>
        <v>Anand Restaurant</v>
      </c>
      <c r="E450" s="3" t="str">
        <f>VLOOKUP(C450,'Restaurant Details'!$A$2:$C$21,3,FALSE)</f>
        <v>African</v>
      </c>
      <c r="F450" s="1">
        <v>44562.598611111112</v>
      </c>
      <c r="G450" s="5">
        <f t="shared" ref="G450:G501" si="28">INT(F450)</f>
        <v>44562</v>
      </c>
      <c r="H450" s="4">
        <f t="shared" ref="H450:H501" si="29">F450-INT(F450)</f>
        <v>0.59861111111240461</v>
      </c>
      <c r="I450" s="3">
        <v>5</v>
      </c>
      <c r="J450" s="3">
        <v>1198</v>
      </c>
      <c r="K450" s="3" t="str">
        <f t="shared" ref="K450:K501" si="30">IF(J450&gt;=500,"Y","N")</f>
        <v>Y</v>
      </c>
      <c r="L450" s="3">
        <f t="shared" ref="L450:L501" si="31">IF(J450&gt;=500,0.95*J450,J450)</f>
        <v>1138.0999999999999</v>
      </c>
      <c r="M450" s="2" t="s">
        <v>531</v>
      </c>
      <c r="N450" s="3">
        <v>39</v>
      </c>
      <c r="O450" s="3">
        <v>5</v>
      </c>
      <c r="P450" s="3">
        <v>3</v>
      </c>
    </row>
    <row r="451" spans="1:16" x14ac:dyDescent="0.3">
      <c r="A451" t="s">
        <v>476</v>
      </c>
      <c r="B451" s="2" t="s">
        <v>8</v>
      </c>
      <c r="C451" s="3">
        <v>13</v>
      </c>
      <c r="D451" s="3" t="str">
        <f>VLOOKUP(C451,'Restaurant Details'!$A$1:$E$21,2,FALSE)</f>
        <v>Veer Restaurant</v>
      </c>
      <c r="E451" s="3" t="str">
        <f>VLOOKUP(C451,'Restaurant Details'!$A$2:$C$21,3,FALSE)</f>
        <v>Chinese</v>
      </c>
      <c r="F451" s="1">
        <v>44562.998611111114</v>
      </c>
      <c r="G451" s="5">
        <f t="shared" si="28"/>
        <v>44562</v>
      </c>
      <c r="H451" s="4">
        <f t="shared" si="29"/>
        <v>0.99861111111385981</v>
      </c>
      <c r="I451" s="3">
        <v>7</v>
      </c>
      <c r="J451" s="3">
        <v>882</v>
      </c>
      <c r="K451" s="3" t="str">
        <f t="shared" si="30"/>
        <v>Y</v>
      </c>
      <c r="L451" s="3">
        <f t="shared" si="31"/>
        <v>837.9</v>
      </c>
      <c r="M451" s="2" t="s">
        <v>529</v>
      </c>
      <c r="N451" s="3">
        <v>25</v>
      </c>
      <c r="O451" s="3">
        <v>3</v>
      </c>
      <c r="P451" s="3">
        <v>4</v>
      </c>
    </row>
    <row r="452" spans="1:16" x14ac:dyDescent="0.3">
      <c r="A452" t="s">
        <v>477</v>
      </c>
      <c r="B452" s="2" t="s">
        <v>6</v>
      </c>
      <c r="C452" s="3">
        <v>7</v>
      </c>
      <c r="D452" s="3" t="str">
        <f>VLOOKUP(C452,'Restaurant Details'!$A$1:$E$21,2,FALSE)</f>
        <v>AMN</v>
      </c>
      <c r="E452" s="3" t="str">
        <f>VLOOKUP(C452,'Restaurant Details'!$A$2:$C$21,3,FALSE)</f>
        <v>North Indian</v>
      </c>
      <c r="F452" s="1">
        <v>44562.470138888886</v>
      </c>
      <c r="G452" s="5">
        <f t="shared" si="28"/>
        <v>44562</v>
      </c>
      <c r="H452" s="4">
        <f t="shared" si="29"/>
        <v>0.47013888888614019</v>
      </c>
      <c r="I452" s="3">
        <v>6</v>
      </c>
      <c r="J452" s="3">
        <v>857</v>
      </c>
      <c r="K452" s="3" t="str">
        <f t="shared" si="30"/>
        <v>Y</v>
      </c>
      <c r="L452" s="3">
        <f t="shared" si="31"/>
        <v>814.15</v>
      </c>
      <c r="M452" s="2" t="s">
        <v>531</v>
      </c>
      <c r="N452" s="3">
        <v>42</v>
      </c>
      <c r="O452" s="3">
        <v>4</v>
      </c>
      <c r="P452" s="3">
        <v>1</v>
      </c>
    </row>
    <row r="453" spans="1:16" x14ac:dyDescent="0.3">
      <c r="A453" t="s">
        <v>478</v>
      </c>
      <c r="B453" s="2" t="s">
        <v>21</v>
      </c>
      <c r="C453" s="3">
        <v>5</v>
      </c>
      <c r="D453" s="3" t="str">
        <f>VLOOKUP(C453,'Restaurant Details'!$A$1:$E$21,2,FALSE)</f>
        <v>Denver Restaurant</v>
      </c>
      <c r="E453" s="3" t="str">
        <f>VLOOKUP(C453,'Restaurant Details'!$A$2:$C$21,3,FALSE)</f>
        <v>Continental</v>
      </c>
      <c r="F453" s="1">
        <v>44562.857638888891</v>
      </c>
      <c r="G453" s="5">
        <f t="shared" si="28"/>
        <v>44562</v>
      </c>
      <c r="H453" s="4">
        <f t="shared" si="29"/>
        <v>0.85763888889050577</v>
      </c>
      <c r="I453" s="3">
        <v>5</v>
      </c>
      <c r="J453" s="3">
        <v>797</v>
      </c>
      <c r="K453" s="3" t="str">
        <f t="shared" si="30"/>
        <v>Y</v>
      </c>
      <c r="L453" s="3">
        <f t="shared" si="31"/>
        <v>757.15</v>
      </c>
      <c r="M453" s="2" t="s">
        <v>531</v>
      </c>
      <c r="N453" s="3">
        <v>17</v>
      </c>
      <c r="O453" s="3">
        <v>3</v>
      </c>
      <c r="P453" s="3">
        <v>1</v>
      </c>
    </row>
    <row r="454" spans="1:16" x14ac:dyDescent="0.3">
      <c r="A454" t="s">
        <v>479</v>
      </c>
      <c r="B454" s="2" t="s">
        <v>7</v>
      </c>
      <c r="C454" s="3">
        <v>11</v>
      </c>
      <c r="D454" s="3" t="str">
        <f>VLOOKUP(C454,'Restaurant Details'!$A$1:$E$21,2,FALSE)</f>
        <v>The Taste</v>
      </c>
      <c r="E454" s="3" t="str">
        <f>VLOOKUP(C454,'Restaurant Details'!$A$2:$C$21,3,FALSE)</f>
        <v>French</v>
      </c>
      <c r="F454" s="1">
        <v>44562.5625</v>
      </c>
      <c r="G454" s="5">
        <f t="shared" si="28"/>
        <v>44562</v>
      </c>
      <c r="H454" s="4">
        <f t="shared" si="29"/>
        <v>0.5625</v>
      </c>
      <c r="I454" s="3">
        <v>3</v>
      </c>
      <c r="J454" s="3">
        <v>796</v>
      </c>
      <c r="K454" s="3" t="str">
        <f t="shared" si="30"/>
        <v>Y</v>
      </c>
      <c r="L454" s="3">
        <f t="shared" si="31"/>
        <v>756.19999999999993</v>
      </c>
      <c r="M454" s="2" t="s">
        <v>531</v>
      </c>
      <c r="N454" s="3">
        <v>41</v>
      </c>
      <c r="O454" s="3">
        <v>5</v>
      </c>
      <c r="P454" s="3">
        <v>4</v>
      </c>
    </row>
    <row r="455" spans="1:16" x14ac:dyDescent="0.3">
      <c r="A455" t="s">
        <v>480</v>
      </c>
      <c r="B455" s="2" t="s">
        <v>4</v>
      </c>
      <c r="C455" s="3">
        <v>15</v>
      </c>
      <c r="D455" s="3" t="str">
        <f>VLOOKUP(C455,'Restaurant Details'!$A$1:$E$21,2,FALSE)</f>
        <v>Vrinda Bhavan</v>
      </c>
      <c r="E455" s="3" t="str">
        <f>VLOOKUP(C455,'Restaurant Details'!$A$2:$C$21,3,FALSE)</f>
        <v>North Indian</v>
      </c>
      <c r="F455" s="1">
        <v>44562.465277777781</v>
      </c>
      <c r="G455" s="5">
        <f t="shared" si="28"/>
        <v>44562</v>
      </c>
      <c r="H455" s="4">
        <f t="shared" si="29"/>
        <v>0.46527777778101154</v>
      </c>
      <c r="I455" s="3">
        <v>7</v>
      </c>
      <c r="J455" s="3">
        <v>975</v>
      </c>
      <c r="K455" s="3" t="str">
        <f t="shared" si="30"/>
        <v>Y</v>
      </c>
      <c r="L455" s="3">
        <f t="shared" si="31"/>
        <v>926.25</v>
      </c>
      <c r="M455" s="2" t="s">
        <v>531</v>
      </c>
      <c r="N455" s="3">
        <v>37</v>
      </c>
      <c r="O455" s="3">
        <v>4</v>
      </c>
      <c r="P455" s="3">
        <v>5</v>
      </c>
    </row>
    <row r="456" spans="1:16" x14ac:dyDescent="0.3">
      <c r="A456" t="s">
        <v>481</v>
      </c>
      <c r="B456" s="2" t="s">
        <v>9</v>
      </c>
      <c r="C456" s="3">
        <v>4</v>
      </c>
      <c r="D456" s="3" t="str">
        <f>VLOOKUP(C456,'Restaurant Details'!$A$1:$E$21,2,FALSE)</f>
        <v>Win Hotel</v>
      </c>
      <c r="E456" s="3" t="str">
        <f>VLOOKUP(C456,'Restaurant Details'!$A$2:$C$21,3,FALSE)</f>
        <v>South Indian</v>
      </c>
      <c r="F456" s="1">
        <v>44562.597222222219</v>
      </c>
      <c r="G456" s="5">
        <f t="shared" si="28"/>
        <v>44562</v>
      </c>
      <c r="H456" s="4">
        <f t="shared" si="29"/>
        <v>0.59722222221898846</v>
      </c>
      <c r="I456" s="3">
        <v>4</v>
      </c>
      <c r="J456" s="3">
        <v>663</v>
      </c>
      <c r="K456" s="3" t="str">
        <f t="shared" si="30"/>
        <v>Y</v>
      </c>
      <c r="L456" s="3">
        <f t="shared" si="31"/>
        <v>629.85</v>
      </c>
      <c r="M456" s="2" t="s">
        <v>530</v>
      </c>
      <c r="N456" s="3">
        <v>46</v>
      </c>
      <c r="O456" s="3">
        <v>4</v>
      </c>
      <c r="P456" s="3">
        <v>3</v>
      </c>
    </row>
    <row r="457" spans="1:16" x14ac:dyDescent="0.3">
      <c r="A457" t="s">
        <v>482</v>
      </c>
      <c r="B457" s="2" t="s">
        <v>4</v>
      </c>
      <c r="C457" s="3">
        <v>11</v>
      </c>
      <c r="D457" s="3" t="str">
        <f>VLOOKUP(C457,'Restaurant Details'!$A$1:$E$21,2,FALSE)</f>
        <v>The Taste</v>
      </c>
      <c r="E457" s="3" t="str">
        <f>VLOOKUP(C457,'Restaurant Details'!$A$2:$C$21,3,FALSE)</f>
        <v>French</v>
      </c>
      <c r="F457" s="1">
        <v>44562.998611111114</v>
      </c>
      <c r="G457" s="5">
        <f t="shared" si="28"/>
        <v>44562</v>
      </c>
      <c r="H457" s="4">
        <f t="shared" si="29"/>
        <v>0.99861111111385981</v>
      </c>
      <c r="I457" s="3">
        <v>3</v>
      </c>
      <c r="J457" s="3">
        <v>699</v>
      </c>
      <c r="K457" s="3" t="str">
        <f t="shared" si="30"/>
        <v>Y</v>
      </c>
      <c r="L457" s="3">
        <f t="shared" si="31"/>
        <v>664.05</v>
      </c>
      <c r="M457" s="2" t="s">
        <v>530</v>
      </c>
      <c r="N457" s="3">
        <v>33</v>
      </c>
      <c r="O457" s="3">
        <v>2</v>
      </c>
      <c r="P457" s="3">
        <v>3</v>
      </c>
    </row>
    <row r="458" spans="1:16" x14ac:dyDescent="0.3">
      <c r="A458" t="s">
        <v>483</v>
      </c>
      <c r="B458" s="2" t="s">
        <v>22</v>
      </c>
      <c r="C458" s="3">
        <v>6</v>
      </c>
      <c r="D458" s="3" t="str">
        <f>VLOOKUP(C458,'Restaurant Details'!$A$1:$E$21,2,FALSE)</f>
        <v>Willies</v>
      </c>
      <c r="E458" s="3" t="str">
        <f>VLOOKUP(C458,'Restaurant Details'!$A$2:$C$21,3,FALSE)</f>
        <v>French</v>
      </c>
      <c r="F458" s="1">
        <v>44562.806250000001</v>
      </c>
      <c r="G458" s="5">
        <f t="shared" si="28"/>
        <v>44562</v>
      </c>
      <c r="H458" s="4">
        <f t="shared" si="29"/>
        <v>0.80625000000145519</v>
      </c>
      <c r="I458" s="3">
        <v>3</v>
      </c>
      <c r="J458" s="3">
        <v>520</v>
      </c>
      <c r="K458" s="3" t="str">
        <f t="shared" si="30"/>
        <v>Y</v>
      </c>
      <c r="L458" s="3">
        <f t="shared" si="31"/>
        <v>494</v>
      </c>
      <c r="M458" s="2" t="s">
        <v>530</v>
      </c>
      <c r="N458" s="3">
        <v>38</v>
      </c>
      <c r="O458" s="3">
        <v>4</v>
      </c>
      <c r="P458" s="3">
        <v>4</v>
      </c>
    </row>
    <row r="459" spans="1:16" x14ac:dyDescent="0.3">
      <c r="A459" t="s">
        <v>484</v>
      </c>
      <c r="B459" s="2" t="s">
        <v>17</v>
      </c>
      <c r="C459" s="3">
        <v>10</v>
      </c>
      <c r="D459" s="3" t="str">
        <f>VLOOKUP(C459,'Restaurant Details'!$A$1:$E$21,2,FALSE)</f>
        <v>Dave Hotel</v>
      </c>
      <c r="E459" s="3" t="str">
        <f>VLOOKUP(C459,'Restaurant Details'!$A$2:$C$21,3,FALSE)</f>
        <v>South Indian</v>
      </c>
      <c r="F459" s="1">
        <v>44562.96875</v>
      </c>
      <c r="G459" s="5">
        <f t="shared" si="28"/>
        <v>44562</v>
      </c>
      <c r="H459" s="4">
        <f t="shared" si="29"/>
        <v>0.96875</v>
      </c>
      <c r="I459" s="3">
        <v>5</v>
      </c>
      <c r="J459" s="3">
        <v>455</v>
      </c>
      <c r="K459" s="3" t="str">
        <f t="shared" si="30"/>
        <v>N</v>
      </c>
      <c r="L459" s="3">
        <f t="shared" si="31"/>
        <v>455</v>
      </c>
      <c r="M459" s="2" t="s">
        <v>530</v>
      </c>
      <c r="N459" s="3">
        <v>48</v>
      </c>
      <c r="O459" s="3">
        <v>4</v>
      </c>
      <c r="P459" s="3">
        <v>5</v>
      </c>
    </row>
    <row r="460" spans="1:16" x14ac:dyDescent="0.3">
      <c r="A460" t="s">
        <v>485</v>
      </c>
      <c r="B460" s="2" t="s">
        <v>17</v>
      </c>
      <c r="C460" s="3">
        <v>18</v>
      </c>
      <c r="D460" s="3" t="str">
        <f>VLOOKUP(C460,'Restaurant Details'!$A$1:$E$21,2,FALSE)</f>
        <v>Ellora</v>
      </c>
      <c r="E460" s="3" t="str">
        <f>VLOOKUP(C460,'Restaurant Details'!$A$2:$C$21,3,FALSE)</f>
        <v>African</v>
      </c>
      <c r="F460" s="1">
        <v>44562.854861111111</v>
      </c>
      <c r="G460" s="5">
        <f t="shared" si="28"/>
        <v>44562</v>
      </c>
      <c r="H460" s="4">
        <f t="shared" si="29"/>
        <v>0.85486111111094942</v>
      </c>
      <c r="I460" s="3">
        <v>5</v>
      </c>
      <c r="J460" s="3">
        <v>548</v>
      </c>
      <c r="K460" s="3" t="str">
        <f t="shared" si="30"/>
        <v>Y</v>
      </c>
      <c r="L460" s="3">
        <f t="shared" si="31"/>
        <v>520.6</v>
      </c>
      <c r="M460" s="2" t="s">
        <v>529</v>
      </c>
      <c r="N460" s="3">
        <v>36</v>
      </c>
      <c r="O460" s="3">
        <v>5</v>
      </c>
      <c r="P460" s="3">
        <v>4</v>
      </c>
    </row>
    <row r="461" spans="1:16" x14ac:dyDescent="0.3">
      <c r="A461" t="s">
        <v>486</v>
      </c>
      <c r="B461" s="2" t="s">
        <v>3</v>
      </c>
      <c r="C461" s="3">
        <v>2</v>
      </c>
      <c r="D461" s="3" t="str">
        <f>VLOOKUP(C461,'Restaurant Details'!$A$1:$E$21,2,FALSE)</f>
        <v>SSK Hotel</v>
      </c>
      <c r="E461" s="3" t="str">
        <f>VLOOKUP(C461,'Restaurant Details'!$A$2:$C$21,3,FALSE)</f>
        <v>North Indian</v>
      </c>
      <c r="F461" s="1">
        <v>44562.5625</v>
      </c>
      <c r="G461" s="5">
        <f t="shared" si="28"/>
        <v>44562</v>
      </c>
      <c r="H461" s="4">
        <f t="shared" si="29"/>
        <v>0.5625</v>
      </c>
      <c r="I461" s="3">
        <v>7</v>
      </c>
      <c r="J461" s="3">
        <v>1128</v>
      </c>
      <c r="K461" s="3" t="str">
        <f t="shared" si="30"/>
        <v>Y</v>
      </c>
      <c r="L461" s="3">
        <f t="shared" si="31"/>
        <v>1071.5999999999999</v>
      </c>
      <c r="M461" s="2" t="s">
        <v>531</v>
      </c>
      <c r="N461" s="3">
        <v>39</v>
      </c>
      <c r="O461" s="3">
        <v>5</v>
      </c>
      <c r="P461" s="3">
        <v>4</v>
      </c>
    </row>
    <row r="462" spans="1:16" x14ac:dyDescent="0.3">
      <c r="A462" t="s">
        <v>487</v>
      </c>
      <c r="B462" s="2" t="s">
        <v>12</v>
      </c>
      <c r="C462" s="3">
        <v>5</v>
      </c>
      <c r="D462" s="3" t="str">
        <f>VLOOKUP(C462,'Restaurant Details'!$A$1:$E$21,2,FALSE)</f>
        <v>Denver Restaurant</v>
      </c>
      <c r="E462" s="3" t="str">
        <f>VLOOKUP(C462,'Restaurant Details'!$A$2:$C$21,3,FALSE)</f>
        <v>Continental</v>
      </c>
      <c r="F462" s="1">
        <v>44562.568749999999</v>
      </c>
      <c r="G462" s="5">
        <f t="shared" si="28"/>
        <v>44562</v>
      </c>
      <c r="H462" s="4">
        <f t="shared" si="29"/>
        <v>0.56874999999854481</v>
      </c>
      <c r="I462" s="3">
        <v>5</v>
      </c>
      <c r="J462" s="3">
        <v>552</v>
      </c>
      <c r="K462" s="3" t="str">
        <f t="shared" si="30"/>
        <v>Y</v>
      </c>
      <c r="L462" s="3">
        <f t="shared" si="31"/>
        <v>524.4</v>
      </c>
      <c r="M462" s="2" t="s">
        <v>529</v>
      </c>
      <c r="N462" s="3">
        <v>45</v>
      </c>
      <c r="O462" s="3">
        <v>3</v>
      </c>
      <c r="P462" s="3">
        <v>2</v>
      </c>
    </row>
    <row r="463" spans="1:16" x14ac:dyDescent="0.3">
      <c r="A463" t="s">
        <v>488</v>
      </c>
      <c r="B463" s="2" t="s">
        <v>19</v>
      </c>
      <c r="C463" s="3">
        <v>12</v>
      </c>
      <c r="D463" s="3" t="str">
        <f>VLOOKUP(C463,'Restaurant Details'!$A$1:$E$21,2,FALSE)</f>
        <v>Ruchi</v>
      </c>
      <c r="E463" s="3" t="str">
        <f>VLOOKUP(C463,'Restaurant Details'!$A$2:$C$21,3,FALSE)</f>
        <v>Chinese</v>
      </c>
      <c r="F463" s="1">
        <v>44562.640277777777</v>
      </c>
      <c r="G463" s="5">
        <f t="shared" si="28"/>
        <v>44562</v>
      </c>
      <c r="H463" s="4">
        <f t="shared" si="29"/>
        <v>0.64027777777664596</v>
      </c>
      <c r="I463" s="3">
        <v>5</v>
      </c>
      <c r="J463" s="3">
        <v>883</v>
      </c>
      <c r="K463" s="3" t="str">
        <f t="shared" si="30"/>
        <v>Y</v>
      </c>
      <c r="L463" s="3">
        <f t="shared" si="31"/>
        <v>838.84999999999991</v>
      </c>
      <c r="M463" s="2" t="s">
        <v>531</v>
      </c>
      <c r="N463" s="3">
        <v>12</v>
      </c>
      <c r="O463" s="3">
        <v>1</v>
      </c>
      <c r="P463" s="3">
        <v>4</v>
      </c>
    </row>
    <row r="464" spans="1:16" x14ac:dyDescent="0.3">
      <c r="A464" t="s">
        <v>489</v>
      </c>
      <c r="B464" s="2" t="s">
        <v>11</v>
      </c>
      <c r="C464" s="3">
        <v>13</v>
      </c>
      <c r="D464" s="3" t="str">
        <f>VLOOKUP(C464,'Restaurant Details'!$A$1:$E$21,2,FALSE)</f>
        <v>Veer Restaurant</v>
      </c>
      <c r="E464" s="3" t="str">
        <f>VLOOKUP(C464,'Restaurant Details'!$A$2:$C$21,3,FALSE)</f>
        <v>Chinese</v>
      </c>
      <c r="F464" s="1">
        <v>44562.590277777781</v>
      </c>
      <c r="G464" s="5">
        <f t="shared" si="28"/>
        <v>44562</v>
      </c>
      <c r="H464" s="4">
        <f t="shared" si="29"/>
        <v>0.59027777778101154</v>
      </c>
      <c r="I464" s="3">
        <v>4</v>
      </c>
      <c r="J464" s="3">
        <v>555</v>
      </c>
      <c r="K464" s="3" t="str">
        <f t="shared" si="30"/>
        <v>Y</v>
      </c>
      <c r="L464" s="3">
        <f t="shared" si="31"/>
        <v>527.25</v>
      </c>
      <c r="M464" s="2" t="s">
        <v>530</v>
      </c>
      <c r="N464" s="3">
        <v>28</v>
      </c>
      <c r="O464" s="3">
        <v>4</v>
      </c>
      <c r="P464" s="3">
        <v>1</v>
      </c>
    </row>
    <row r="465" spans="1:16" x14ac:dyDescent="0.3">
      <c r="A465" t="s">
        <v>490</v>
      </c>
      <c r="B465" s="2" t="s">
        <v>20</v>
      </c>
      <c r="C465" s="3">
        <v>1</v>
      </c>
      <c r="D465" s="3" t="str">
        <f>VLOOKUP(C465,'Restaurant Details'!$A$1:$E$21,2,FALSE)</f>
        <v>The Cave Hotel</v>
      </c>
      <c r="E465" s="3" t="str">
        <f>VLOOKUP(C465,'Restaurant Details'!$A$2:$C$21,3,FALSE)</f>
        <v>Continental</v>
      </c>
      <c r="F465" s="1">
        <v>44562.857638888891</v>
      </c>
      <c r="G465" s="5">
        <f t="shared" si="28"/>
        <v>44562</v>
      </c>
      <c r="H465" s="4">
        <f t="shared" si="29"/>
        <v>0.85763888889050577</v>
      </c>
      <c r="I465" s="3">
        <v>6</v>
      </c>
      <c r="J465" s="3">
        <v>859</v>
      </c>
      <c r="K465" s="3" t="str">
        <f t="shared" si="30"/>
        <v>Y</v>
      </c>
      <c r="L465" s="3">
        <f t="shared" si="31"/>
        <v>816.05</v>
      </c>
      <c r="M465" s="2" t="s">
        <v>530</v>
      </c>
      <c r="N465" s="3">
        <v>15</v>
      </c>
      <c r="O465" s="3">
        <v>3</v>
      </c>
      <c r="P465" s="3">
        <v>5</v>
      </c>
    </row>
    <row r="466" spans="1:16" x14ac:dyDescent="0.3">
      <c r="A466" t="s">
        <v>491</v>
      </c>
      <c r="B466" s="2" t="s">
        <v>11</v>
      </c>
      <c r="C466" s="3">
        <v>11</v>
      </c>
      <c r="D466" s="3" t="str">
        <f>VLOOKUP(C466,'Restaurant Details'!$A$1:$E$21,2,FALSE)</f>
        <v>The Taste</v>
      </c>
      <c r="E466" s="3" t="str">
        <f>VLOOKUP(C466,'Restaurant Details'!$A$2:$C$21,3,FALSE)</f>
        <v>French</v>
      </c>
      <c r="F466" s="1">
        <v>44562.73541666667</v>
      </c>
      <c r="G466" s="5">
        <f t="shared" si="28"/>
        <v>44562</v>
      </c>
      <c r="H466" s="4">
        <f t="shared" si="29"/>
        <v>0.73541666667006211</v>
      </c>
      <c r="I466" s="3">
        <v>4</v>
      </c>
      <c r="J466" s="3">
        <v>461</v>
      </c>
      <c r="K466" s="3" t="str">
        <f t="shared" si="30"/>
        <v>N</v>
      </c>
      <c r="L466" s="3">
        <f t="shared" si="31"/>
        <v>461</v>
      </c>
      <c r="M466" s="2" t="s">
        <v>531</v>
      </c>
      <c r="N466" s="3">
        <v>50</v>
      </c>
      <c r="O466" s="3">
        <v>2</v>
      </c>
      <c r="P466" s="3">
        <v>3</v>
      </c>
    </row>
    <row r="467" spans="1:16" x14ac:dyDescent="0.3">
      <c r="A467" t="s">
        <v>492</v>
      </c>
      <c r="B467" s="2" t="s">
        <v>2</v>
      </c>
      <c r="C467" s="3">
        <v>1</v>
      </c>
      <c r="D467" s="3" t="str">
        <f>VLOOKUP(C467,'Restaurant Details'!$A$1:$E$21,2,FALSE)</f>
        <v>The Cave Hotel</v>
      </c>
      <c r="E467" s="3" t="str">
        <f>VLOOKUP(C467,'Restaurant Details'!$A$2:$C$21,3,FALSE)</f>
        <v>Continental</v>
      </c>
      <c r="F467" s="1">
        <v>44562.590277777781</v>
      </c>
      <c r="G467" s="5">
        <f t="shared" si="28"/>
        <v>44562</v>
      </c>
      <c r="H467" s="4">
        <f t="shared" si="29"/>
        <v>0.59027777778101154</v>
      </c>
      <c r="I467" s="3">
        <v>7</v>
      </c>
      <c r="J467" s="3">
        <v>894</v>
      </c>
      <c r="K467" s="3" t="str">
        <f t="shared" si="30"/>
        <v>Y</v>
      </c>
      <c r="L467" s="3">
        <f t="shared" si="31"/>
        <v>849.3</v>
      </c>
      <c r="M467" s="2" t="s">
        <v>529</v>
      </c>
      <c r="N467" s="3">
        <v>27</v>
      </c>
      <c r="O467" s="3">
        <v>3</v>
      </c>
      <c r="P467" s="3">
        <v>4</v>
      </c>
    </row>
    <row r="468" spans="1:16" x14ac:dyDescent="0.3">
      <c r="A468" t="s">
        <v>493</v>
      </c>
      <c r="B468" s="2" t="s">
        <v>9</v>
      </c>
      <c r="C468" s="3">
        <v>8</v>
      </c>
      <c r="D468" s="3" t="str">
        <f>VLOOKUP(C468,'Restaurant Details'!$A$1:$E$21,2,FALSE)</f>
        <v>Oslo</v>
      </c>
      <c r="E468" s="3" t="str">
        <f>VLOOKUP(C468,'Restaurant Details'!$A$2:$C$21,3,FALSE)</f>
        <v>French</v>
      </c>
      <c r="F468" s="1">
        <v>44562.73541666667</v>
      </c>
      <c r="G468" s="5">
        <f t="shared" si="28"/>
        <v>44562</v>
      </c>
      <c r="H468" s="4">
        <f t="shared" si="29"/>
        <v>0.73541666667006211</v>
      </c>
      <c r="I468" s="3">
        <v>6</v>
      </c>
      <c r="J468" s="3">
        <v>1196</v>
      </c>
      <c r="K468" s="3" t="str">
        <f t="shared" si="30"/>
        <v>Y</v>
      </c>
      <c r="L468" s="3">
        <f t="shared" si="31"/>
        <v>1136.2</v>
      </c>
      <c r="M468" s="2" t="s">
        <v>530</v>
      </c>
      <c r="N468" s="3">
        <v>48</v>
      </c>
      <c r="O468" s="3">
        <v>2</v>
      </c>
      <c r="P468" s="3">
        <v>2</v>
      </c>
    </row>
    <row r="469" spans="1:16" x14ac:dyDescent="0.3">
      <c r="A469" t="s">
        <v>494</v>
      </c>
      <c r="B469" s="2" t="s">
        <v>9</v>
      </c>
      <c r="C469" s="3">
        <v>4</v>
      </c>
      <c r="D469" s="3" t="str">
        <f>VLOOKUP(C469,'Restaurant Details'!$A$1:$E$21,2,FALSE)</f>
        <v>Win Hotel</v>
      </c>
      <c r="E469" s="3" t="str">
        <f>VLOOKUP(C469,'Restaurant Details'!$A$2:$C$21,3,FALSE)</f>
        <v>South Indian</v>
      </c>
      <c r="F469" s="1">
        <v>44562.604861111111</v>
      </c>
      <c r="G469" s="5">
        <f t="shared" si="28"/>
        <v>44562</v>
      </c>
      <c r="H469" s="4">
        <f t="shared" si="29"/>
        <v>0.60486111111094942</v>
      </c>
      <c r="I469" s="3">
        <v>4</v>
      </c>
      <c r="J469" s="3">
        <v>411</v>
      </c>
      <c r="K469" s="3" t="str">
        <f t="shared" si="30"/>
        <v>N</v>
      </c>
      <c r="L469" s="3">
        <f t="shared" si="31"/>
        <v>411</v>
      </c>
      <c r="M469" s="2" t="s">
        <v>531</v>
      </c>
      <c r="N469" s="3">
        <v>32</v>
      </c>
      <c r="O469" s="3">
        <v>4</v>
      </c>
      <c r="P469" s="3">
        <v>2</v>
      </c>
    </row>
    <row r="470" spans="1:16" x14ac:dyDescent="0.3">
      <c r="A470" t="s">
        <v>495</v>
      </c>
      <c r="B470" s="2" t="s">
        <v>5</v>
      </c>
      <c r="C470" s="3">
        <v>14</v>
      </c>
      <c r="D470" s="3" t="str">
        <f>VLOOKUP(C470,'Restaurant Details'!$A$1:$E$21,2,FALSE)</f>
        <v>KSR Hotel</v>
      </c>
      <c r="E470" s="3" t="str">
        <f>VLOOKUP(C470,'Restaurant Details'!$A$2:$C$21,3,FALSE)</f>
        <v>Chinese</v>
      </c>
      <c r="F470" s="1">
        <v>44562.568749999999</v>
      </c>
      <c r="G470" s="5">
        <f t="shared" si="28"/>
        <v>44562</v>
      </c>
      <c r="H470" s="4">
        <f t="shared" si="29"/>
        <v>0.56874999999854481</v>
      </c>
      <c r="I470" s="3">
        <v>5</v>
      </c>
      <c r="J470" s="3">
        <v>542</v>
      </c>
      <c r="K470" s="3" t="str">
        <f t="shared" si="30"/>
        <v>Y</v>
      </c>
      <c r="L470" s="3">
        <f t="shared" si="31"/>
        <v>514.9</v>
      </c>
      <c r="M470" s="2" t="s">
        <v>530</v>
      </c>
      <c r="N470" s="3">
        <v>39</v>
      </c>
      <c r="O470" s="3">
        <v>5</v>
      </c>
      <c r="P470" s="3">
        <v>2</v>
      </c>
    </row>
    <row r="471" spans="1:16" x14ac:dyDescent="0.3">
      <c r="A471" t="s">
        <v>496</v>
      </c>
      <c r="B471" s="2" t="s">
        <v>22</v>
      </c>
      <c r="C471" s="3">
        <v>20</v>
      </c>
      <c r="D471" s="3" t="str">
        <f>VLOOKUP(C471,'Restaurant Details'!$A$1:$E$21,2,FALSE)</f>
        <v>Chew Restaurant</v>
      </c>
      <c r="E471" s="3" t="str">
        <f>VLOOKUP(C471,'Restaurant Details'!$A$2:$C$21,3,FALSE)</f>
        <v>Belgian</v>
      </c>
      <c r="F471" s="1">
        <v>44562.806250000001</v>
      </c>
      <c r="G471" s="5">
        <f t="shared" si="28"/>
        <v>44562</v>
      </c>
      <c r="H471" s="4">
        <f t="shared" si="29"/>
        <v>0.80625000000145519</v>
      </c>
      <c r="I471" s="3">
        <v>4</v>
      </c>
      <c r="J471" s="3">
        <v>476</v>
      </c>
      <c r="K471" s="3" t="str">
        <f t="shared" si="30"/>
        <v>N</v>
      </c>
      <c r="L471" s="3">
        <f t="shared" si="31"/>
        <v>476</v>
      </c>
      <c r="M471" s="2" t="s">
        <v>531</v>
      </c>
      <c r="N471" s="3">
        <v>37</v>
      </c>
      <c r="O471" s="3">
        <v>5</v>
      </c>
      <c r="P471" s="3">
        <v>3</v>
      </c>
    </row>
    <row r="472" spans="1:16" x14ac:dyDescent="0.3">
      <c r="A472" t="s">
        <v>497</v>
      </c>
      <c r="B472" s="2" t="s">
        <v>21</v>
      </c>
      <c r="C472" s="3">
        <v>19</v>
      </c>
      <c r="D472" s="3" t="str">
        <f>VLOOKUP(C472,'Restaurant Details'!$A$1:$E$21,2,FALSE)</f>
        <v>Sam Hotel</v>
      </c>
      <c r="E472" s="3" t="str">
        <f>VLOOKUP(C472,'Restaurant Details'!$A$2:$C$21,3,FALSE)</f>
        <v>Belgian</v>
      </c>
      <c r="F472" s="1">
        <v>44562.590277777781</v>
      </c>
      <c r="G472" s="5">
        <f t="shared" si="28"/>
        <v>44562</v>
      </c>
      <c r="H472" s="4">
        <f t="shared" si="29"/>
        <v>0.59027777778101154</v>
      </c>
      <c r="I472" s="3">
        <v>5</v>
      </c>
      <c r="J472" s="3">
        <v>846</v>
      </c>
      <c r="K472" s="3" t="str">
        <f t="shared" si="30"/>
        <v>Y</v>
      </c>
      <c r="L472" s="3">
        <f t="shared" si="31"/>
        <v>803.69999999999993</v>
      </c>
      <c r="M472" s="2" t="s">
        <v>529</v>
      </c>
      <c r="N472" s="3">
        <v>17</v>
      </c>
      <c r="O472" s="3">
        <v>5</v>
      </c>
      <c r="P472" s="3">
        <v>4</v>
      </c>
    </row>
    <row r="473" spans="1:16" x14ac:dyDescent="0.3">
      <c r="A473" t="s">
        <v>498</v>
      </c>
      <c r="B473" s="2" t="s">
        <v>19</v>
      </c>
      <c r="C473" s="3">
        <v>16</v>
      </c>
      <c r="D473" s="3" t="str">
        <f>VLOOKUP(C473,'Restaurant Details'!$A$1:$E$21,2,FALSE)</f>
        <v>Anand Restaurant</v>
      </c>
      <c r="E473" s="3" t="str">
        <f>VLOOKUP(C473,'Restaurant Details'!$A$2:$C$21,3,FALSE)</f>
        <v>African</v>
      </c>
      <c r="F473" s="1">
        <v>44562.563194444447</v>
      </c>
      <c r="G473" s="5">
        <f t="shared" si="28"/>
        <v>44562</v>
      </c>
      <c r="H473" s="4">
        <f t="shared" si="29"/>
        <v>0.56319444444670808</v>
      </c>
      <c r="I473" s="3">
        <v>5</v>
      </c>
      <c r="J473" s="3">
        <v>1152</v>
      </c>
      <c r="K473" s="3" t="str">
        <f t="shared" si="30"/>
        <v>Y</v>
      </c>
      <c r="L473" s="3">
        <f t="shared" si="31"/>
        <v>1094.3999999999999</v>
      </c>
      <c r="M473" s="2" t="s">
        <v>529</v>
      </c>
      <c r="N473" s="3">
        <v>41</v>
      </c>
      <c r="O473" s="3">
        <v>4</v>
      </c>
      <c r="P473" s="3">
        <v>5</v>
      </c>
    </row>
    <row r="474" spans="1:16" x14ac:dyDescent="0.3">
      <c r="A474" t="s">
        <v>499</v>
      </c>
      <c r="B474" s="2" t="s">
        <v>9</v>
      </c>
      <c r="C474" s="3">
        <v>13</v>
      </c>
      <c r="D474" s="3" t="str">
        <f>VLOOKUP(C474,'Restaurant Details'!$A$1:$E$21,2,FALSE)</f>
        <v>Veer Restaurant</v>
      </c>
      <c r="E474" s="3" t="str">
        <f>VLOOKUP(C474,'Restaurant Details'!$A$2:$C$21,3,FALSE)</f>
        <v>Chinese</v>
      </c>
      <c r="F474" s="1">
        <v>44562.854861111111</v>
      </c>
      <c r="G474" s="5">
        <f t="shared" si="28"/>
        <v>44562</v>
      </c>
      <c r="H474" s="4">
        <f t="shared" si="29"/>
        <v>0.85486111111094942</v>
      </c>
      <c r="I474" s="3">
        <v>4</v>
      </c>
      <c r="J474" s="3">
        <v>697</v>
      </c>
      <c r="K474" s="3" t="str">
        <f t="shared" si="30"/>
        <v>Y</v>
      </c>
      <c r="L474" s="3">
        <f t="shared" si="31"/>
        <v>662.15</v>
      </c>
      <c r="M474" s="2" t="s">
        <v>531</v>
      </c>
      <c r="N474" s="3">
        <v>50</v>
      </c>
      <c r="O474" s="3">
        <v>1</v>
      </c>
      <c r="P474" s="3">
        <v>5</v>
      </c>
    </row>
    <row r="475" spans="1:16" x14ac:dyDescent="0.3">
      <c r="A475" t="s">
        <v>500</v>
      </c>
      <c r="B475" s="2" t="s">
        <v>13</v>
      </c>
      <c r="C475" s="3">
        <v>3</v>
      </c>
      <c r="D475" s="3" t="str">
        <f>VLOOKUP(C475,'Restaurant Details'!$A$1:$E$21,2,FALSE)</f>
        <v>ASR Restaurant</v>
      </c>
      <c r="E475" s="3" t="str">
        <f>VLOOKUP(C475,'Restaurant Details'!$A$2:$C$21,3,FALSE)</f>
        <v>South Indian</v>
      </c>
      <c r="F475" s="1">
        <v>44562.96875</v>
      </c>
      <c r="G475" s="5">
        <f t="shared" si="28"/>
        <v>44562</v>
      </c>
      <c r="H475" s="4">
        <f t="shared" si="29"/>
        <v>0.96875</v>
      </c>
      <c r="I475" s="3">
        <v>5</v>
      </c>
      <c r="J475" s="3">
        <v>1119</v>
      </c>
      <c r="K475" s="3" t="str">
        <f t="shared" si="30"/>
        <v>Y</v>
      </c>
      <c r="L475" s="3">
        <f t="shared" si="31"/>
        <v>1063.05</v>
      </c>
      <c r="M475" s="2" t="s">
        <v>530</v>
      </c>
      <c r="N475" s="3">
        <v>50</v>
      </c>
      <c r="O475" s="3">
        <v>5</v>
      </c>
      <c r="P475" s="3">
        <v>5</v>
      </c>
    </row>
    <row r="476" spans="1:16" x14ac:dyDescent="0.3">
      <c r="A476" t="s">
        <v>501</v>
      </c>
      <c r="B476" s="2" t="s">
        <v>20</v>
      </c>
      <c r="C476" s="3">
        <v>16</v>
      </c>
      <c r="D476" s="3" t="str">
        <f>VLOOKUP(C476,'Restaurant Details'!$A$1:$E$21,2,FALSE)</f>
        <v>Anand Restaurant</v>
      </c>
      <c r="E476" s="3" t="str">
        <f>VLOOKUP(C476,'Restaurant Details'!$A$2:$C$21,3,FALSE)</f>
        <v>African</v>
      </c>
      <c r="F476" s="1">
        <v>44562.465277777781</v>
      </c>
      <c r="G476" s="5">
        <f t="shared" si="28"/>
        <v>44562</v>
      </c>
      <c r="H476" s="4">
        <f t="shared" si="29"/>
        <v>0.46527777778101154</v>
      </c>
      <c r="I476" s="3">
        <v>6</v>
      </c>
      <c r="J476" s="3">
        <v>1171</v>
      </c>
      <c r="K476" s="3" t="str">
        <f t="shared" si="30"/>
        <v>Y</v>
      </c>
      <c r="L476" s="3">
        <f t="shared" si="31"/>
        <v>1112.45</v>
      </c>
      <c r="M476" s="2" t="s">
        <v>530</v>
      </c>
      <c r="N476" s="3">
        <v>32</v>
      </c>
      <c r="O476" s="3">
        <v>3</v>
      </c>
      <c r="P476" s="3">
        <v>3</v>
      </c>
    </row>
    <row r="477" spans="1:16" x14ac:dyDescent="0.3">
      <c r="A477" t="s">
        <v>502</v>
      </c>
      <c r="B477" s="2" t="s">
        <v>11</v>
      </c>
      <c r="C477" s="3">
        <v>5</v>
      </c>
      <c r="D477" s="3" t="str">
        <f>VLOOKUP(C477,'Restaurant Details'!$A$1:$E$21,2,FALSE)</f>
        <v>Denver Restaurant</v>
      </c>
      <c r="E477" s="3" t="str">
        <f>VLOOKUP(C477,'Restaurant Details'!$A$2:$C$21,3,FALSE)</f>
        <v>Continental</v>
      </c>
      <c r="F477" s="1">
        <v>44562.917361111111</v>
      </c>
      <c r="G477" s="5">
        <f t="shared" si="28"/>
        <v>44562</v>
      </c>
      <c r="H477" s="4">
        <f t="shared" si="29"/>
        <v>0.91736111111094942</v>
      </c>
      <c r="I477" s="3">
        <v>5</v>
      </c>
      <c r="J477" s="3">
        <v>1031</v>
      </c>
      <c r="K477" s="3" t="str">
        <f t="shared" si="30"/>
        <v>Y</v>
      </c>
      <c r="L477" s="3">
        <f t="shared" si="31"/>
        <v>979.44999999999993</v>
      </c>
      <c r="M477" s="2" t="s">
        <v>531</v>
      </c>
      <c r="N477" s="3">
        <v>25</v>
      </c>
      <c r="O477" s="3">
        <v>3</v>
      </c>
      <c r="P477" s="3">
        <v>1</v>
      </c>
    </row>
    <row r="478" spans="1:16" x14ac:dyDescent="0.3">
      <c r="A478" t="s">
        <v>503</v>
      </c>
      <c r="B478" s="2" t="s">
        <v>12</v>
      </c>
      <c r="C478" s="3">
        <v>17</v>
      </c>
      <c r="D478" s="3" t="str">
        <f>VLOOKUP(C478,'Restaurant Details'!$A$1:$E$21,2,FALSE)</f>
        <v>Zam Zam</v>
      </c>
      <c r="E478" s="3" t="str">
        <f>VLOOKUP(C478,'Restaurant Details'!$A$2:$C$21,3,FALSE)</f>
        <v>Arabian</v>
      </c>
      <c r="F478" s="1">
        <v>44562.563194444447</v>
      </c>
      <c r="G478" s="5">
        <f t="shared" si="28"/>
        <v>44562</v>
      </c>
      <c r="H478" s="4">
        <f t="shared" si="29"/>
        <v>0.56319444444670808</v>
      </c>
      <c r="I478" s="3">
        <v>5</v>
      </c>
      <c r="J478" s="3">
        <v>518</v>
      </c>
      <c r="K478" s="3" t="str">
        <f t="shared" si="30"/>
        <v>Y</v>
      </c>
      <c r="L478" s="3">
        <f t="shared" si="31"/>
        <v>492.09999999999997</v>
      </c>
      <c r="M478" s="2" t="s">
        <v>531</v>
      </c>
      <c r="N478" s="3">
        <v>28</v>
      </c>
      <c r="O478" s="3">
        <v>5</v>
      </c>
      <c r="P478" s="3">
        <v>5</v>
      </c>
    </row>
    <row r="479" spans="1:16" x14ac:dyDescent="0.3">
      <c r="A479" t="s">
        <v>504</v>
      </c>
      <c r="B479" s="2" t="s">
        <v>15</v>
      </c>
      <c r="C479" s="3">
        <v>4</v>
      </c>
      <c r="D479" s="3" t="str">
        <f>VLOOKUP(C479,'Restaurant Details'!$A$1:$E$21,2,FALSE)</f>
        <v>Win Hotel</v>
      </c>
      <c r="E479" s="3" t="str">
        <f>VLOOKUP(C479,'Restaurant Details'!$A$2:$C$21,3,FALSE)</f>
        <v>South Indian</v>
      </c>
      <c r="F479" s="1">
        <v>44562.597916666666</v>
      </c>
      <c r="G479" s="5">
        <f t="shared" si="28"/>
        <v>44562</v>
      </c>
      <c r="H479" s="4">
        <f t="shared" si="29"/>
        <v>0.59791666666569654</v>
      </c>
      <c r="I479" s="3">
        <v>5</v>
      </c>
      <c r="J479" s="3">
        <v>885</v>
      </c>
      <c r="K479" s="3" t="str">
        <f t="shared" si="30"/>
        <v>Y</v>
      </c>
      <c r="L479" s="3">
        <f t="shared" si="31"/>
        <v>840.75</v>
      </c>
      <c r="M479" s="2" t="s">
        <v>529</v>
      </c>
      <c r="N479" s="3">
        <v>25</v>
      </c>
      <c r="O479" s="3">
        <v>3</v>
      </c>
      <c r="P479" s="3">
        <v>4</v>
      </c>
    </row>
    <row r="480" spans="1:16" x14ac:dyDescent="0.3">
      <c r="A480" t="s">
        <v>505</v>
      </c>
      <c r="B480" s="2" t="s">
        <v>12</v>
      </c>
      <c r="C480" s="3">
        <v>11</v>
      </c>
      <c r="D480" s="3" t="str">
        <f>VLOOKUP(C480,'Restaurant Details'!$A$1:$E$21,2,FALSE)</f>
        <v>The Taste</v>
      </c>
      <c r="E480" s="3" t="str">
        <f>VLOOKUP(C480,'Restaurant Details'!$A$2:$C$21,3,FALSE)</f>
        <v>French</v>
      </c>
      <c r="F480" s="1">
        <v>44562.604861111111</v>
      </c>
      <c r="G480" s="5">
        <f t="shared" si="28"/>
        <v>44562</v>
      </c>
      <c r="H480" s="4">
        <f t="shared" si="29"/>
        <v>0.60486111111094942</v>
      </c>
      <c r="I480" s="3">
        <v>5</v>
      </c>
      <c r="J480" s="3">
        <v>763</v>
      </c>
      <c r="K480" s="3" t="str">
        <f t="shared" si="30"/>
        <v>Y</v>
      </c>
      <c r="L480" s="3">
        <f t="shared" si="31"/>
        <v>724.85</v>
      </c>
      <c r="M480" s="2" t="s">
        <v>529</v>
      </c>
      <c r="N480" s="3">
        <v>25</v>
      </c>
      <c r="O480" s="3">
        <v>5</v>
      </c>
      <c r="P480" s="3">
        <v>4</v>
      </c>
    </row>
    <row r="481" spans="1:16" x14ac:dyDescent="0.3">
      <c r="A481" t="s">
        <v>506</v>
      </c>
      <c r="B481" s="2" t="s">
        <v>14</v>
      </c>
      <c r="C481" s="3">
        <v>11</v>
      </c>
      <c r="D481" s="3" t="str">
        <f>VLOOKUP(C481,'Restaurant Details'!$A$1:$E$21,2,FALSE)</f>
        <v>The Taste</v>
      </c>
      <c r="E481" s="3" t="str">
        <f>VLOOKUP(C481,'Restaurant Details'!$A$2:$C$21,3,FALSE)</f>
        <v>French</v>
      </c>
      <c r="F481" s="1">
        <v>44562.902083333334</v>
      </c>
      <c r="G481" s="5">
        <f t="shared" si="28"/>
        <v>44562</v>
      </c>
      <c r="H481" s="4">
        <f t="shared" si="29"/>
        <v>0.90208333333430346</v>
      </c>
      <c r="I481" s="3">
        <v>7</v>
      </c>
      <c r="J481" s="3">
        <v>827</v>
      </c>
      <c r="K481" s="3" t="str">
        <f t="shared" si="30"/>
        <v>Y</v>
      </c>
      <c r="L481" s="3">
        <f t="shared" si="31"/>
        <v>785.65</v>
      </c>
      <c r="M481" s="2" t="s">
        <v>531</v>
      </c>
      <c r="N481" s="3">
        <v>47</v>
      </c>
      <c r="O481" s="3">
        <v>3</v>
      </c>
      <c r="P481" s="3">
        <v>4</v>
      </c>
    </row>
    <row r="482" spans="1:16" x14ac:dyDescent="0.3">
      <c r="A482" t="s">
        <v>507</v>
      </c>
      <c r="B482" s="2" t="s">
        <v>19</v>
      </c>
      <c r="C482" s="3">
        <v>2</v>
      </c>
      <c r="D482" s="3" t="str">
        <f>VLOOKUP(C482,'Restaurant Details'!$A$1:$E$21,2,FALSE)</f>
        <v>SSK Hotel</v>
      </c>
      <c r="E482" s="3" t="str">
        <f>VLOOKUP(C482,'Restaurant Details'!$A$2:$C$21,3,FALSE)</f>
        <v>North Indian</v>
      </c>
      <c r="F482" s="1">
        <v>44562.5625</v>
      </c>
      <c r="G482" s="5">
        <f t="shared" si="28"/>
        <v>44562</v>
      </c>
      <c r="H482" s="4">
        <f t="shared" si="29"/>
        <v>0.5625</v>
      </c>
      <c r="I482" s="3">
        <v>3</v>
      </c>
      <c r="J482" s="3">
        <v>549</v>
      </c>
      <c r="K482" s="3" t="str">
        <f t="shared" si="30"/>
        <v>Y</v>
      </c>
      <c r="L482" s="3">
        <f t="shared" si="31"/>
        <v>521.54999999999995</v>
      </c>
      <c r="M482" s="2" t="s">
        <v>531</v>
      </c>
      <c r="N482" s="3">
        <v>14</v>
      </c>
      <c r="O482" s="3">
        <v>4</v>
      </c>
      <c r="P482" s="3">
        <v>1</v>
      </c>
    </row>
    <row r="483" spans="1:16" x14ac:dyDescent="0.3">
      <c r="A483" t="s">
        <v>508</v>
      </c>
      <c r="B483" s="2" t="s">
        <v>3</v>
      </c>
      <c r="C483" s="3">
        <v>12</v>
      </c>
      <c r="D483" s="3" t="str">
        <f>VLOOKUP(C483,'Restaurant Details'!$A$1:$E$21,2,FALSE)</f>
        <v>Ruchi</v>
      </c>
      <c r="E483" s="3" t="str">
        <f>VLOOKUP(C483,'Restaurant Details'!$A$2:$C$21,3,FALSE)</f>
        <v>Chinese</v>
      </c>
      <c r="F483" s="1">
        <v>44562.598611111112</v>
      </c>
      <c r="G483" s="5">
        <f t="shared" si="28"/>
        <v>44562</v>
      </c>
      <c r="H483" s="4">
        <f t="shared" si="29"/>
        <v>0.59861111111240461</v>
      </c>
      <c r="I483" s="3">
        <v>3</v>
      </c>
      <c r="J483" s="3">
        <v>505</v>
      </c>
      <c r="K483" s="3" t="str">
        <f t="shared" si="30"/>
        <v>Y</v>
      </c>
      <c r="L483" s="3">
        <f t="shared" si="31"/>
        <v>479.75</v>
      </c>
      <c r="M483" s="2" t="s">
        <v>531</v>
      </c>
      <c r="N483" s="3">
        <v>39</v>
      </c>
      <c r="O483" s="3">
        <v>3</v>
      </c>
      <c r="P483" s="3">
        <v>5</v>
      </c>
    </row>
    <row r="484" spans="1:16" x14ac:dyDescent="0.3">
      <c r="A484" t="s">
        <v>509</v>
      </c>
      <c r="B484" s="2" t="s">
        <v>16</v>
      </c>
      <c r="C484" s="3">
        <v>4</v>
      </c>
      <c r="D484" s="3" t="str">
        <f>VLOOKUP(C484,'Restaurant Details'!$A$1:$E$21,2,FALSE)</f>
        <v>Win Hotel</v>
      </c>
      <c r="E484" s="3" t="str">
        <f>VLOOKUP(C484,'Restaurant Details'!$A$2:$C$21,3,FALSE)</f>
        <v>South Indian</v>
      </c>
      <c r="F484" s="1">
        <v>44562.640277777777</v>
      </c>
      <c r="G484" s="5">
        <f t="shared" si="28"/>
        <v>44562</v>
      </c>
      <c r="H484" s="4">
        <f t="shared" si="29"/>
        <v>0.64027777777664596</v>
      </c>
      <c r="I484" s="3">
        <v>5</v>
      </c>
      <c r="J484" s="3">
        <v>653</v>
      </c>
      <c r="K484" s="3" t="str">
        <f t="shared" si="30"/>
        <v>Y</v>
      </c>
      <c r="L484" s="3">
        <f t="shared" si="31"/>
        <v>620.35</v>
      </c>
      <c r="M484" s="2" t="s">
        <v>531</v>
      </c>
      <c r="N484" s="3">
        <v>50</v>
      </c>
      <c r="O484" s="3">
        <v>1</v>
      </c>
      <c r="P484" s="3">
        <v>5</v>
      </c>
    </row>
    <row r="485" spans="1:16" x14ac:dyDescent="0.3">
      <c r="A485" t="s">
        <v>510</v>
      </c>
      <c r="B485" s="2" t="s">
        <v>17</v>
      </c>
      <c r="C485" s="3">
        <v>4</v>
      </c>
      <c r="D485" s="3" t="str">
        <f>VLOOKUP(C485,'Restaurant Details'!$A$1:$E$21,2,FALSE)</f>
        <v>Win Hotel</v>
      </c>
      <c r="E485" s="3" t="str">
        <f>VLOOKUP(C485,'Restaurant Details'!$A$2:$C$21,3,FALSE)</f>
        <v>South Indian</v>
      </c>
      <c r="F485" s="1">
        <v>44562.568749999999</v>
      </c>
      <c r="G485" s="5">
        <f t="shared" si="28"/>
        <v>44562</v>
      </c>
      <c r="H485" s="4">
        <f t="shared" si="29"/>
        <v>0.56874999999854481</v>
      </c>
      <c r="I485" s="3">
        <v>6</v>
      </c>
      <c r="J485" s="3">
        <v>827</v>
      </c>
      <c r="K485" s="3" t="str">
        <f t="shared" si="30"/>
        <v>Y</v>
      </c>
      <c r="L485" s="3">
        <f t="shared" si="31"/>
        <v>785.65</v>
      </c>
      <c r="M485" s="2" t="s">
        <v>531</v>
      </c>
      <c r="N485" s="3">
        <v>38</v>
      </c>
      <c r="O485" s="3">
        <v>2</v>
      </c>
      <c r="P485" s="3">
        <v>5</v>
      </c>
    </row>
    <row r="486" spans="1:16" x14ac:dyDescent="0.3">
      <c r="A486" t="s">
        <v>511</v>
      </c>
      <c r="B486" s="2" t="s">
        <v>10</v>
      </c>
      <c r="C486" s="3">
        <v>18</v>
      </c>
      <c r="D486" s="3" t="str">
        <f>VLOOKUP(C486,'Restaurant Details'!$A$1:$E$21,2,FALSE)</f>
        <v>Ellora</v>
      </c>
      <c r="E486" s="3" t="str">
        <f>VLOOKUP(C486,'Restaurant Details'!$A$2:$C$21,3,FALSE)</f>
        <v>African</v>
      </c>
      <c r="F486" s="1">
        <v>44562.640277777777</v>
      </c>
      <c r="G486" s="5">
        <f t="shared" si="28"/>
        <v>44562</v>
      </c>
      <c r="H486" s="4">
        <f t="shared" si="29"/>
        <v>0.64027777777664596</v>
      </c>
      <c r="I486" s="3">
        <v>7</v>
      </c>
      <c r="J486" s="3">
        <v>1165</v>
      </c>
      <c r="K486" s="3" t="str">
        <f t="shared" si="30"/>
        <v>Y</v>
      </c>
      <c r="L486" s="3">
        <f t="shared" si="31"/>
        <v>1106.75</v>
      </c>
      <c r="M486" s="2" t="s">
        <v>530</v>
      </c>
      <c r="N486" s="3">
        <v>22</v>
      </c>
      <c r="O486" s="3">
        <v>1</v>
      </c>
      <c r="P486" s="3">
        <v>3</v>
      </c>
    </row>
    <row r="487" spans="1:16" x14ac:dyDescent="0.3">
      <c r="A487" t="s">
        <v>512</v>
      </c>
      <c r="B487" s="2" t="s">
        <v>22</v>
      </c>
      <c r="C487" s="3">
        <v>7</v>
      </c>
      <c r="D487" s="3" t="str">
        <f>VLOOKUP(C487,'Restaurant Details'!$A$1:$E$21,2,FALSE)</f>
        <v>AMN</v>
      </c>
      <c r="E487" s="3" t="str">
        <f>VLOOKUP(C487,'Restaurant Details'!$A$2:$C$21,3,FALSE)</f>
        <v>North Indian</v>
      </c>
      <c r="F487" s="1">
        <v>44562.750694444447</v>
      </c>
      <c r="G487" s="5">
        <f t="shared" si="28"/>
        <v>44562</v>
      </c>
      <c r="H487" s="4">
        <f t="shared" si="29"/>
        <v>0.75069444444670808</v>
      </c>
      <c r="I487" s="3">
        <v>5</v>
      </c>
      <c r="J487" s="3">
        <v>1021</v>
      </c>
      <c r="K487" s="3" t="str">
        <f t="shared" si="30"/>
        <v>Y</v>
      </c>
      <c r="L487" s="3">
        <f t="shared" si="31"/>
        <v>969.94999999999993</v>
      </c>
      <c r="M487" s="2" t="s">
        <v>530</v>
      </c>
      <c r="N487" s="3">
        <v>33</v>
      </c>
      <c r="O487" s="3">
        <v>2</v>
      </c>
      <c r="P487" s="3">
        <v>5</v>
      </c>
    </row>
    <row r="488" spans="1:16" x14ac:dyDescent="0.3">
      <c r="A488" t="s">
        <v>513</v>
      </c>
      <c r="B488" s="2" t="s">
        <v>18</v>
      </c>
      <c r="C488" s="3">
        <v>18</v>
      </c>
      <c r="D488" s="3" t="str">
        <f>VLOOKUP(C488,'Restaurant Details'!$A$1:$E$21,2,FALSE)</f>
        <v>Ellora</v>
      </c>
      <c r="E488" s="3" t="str">
        <f>VLOOKUP(C488,'Restaurant Details'!$A$2:$C$21,3,FALSE)</f>
        <v>African</v>
      </c>
      <c r="F488" s="1">
        <v>44562.597222222219</v>
      </c>
      <c r="G488" s="5">
        <f t="shared" si="28"/>
        <v>44562</v>
      </c>
      <c r="H488" s="4">
        <f t="shared" si="29"/>
        <v>0.59722222221898846</v>
      </c>
      <c r="I488" s="3">
        <v>6</v>
      </c>
      <c r="J488" s="3">
        <v>896</v>
      </c>
      <c r="K488" s="3" t="str">
        <f t="shared" si="30"/>
        <v>Y</v>
      </c>
      <c r="L488" s="3">
        <f t="shared" si="31"/>
        <v>851.19999999999993</v>
      </c>
      <c r="M488" s="2" t="s">
        <v>531</v>
      </c>
      <c r="N488" s="3">
        <v>31</v>
      </c>
      <c r="O488" s="3">
        <v>5</v>
      </c>
      <c r="P488" s="3">
        <v>1</v>
      </c>
    </row>
    <row r="489" spans="1:16" x14ac:dyDescent="0.3">
      <c r="A489" t="s">
        <v>514</v>
      </c>
      <c r="B489" s="2" t="s">
        <v>17</v>
      </c>
      <c r="C489" s="3">
        <v>14</v>
      </c>
      <c r="D489" s="3" t="str">
        <f>VLOOKUP(C489,'Restaurant Details'!$A$1:$E$21,2,FALSE)</f>
        <v>KSR Hotel</v>
      </c>
      <c r="E489" s="3" t="str">
        <f>VLOOKUP(C489,'Restaurant Details'!$A$2:$C$21,3,FALSE)</f>
        <v>Chinese</v>
      </c>
      <c r="F489" s="1">
        <v>44562.465277777781</v>
      </c>
      <c r="G489" s="5">
        <f t="shared" si="28"/>
        <v>44562</v>
      </c>
      <c r="H489" s="4">
        <f t="shared" si="29"/>
        <v>0.46527777778101154</v>
      </c>
      <c r="I489" s="3">
        <v>4</v>
      </c>
      <c r="J489" s="3">
        <v>709</v>
      </c>
      <c r="K489" s="3" t="str">
        <f t="shared" si="30"/>
        <v>Y</v>
      </c>
      <c r="L489" s="3">
        <f t="shared" si="31"/>
        <v>673.55</v>
      </c>
      <c r="M489" s="2" t="s">
        <v>529</v>
      </c>
      <c r="N489" s="3">
        <v>25</v>
      </c>
      <c r="O489" s="3">
        <v>2</v>
      </c>
      <c r="P489" s="3">
        <v>2</v>
      </c>
    </row>
    <row r="490" spans="1:16" x14ac:dyDescent="0.3">
      <c r="A490" t="s">
        <v>515</v>
      </c>
      <c r="B490" s="2" t="s">
        <v>7</v>
      </c>
      <c r="C490" s="3">
        <v>18</v>
      </c>
      <c r="D490" s="3" t="str">
        <f>VLOOKUP(C490,'Restaurant Details'!$A$1:$E$21,2,FALSE)</f>
        <v>Ellora</v>
      </c>
      <c r="E490" s="3" t="str">
        <f>VLOOKUP(C490,'Restaurant Details'!$A$2:$C$21,3,FALSE)</f>
        <v>African</v>
      </c>
      <c r="F490" s="1">
        <v>44562.750694444447</v>
      </c>
      <c r="G490" s="5">
        <f t="shared" si="28"/>
        <v>44562</v>
      </c>
      <c r="H490" s="4">
        <f t="shared" si="29"/>
        <v>0.75069444444670808</v>
      </c>
      <c r="I490" s="3">
        <v>5</v>
      </c>
      <c r="J490" s="3">
        <v>547</v>
      </c>
      <c r="K490" s="3" t="str">
        <f t="shared" si="30"/>
        <v>Y</v>
      </c>
      <c r="L490" s="3">
        <f t="shared" si="31"/>
        <v>519.65</v>
      </c>
      <c r="M490" s="2" t="s">
        <v>530</v>
      </c>
      <c r="N490" s="3">
        <v>45</v>
      </c>
      <c r="O490" s="3">
        <v>1</v>
      </c>
      <c r="P490" s="3">
        <v>1</v>
      </c>
    </row>
    <row r="491" spans="1:16" x14ac:dyDescent="0.3">
      <c r="A491" t="s">
        <v>516</v>
      </c>
      <c r="B491" s="2" t="s">
        <v>5</v>
      </c>
      <c r="C491" s="3">
        <v>4</v>
      </c>
      <c r="D491" s="3" t="str">
        <f>VLOOKUP(C491,'Restaurant Details'!$A$1:$E$21,2,FALSE)</f>
        <v>Win Hotel</v>
      </c>
      <c r="E491" s="3" t="str">
        <f>VLOOKUP(C491,'Restaurant Details'!$A$2:$C$21,3,FALSE)</f>
        <v>South Indian</v>
      </c>
      <c r="F491" s="1">
        <v>44562.46875</v>
      </c>
      <c r="G491" s="5">
        <f t="shared" si="28"/>
        <v>44562</v>
      </c>
      <c r="H491" s="4">
        <f t="shared" si="29"/>
        <v>0.46875</v>
      </c>
      <c r="I491" s="3">
        <v>5</v>
      </c>
      <c r="J491" s="3">
        <v>596</v>
      </c>
      <c r="K491" s="3" t="str">
        <f t="shared" si="30"/>
        <v>Y</v>
      </c>
      <c r="L491" s="3">
        <f t="shared" si="31"/>
        <v>566.19999999999993</v>
      </c>
      <c r="M491" s="2" t="s">
        <v>531</v>
      </c>
      <c r="N491" s="3">
        <v>34</v>
      </c>
      <c r="O491" s="3">
        <v>3</v>
      </c>
      <c r="P491" s="3">
        <v>4</v>
      </c>
    </row>
    <row r="492" spans="1:16" x14ac:dyDescent="0.3">
      <c r="A492" t="s">
        <v>517</v>
      </c>
      <c r="B492" s="2" t="s">
        <v>11</v>
      </c>
      <c r="C492" s="3">
        <v>14</v>
      </c>
      <c r="D492" s="3" t="str">
        <f>VLOOKUP(C492,'Restaurant Details'!$A$1:$E$21,2,FALSE)</f>
        <v>KSR Hotel</v>
      </c>
      <c r="E492" s="3" t="str">
        <f>VLOOKUP(C492,'Restaurant Details'!$A$2:$C$21,3,FALSE)</f>
        <v>Chinese</v>
      </c>
      <c r="F492" s="1">
        <v>44562.96875</v>
      </c>
      <c r="G492" s="5">
        <f t="shared" si="28"/>
        <v>44562</v>
      </c>
      <c r="H492" s="4">
        <f t="shared" si="29"/>
        <v>0.96875</v>
      </c>
      <c r="I492" s="3">
        <v>4</v>
      </c>
      <c r="J492" s="3">
        <v>405</v>
      </c>
      <c r="K492" s="3" t="str">
        <f t="shared" si="30"/>
        <v>N</v>
      </c>
      <c r="L492" s="3">
        <f t="shared" si="31"/>
        <v>405</v>
      </c>
      <c r="M492" s="2" t="s">
        <v>530</v>
      </c>
      <c r="N492" s="3">
        <v>46</v>
      </c>
      <c r="O492" s="3">
        <v>4</v>
      </c>
      <c r="P492" s="3">
        <v>5</v>
      </c>
    </row>
    <row r="493" spans="1:16" x14ac:dyDescent="0.3">
      <c r="A493" t="s">
        <v>518</v>
      </c>
      <c r="B493" s="2" t="s">
        <v>16</v>
      </c>
      <c r="C493" s="3">
        <v>13</v>
      </c>
      <c r="D493" s="3" t="str">
        <f>VLOOKUP(C493,'Restaurant Details'!$A$1:$E$21,2,FALSE)</f>
        <v>Veer Restaurant</v>
      </c>
      <c r="E493" s="3" t="str">
        <f>VLOOKUP(C493,'Restaurant Details'!$A$2:$C$21,3,FALSE)</f>
        <v>Chinese</v>
      </c>
      <c r="F493" s="1">
        <v>44562.597222222219</v>
      </c>
      <c r="G493" s="5">
        <f t="shared" si="28"/>
        <v>44562</v>
      </c>
      <c r="H493" s="4">
        <f t="shared" si="29"/>
        <v>0.59722222221898846</v>
      </c>
      <c r="I493" s="3">
        <v>5</v>
      </c>
      <c r="J493" s="3">
        <v>1046</v>
      </c>
      <c r="K493" s="3" t="str">
        <f t="shared" si="30"/>
        <v>Y</v>
      </c>
      <c r="L493" s="3">
        <f t="shared" si="31"/>
        <v>993.69999999999993</v>
      </c>
      <c r="M493" s="2" t="s">
        <v>529</v>
      </c>
      <c r="N493" s="3">
        <v>43</v>
      </c>
      <c r="O493" s="3">
        <v>5</v>
      </c>
      <c r="P493" s="3">
        <v>1</v>
      </c>
    </row>
    <row r="494" spans="1:16" x14ac:dyDescent="0.3">
      <c r="A494" t="s">
        <v>519</v>
      </c>
      <c r="B494" s="2" t="s">
        <v>16</v>
      </c>
      <c r="C494" s="3">
        <v>9</v>
      </c>
      <c r="D494" s="3" t="str">
        <f>VLOOKUP(C494,'Restaurant Details'!$A$1:$E$21,2,FALSE)</f>
        <v>Excel Restaurant</v>
      </c>
      <c r="E494" s="3" t="str">
        <f>VLOOKUP(C494,'Restaurant Details'!$A$2:$C$21,3,FALSE)</f>
        <v>North Indian</v>
      </c>
      <c r="F494" s="1">
        <v>44562.806250000001</v>
      </c>
      <c r="G494" s="5">
        <f t="shared" si="28"/>
        <v>44562</v>
      </c>
      <c r="H494" s="4">
        <f t="shared" si="29"/>
        <v>0.80625000000145519</v>
      </c>
      <c r="I494" s="3">
        <v>5</v>
      </c>
      <c r="J494" s="3">
        <v>875</v>
      </c>
      <c r="K494" s="3" t="str">
        <f t="shared" si="30"/>
        <v>Y</v>
      </c>
      <c r="L494" s="3">
        <f t="shared" si="31"/>
        <v>831.25</v>
      </c>
      <c r="M494" s="2" t="s">
        <v>531</v>
      </c>
      <c r="N494" s="3">
        <v>33</v>
      </c>
      <c r="O494" s="3">
        <v>3</v>
      </c>
      <c r="P494" s="3">
        <v>4</v>
      </c>
    </row>
    <row r="495" spans="1:16" x14ac:dyDescent="0.3">
      <c r="A495" t="s">
        <v>520</v>
      </c>
      <c r="B495" s="2" t="s">
        <v>21</v>
      </c>
      <c r="C495" s="3">
        <v>8</v>
      </c>
      <c r="D495" s="3" t="str">
        <f>VLOOKUP(C495,'Restaurant Details'!$A$1:$E$21,2,FALSE)</f>
        <v>Oslo</v>
      </c>
      <c r="E495" s="3" t="str">
        <f>VLOOKUP(C495,'Restaurant Details'!$A$2:$C$21,3,FALSE)</f>
        <v>French</v>
      </c>
      <c r="F495" s="1">
        <v>44562.5625</v>
      </c>
      <c r="G495" s="5">
        <f t="shared" si="28"/>
        <v>44562</v>
      </c>
      <c r="H495" s="4">
        <f t="shared" si="29"/>
        <v>0.5625</v>
      </c>
      <c r="I495" s="3">
        <v>4</v>
      </c>
      <c r="J495" s="3">
        <v>557</v>
      </c>
      <c r="K495" s="3" t="str">
        <f t="shared" si="30"/>
        <v>Y</v>
      </c>
      <c r="L495" s="3">
        <f t="shared" si="31"/>
        <v>529.15</v>
      </c>
      <c r="M495" s="2" t="s">
        <v>529</v>
      </c>
      <c r="N495" s="3">
        <v>41</v>
      </c>
      <c r="O495" s="3">
        <v>5</v>
      </c>
      <c r="P495" s="3">
        <v>5</v>
      </c>
    </row>
    <row r="496" spans="1:16" x14ac:dyDescent="0.3">
      <c r="A496" t="s">
        <v>521</v>
      </c>
      <c r="B496" s="2" t="s">
        <v>8</v>
      </c>
      <c r="C496" s="3">
        <v>13</v>
      </c>
      <c r="D496" s="3" t="str">
        <f>VLOOKUP(C496,'Restaurant Details'!$A$1:$E$21,2,FALSE)</f>
        <v>Veer Restaurant</v>
      </c>
      <c r="E496" s="3" t="str">
        <f>VLOOKUP(C496,'Restaurant Details'!$A$2:$C$21,3,FALSE)</f>
        <v>Chinese</v>
      </c>
      <c r="F496" s="1">
        <v>44562.470138888886</v>
      </c>
      <c r="G496" s="5">
        <f t="shared" si="28"/>
        <v>44562</v>
      </c>
      <c r="H496" s="4">
        <f t="shared" si="29"/>
        <v>0.47013888888614019</v>
      </c>
      <c r="I496" s="3">
        <v>7</v>
      </c>
      <c r="J496" s="3">
        <v>875</v>
      </c>
      <c r="K496" s="3" t="str">
        <f t="shared" si="30"/>
        <v>Y</v>
      </c>
      <c r="L496" s="3">
        <f t="shared" si="31"/>
        <v>831.25</v>
      </c>
      <c r="M496" s="2" t="s">
        <v>531</v>
      </c>
      <c r="N496" s="3">
        <v>46</v>
      </c>
      <c r="O496" s="3">
        <v>2</v>
      </c>
      <c r="P496" s="3">
        <v>1</v>
      </c>
    </row>
    <row r="497" spans="1:16" x14ac:dyDescent="0.3">
      <c r="A497" t="s">
        <v>522</v>
      </c>
      <c r="B497" s="2" t="s">
        <v>5</v>
      </c>
      <c r="C497" s="3">
        <v>20</v>
      </c>
      <c r="D497" s="3" t="str">
        <f>VLOOKUP(C497,'Restaurant Details'!$A$1:$E$21,2,FALSE)</f>
        <v>Chew Restaurant</v>
      </c>
      <c r="E497" s="3" t="str">
        <f>VLOOKUP(C497,'Restaurant Details'!$A$2:$C$21,3,FALSE)</f>
        <v>Belgian</v>
      </c>
      <c r="F497" s="1">
        <v>44562.640277777777</v>
      </c>
      <c r="G497" s="5">
        <f t="shared" si="28"/>
        <v>44562</v>
      </c>
      <c r="H497" s="4">
        <f t="shared" si="29"/>
        <v>0.64027777777664596</v>
      </c>
      <c r="I497" s="3">
        <v>6</v>
      </c>
      <c r="J497" s="3">
        <v>1184</v>
      </c>
      <c r="K497" s="3" t="str">
        <f t="shared" si="30"/>
        <v>Y</v>
      </c>
      <c r="L497" s="3">
        <f t="shared" si="31"/>
        <v>1124.8</v>
      </c>
      <c r="M497" s="2" t="s">
        <v>529</v>
      </c>
      <c r="N497" s="3">
        <v>13</v>
      </c>
      <c r="O497" s="3">
        <v>4</v>
      </c>
      <c r="P497" s="3">
        <v>2</v>
      </c>
    </row>
    <row r="498" spans="1:16" x14ac:dyDescent="0.3">
      <c r="A498" t="s">
        <v>523</v>
      </c>
      <c r="B498" s="2" t="s">
        <v>13</v>
      </c>
      <c r="C498" s="3">
        <v>17</v>
      </c>
      <c r="D498" s="3" t="str">
        <f>VLOOKUP(C498,'Restaurant Details'!$A$1:$E$21,2,FALSE)</f>
        <v>Zam Zam</v>
      </c>
      <c r="E498" s="3" t="str">
        <f>VLOOKUP(C498,'Restaurant Details'!$A$2:$C$21,3,FALSE)</f>
        <v>Arabian</v>
      </c>
      <c r="F498" s="1">
        <v>44562.563194444447</v>
      </c>
      <c r="G498" s="5">
        <f t="shared" si="28"/>
        <v>44562</v>
      </c>
      <c r="H498" s="4">
        <f t="shared" si="29"/>
        <v>0.56319444444670808</v>
      </c>
      <c r="I498" s="3">
        <v>5</v>
      </c>
      <c r="J498" s="3">
        <v>541</v>
      </c>
      <c r="K498" s="3" t="str">
        <f t="shared" si="30"/>
        <v>Y</v>
      </c>
      <c r="L498" s="3">
        <f t="shared" si="31"/>
        <v>513.94999999999993</v>
      </c>
      <c r="M498" s="2" t="s">
        <v>531</v>
      </c>
      <c r="N498" s="3">
        <v>27</v>
      </c>
      <c r="O498" s="3">
        <v>4</v>
      </c>
      <c r="P498" s="3">
        <v>3</v>
      </c>
    </row>
    <row r="499" spans="1:16" x14ac:dyDescent="0.3">
      <c r="A499" t="s">
        <v>524</v>
      </c>
      <c r="B499" s="2" t="s">
        <v>5</v>
      </c>
      <c r="C499" s="3">
        <v>10</v>
      </c>
      <c r="D499" s="3" t="str">
        <f>VLOOKUP(C499,'Restaurant Details'!$A$1:$E$21,2,FALSE)</f>
        <v>Dave Hotel</v>
      </c>
      <c r="E499" s="3" t="str">
        <f>VLOOKUP(C499,'Restaurant Details'!$A$2:$C$21,3,FALSE)</f>
        <v>South Indian</v>
      </c>
      <c r="F499" s="1">
        <v>44562.896527777775</v>
      </c>
      <c r="G499" s="5">
        <f t="shared" si="28"/>
        <v>44562</v>
      </c>
      <c r="H499" s="4">
        <f t="shared" si="29"/>
        <v>0.89652777777519077</v>
      </c>
      <c r="I499" s="3">
        <v>6</v>
      </c>
      <c r="J499" s="3">
        <v>1049</v>
      </c>
      <c r="K499" s="3" t="str">
        <f t="shared" si="30"/>
        <v>Y</v>
      </c>
      <c r="L499" s="3">
        <f t="shared" si="31"/>
        <v>996.55</v>
      </c>
      <c r="M499" s="2" t="s">
        <v>529</v>
      </c>
      <c r="N499" s="3">
        <v>27</v>
      </c>
      <c r="O499" s="3">
        <v>3</v>
      </c>
      <c r="P499" s="3">
        <v>4</v>
      </c>
    </row>
    <row r="500" spans="1:16" x14ac:dyDescent="0.3">
      <c r="A500" t="s">
        <v>525</v>
      </c>
      <c r="B500" s="2" t="s">
        <v>3</v>
      </c>
      <c r="C500" s="3">
        <v>2</v>
      </c>
      <c r="D500" s="3" t="str">
        <f>VLOOKUP(C500,'Restaurant Details'!$A$1:$E$21,2,FALSE)</f>
        <v>SSK Hotel</v>
      </c>
      <c r="E500" s="3" t="str">
        <f>VLOOKUP(C500,'Restaurant Details'!$A$2:$C$21,3,FALSE)</f>
        <v>North Indian</v>
      </c>
      <c r="F500" s="1">
        <v>44562.590277777781</v>
      </c>
      <c r="G500" s="5">
        <f t="shared" si="28"/>
        <v>44562</v>
      </c>
      <c r="H500" s="4">
        <f t="shared" si="29"/>
        <v>0.59027777778101154</v>
      </c>
      <c r="I500" s="3">
        <v>5</v>
      </c>
      <c r="J500" s="3">
        <v>758</v>
      </c>
      <c r="K500" s="3" t="str">
        <f t="shared" si="30"/>
        <v>Y</v>
      </c>
      <c r="L500" s="3">
        <f t="shared" si="31"/>
        <v>720.1</v>
      </c>
      <c r="M500" s="2" t="s">
        <v>529</v>
      </c>
      <c r="N500" s="3">
        <v>29</v>
      </c>
      <c r="O500" s="3">
        <v>3</v>
      </c>
      <c r="P500" s="3">
        <v>3</v>
      </c>
    </row>
    <row r="501" spans="1:16" x14ac:dyDescent="0.3">
      <c r="A501" t="s">
        <v>526</v>
      </c>
      <c r="B501" s="2" t="s">
        <v>17</v>
      </c>
      <c r="C501" s="3">
        <v>7</v>
      </c>
      <c r="D501" s="3" t="str">
        <f>VLOOKUP(C501,'Restaurant Details'!$A$1:$E$21,2,FALSE)</f>
        <v>AMN</v>
      </c>
      <c r="E501" s="3" t="str">
        <f>VLOOKUP(C501,'Restaurant Details'!$A$2:$C$21,3,FALSE)</f>
        <v>North Indian</v>
      </c>
      <c r="F501" s="1">
        <v>44562.750694444447</v>
      </c>
      <c r="G501" s="5">
        <f t="shared" si="28"/>
        <v>44562</v>
      </c>
      <c r="H501" s="4">
        <f t="shared" si="29"/>
        <v>0.75069444444670808</v>
      </c>
      <c r="I501" s="3">
        <v>3</v>
      </c>
      <c r="J501" s="3">
        <v>659</v>
      </c>
      <c r="K501" s="3" t="str">
        <f t="shared" si="30"/>
        <v>Y</v>
      </c>
      <c r="L501" s="3">
        <f t="shared" si="31"/>
        <v>626.04999999999995</v>
      </c>
      <c r="M501" s="2" t="s">
        <v>529</v>
      </c>
      <c r="N501" s="3">
        <v>11</v>
      </c>
      <c r="O501" s="3">
        <v>4</v>
      </c>
      <c r="P501" s="3">
        <v>5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68269-9920-4CC7-B899-B2A2DCD32E04}">
  <dimension ref="A1:E21"/>
  <sheetViews>
    <sheetView workbookViewId="0">
      <selection activeCell="D2" sqref="D2"/>
    </sheetView>
  </sheetViews>
  <sheetFormatPr defaultRowHeight="14.4" x14ac:dyDescent="0.3"/>
  <cols>
    <col min="1" max="1" width="11.77734375" bestFit="1" customWidth="1"/>
    <col min="2" max="2" width="21.21875" customWidth="1"/>
    <col min="3" max="3" width="19.77734375" customWidth="1"/>
    <col min="4" max="4" width="11.109375" customWidth="1"/>
  </cols>
  <sheetData>
    <row r="1" spans="1:5" x14ac:dyDescent="0.3">
      <c r="A1" t="s">
        <v>572</v>
      </c>
      <c r="B1" t="s">
        <v>571</v>
      </c>
      <c r="C1" t="s">
        <v>570</v>
      </c>
      <c r="D1" t="s">
        <v>569</v>
      </c>
      <c r="E1" t="s">
        <v>568</v>
      </c>
    </row>
    <row r="2" spans="1:5" x14ac:dyDescent="0.3">
      <c r="A2">
        <v>1</v>
      </c>
      <c r="B2" t="s">
        <v>567</v>
      </c>
      <c r="C2" t="s">
        <v>562</v>
      </c>
      <c r="D2" t="s">
        <v>535</v>
      </c>
      <c r="E2" t="s">
        <v>540</v>
      </c>
    </row>
    <row r="3" spans="1:5" x14ac:dyDescent="0.3">
      <c r="A3">
        <v>2</v>
      </c>
      <c r="B3" t="s">
        <v>566</v>
      </c>
      <c r="C3" t="s">
        <v>548</v>
      </c>
      <c r="D3" t="s">
        <v>547</v>
      </c>
      <c r="E3" t="s">
        <v>540</v>
      </c>
    </row>
    <row r="4" spans="1:5" x14ac:dyDescent="0.3">
      <c r="A4">
        <v>3</v>
      </c>
      <c r="B4" t="s">
        <v>565</v>
      </c>
      <c r="C4" t="s">
        <v>556</v>
      </c>
      <c r="D4" t="s">
        <v>547</v>
      </c>
      <c r="E4" t="s">
        <v>534</v>
      </c>
    </row>
    <row r="5" spans="1:5" x14ac:dyDescent="0.3">
      <c r="A5">
        <v>4</v>
      </c>
      <c r="B5" t="s">
        <v>564</v>
      </c>
      <c r="C5" t="s">
        <v>556</v>
      </c>
      <c r="D5" t="s">
        <v>547</v>
      </c>
      <c r="E5" t="s">
        <v>534</v>
      </c>
    </row>
    <row r="6" spans="1:5" x14ac:dyDescent="0.3">
      <c r="A6">
        <v>5</v>
      </c>
      <c r="B6" t="s">
        <v>563</v>
      </c>
      <c r="C6" t="s">
        <v>562</v>
      </c>
      <c r="D6" t="s">
        <v>547</v>
      </c>
      <c r="E6" t="s">
        <v>540</v>
      </c>
    </row>
    <row r="7" spans="1:5" x14ac:dyDescent="0.3">
      <c r="A7">
        <v>6</v>
      </c>
      <c r="B7" t="s">
        <v>561</v>
      </c>
      <c r="C7" t="s">
        <v>554</v>
      </c>
      <c r="D7" t="s">
        <v>547</v>
      </c>
      <c r="E7" t="s">
        <v>540</v>
      </c>
    </row>
    <row r="8" spans="1:5" x14ac:dyDescent="0.3">
      <c r="A8">
        <v>7</v>
      </c>
      <c r="B8" t="s">
        <v>560</v>
      </c>
      <c r="C8" t="s">
        <v>548</v>
      </c>
      <c r="D8" t="s">
        <v>547</v>
      </c>
      <c r="E8" t="s">
        <v>534</v>
      </c>
    </row>
    <row r="9" spans="1:5" x14ac:dyDescent="0.3">
      <c r="A9">
        <v>8</v>
      </c>
      <c r="B9" t="s">
        <v>559</v>
      </c>
      <c r="C9" t="s">
        <v>554</v>
      </c>
      <c r="D9" t="s">
        <v>535</v>
      </c>
      <c r="E9" t="s">
        <v>534</v>
      </c>
    </row>
    <row r="10" spans="1:5" x14ac:dyDescent="0.3">
      <c r="A10">
        <v>9</v>
      </c>
      <c r="B10" t="s">
        <v>558</v>
      </c>
      <c r="C10" t="s">
        <v>548</v>
      </c>
      <c r="D10" t="s">
        <v>547</v>
      </c>
      <c r="E10" t="s">
        <v>534</v>
      </c>
    </row>
    <row r="11" spans="1:5" x14ac:dyDescent="0.3">
      <c r="A11">
        <v>10</v>
      </c>
      <c r="B11" t="s">
        <v>557</v>
      </c>
      <c r="C11" t="s">
        <v>556</v>
      </c>
      <c r="D11" t="s">
        <v>538</v>
      </c>
      <c r="E11" t="s">
        <v>534</v>
      </c>
    </row>
    <row r="12" spans="1:5" x14ac:dyDescent="0.3">
      <c r="A12">
        <v>11</v>
      </c>
      <c r="B12" t="s">
        <v>555</v>
      </c>
      <c r="C12" t="s">
        <v>554</v>
      </c>
      <c r="D12" t="s">
        <v>535</v>
      </c>
      <c r="E12" t="s">
        <v>540</v>
      </c>
    </row>
    <row r="13" spans="1:5" x14ac:dyDescent="0.3">
      <c r="A13">
        <v>12</v>
      </c>
      <c r="B13" t="s">
        <v>553</v>
      </c>
      <c r="C13" t="s">
        <v>550</v>
      </c>
      <c r="D13" t="s">
        <v>535</v>
      </c>
      <c r="E13" t="s">
        <v>534</v>
      </c>
    </row>
    <row r="14" spans="1:5" x14ac:dyDescent="0.3">
      <c r="A14">
        <v>13</v>
      </c>
      <c r="B14" t="s">
        <v>552</v>
      </c>
      <c r="C14" t="s">
        <v>550</v>
      </c>
      <c r="D14" t="s">
        <v>547</v>
      </c>
      <c r="E14" t="s">
        <v>534</v>
      </c>
    </row>
    <row r="15" spans="1:5" x14ac:dyDescent="0.3">
      <c r="A15">
        <v>14</v>
      </c>
      <c r="B15" t="s">
        <v>551</v>
      </c>
      <c r="C15" t="s">
        <v>550</v>
      </c>
      <c r="D15" t="s">
        <v>538</v>
      </c>
      <c r="E15" t="s">
        <v>540</v>
      </c>
    </row>
    <row r="16" spans="1:5" x14ac:dyDescent="0.3">
      <c r="A16">
        <v>15</v>
      </c>
      <c r="B16" t="s">
        <v>549</v>
      </c>
      <c r="C16" t="s">
        <v>548</v>
      </c>
      <c r="D16" t="s">
        <v>547</v>
      </c>
      <c r="E16" t="s">
        <v>534</v>
      </c>
    </row>
    <row r="17" spans="1:5" x14ac:dyDescent="0.3">
      <c r="A17">
        <v>16</v>
      </c>
      <c r="B17" t="s">
        <v>546</v>
      </c>
      <c r="C17" t="s">
        <v>542</v>
      </c>
      <c r="D17" t="s">
        <v>541</v>
      </c>
      <c r="E17" t="s">
        <v>534</v>
      </c>
    </row>
    <row r="18" spans="1:5" x14ac:dyDescent="0.3">
      <c r="A18">
        <v>17</v>
      </c>
      <c r="B18" t="s">
        <v>545</v>
      </c>
      <c r="C18" t="s">
        <v>544</v>
      </c>
      <c r="D18" t="s">
        <v>541</v>
      </c>
      <c r="E18" t="s">
        <v>534</v>
      </c>
    </row>
    <row r="19" spans="1:5" x14ac:dyDescent="0.3">
      <c r="A19">
        <v>18</v>
      </c>
      <c r="B19" t="s">
        <v>543</v>
      </c>
      <c r="C19" t="s">
        <v>542</v>
      </c>
      <c r="D19" t="s">
        <v>541</v>
      </c>
      <c r="E19" t="s">
        <v>540</v>
      </c>
    </row>
    <row r="20" spans="1:5" x14ac:dyDescent="0.3">
      <c r="A20">
        <v>19</v>
      </c>
      <c r="B20" t="s">
        <v>539</v>
      </c>
      <c r="C20" t="s">
        <v>536</v>
      </c>
      <c r="D20" t="s">
        <v>538</v>
      </c>
      <c r="E20" t="s">
        <v>534</v>
      </c>
    </row>
    <row r="21" spans="1:5" x14ac:dyDescent="0.3">
      <c r="A21">
        <v>20</v>
      </c>
      <c r="B21" t="s">
        <v>537</v>
      </c>
      <c r="C21" t="s">
        <v>536</v>
      </c>
      <c r="D21" t="s">
        <v>535</v>
      </c>
      <c r="E21" t="s">
        <v>534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CCEC7-316B-472D-9C25-22AB2D349A4A}">
  <dimension ref="A4:I135"/>
  <sheetViews>
    <sheetView tabSelected="1" zoomScaleNormal="100" workbookViewId="0">
      <selection activeCell="C134" sqref="C134"/>
    </sheetView>
  </sheetViews>
  <sheetFormatPr defaultRowHeight="14.4" x14ac:dyDescent="0.3"/>
  <cols>
    <col min="1" max="1" width="13.44140625" bestFit="1" customWidth="1"/>
    <col min="2" max="2" width="16" bestFit="1" customWidth="1"/>
    <col min="3" max="26" width="8.109375" bestFit="1" customWidth="1"/>
    <col min="27" max="27" width="10.77734375" bestFit="1" customWidth="1"/>
    <col min="28" max="35" width="6.5546875" bestFit="1" customWidth="1"/>
    <col min="36" max="36" width="5.5546875" bestFit="1" customWidth="1"/>
    <col min="37" max="46" width="6.5546875" bestFit="1" customWidth="1"/>
    <col min="47" max="47" width="5.5546875" bestFit="1" customWidth="1"/>
    <col min="48" max="57" width="6.5546875" bestFit="1" customWidth="1"/>
    <col min="58" max="58" width="5.5546875" bestFit="1" customWidth="1"/>
    <col min="59" max="68" width="6.5546875" bestFit="1" customWidth="1"/>
    <col min="69" max="69" width="5.5546875" bestFit="1" customWidth="1"/>
    <col min="70" max="79" width="6.5546875" bestFit="1" customWidth="1"/>
    <col min="80" max="80" width="5.5546875" bestFit="1" customWidth="1"/>
    <col min="81" max="90" width="6.5546875" bestFit="1" customWidth="1"/>
    <col min="91" max="91" width="5.5546875" bestFit="1" customWidth="1"/>
    <col min="92" max="101" width="6.5546875" bestFit="1" customWidth="1"/>
    <col min="102" max="102" width="5.5546875" bestFit="1" customWidth="1"/>
    <col min="103" max="112" width="6.5546875" bestFit="1" customWidth="1"/>
    <col min="113" max="113" width="4.5546875" bestFit="1" customWidth="1"/>
    <col min="114" max="114" width="5.5546875" bestFit="1" customWidth="1"/>
    <col min="115" max="124" width="6.5546875" bestFit="1" customWidth="1"/>
    <col min="125" max="125" width="5.5546875" bestFit="1" customWidth="1"/>
    <col min="126" max="135" width="6.5546875" bestFit="1" customWidth="1"/>
    <col min="136" max="136" width="5.5546875" bestFit="1" customWidth="1"/>
    <col min="137" max="146" width="6.5546875" bestFit="1" customWidth="1"/>
    <col min="147" max="147" width="5.5546875" bestFit="1" customWidth="1"/>
    <col min="148" max="157" width="6.5546875" bestFit="1" customWidth="1"/>
    <col min="158" max="158" width="5.5546875" bestFit="1" customWidth="1"/>
    <col min="159" max="168" width="6.5546875" bestFit="1" customWidth="1"/>
    <col min="169" max="169" width="5.5546875" bestFit="1" customWidth="1"/>
    <col min="170" max="179" width="6.5546875" bestFit="1" customWidth="1"/>
    <col min="180" max="180" width="5.5546875" bestFit="1" customWidth="1"/>
    <col min="181" max="190" width="6.5546875" bestFit="1" customWidth="1"/>
    <col min="191" max="191" width="5.5546875" bestFit="1" customWidth="1"/>
    <col min="192" max="201" width="6.5546875" bestFit="1" customWidth="1"/>
    <col min="202" max="202" width="5.5546875" bestFit="1" customWidth="1"/>
    <col min="203" max="212" width="6.5546875" bestFit="1" customWidth="1"/>
    <col min="213" max="213" width="5.5546875" bestFit="1" customWidth="1"/>
    <col min="214" max="223" width="6.5546875" bestFit="1" customWidth="1"/>
    <col min="224" max="224" width="4.5546875" bestFit="1" customWidth="1"/>
    <col min="225" max="225" width="5.5546875" bestFit="1" customWidth="1"/>
    <col min="226" max="235" width="6.5546875" bestFit="1" customWidth="1"/>
    <col min="236" max="236" width="5.5546875" bestFit="1" customWidth="1"/>
    <col min="237" max="246" width="6.5546875" bestFit="1" customWidth="1"/>
    <col min="247" max="247" width="5.5546875" bestFit="1" customWidth="1"/>
    <col min="248" max="257" width="6.5546875" bestFit="1" customWidth="1"/>
    <col min="258" max="258" width="5.5546875" bestFit="1" customWidth="1"/>
    <col min="259" max="268" width="6.5546875" bestFit="1" customWidth="1"/>
    <col min="269" max="269" width="5.5546875" bestFit="1" customWidth="1"/>
    <col min="270" max="279" width="6.5546875" bestFit="1" customWidth="1"/>
    <col min="280" max="280" width="5.5546875" bestFit="1" customWidth="1"/>
    <col min="281" max="290" width="6.5546875" bestFit="1" customWidth="1"/>
    <col min="291" max="291" width="5.5546875" bestFit="1" customWidth="1"/>
    <col min="292" max="301" width="6.5546875" bestFit="1" customWidth="1"/>
    <col min="302" max="302" width="5.5546875" bestFit="1" customWidth="1"/>
    <col min="303" max="312" width="6.5546875" bestFit="1" customWidth="1"/>
    <col min="313" max="313" width="5.5546875" bestFit="1" customWidth="1"/>
    <col min="314" max="323" width="6.5546875" bestFit="1" customWidth="1"/>
    <col min="324" max="324" width="5.5546875" bestFit="1" customWidth="1"/>
    <col min="325" max="334" width="6.5546875" bestFit="1" customWidth="1"/>
    <col min="335" max="335" width="4.5546875" bestFit="1" customWidth="1"/>
    <col min="336" max="336" width="5.5546875" bestFit="1" customWidth="1"/>
    <col min="337" max="346" width="6.5546875" bestFit="1" customWidth="1"/>
    <col min="347" max="347" width="5.5546875" bestFit="1" customWidth="1"/>
    <col min="348" max="357" width="6.5546875" bestFit="1" customWidth="1"/>
    <col min="358" max="358" width="5.5546875" bestFit="1" customWidth="1"/>
    <col min="359" max="368" width="6.5546875" bestFit="1" customWidth="1"/>
    <col min="369" max="369" width="5.5546875" bestFit="1" customWidth="1"/>
    <col min="370" max="379" width="6.5546875" bestFit="1" customWidth="1"/>
    <col min="380" max="380" width="5.5546875" bestFit="1" customWidth="1"/>
    <col min="381" max="390" width="6.5546875" bestFit="1" customWidth="1"/>
    <col min="391" max="391" width="5.5546875" bestFit="1" customWidth="1"/>
    <col min="392" max="401" width="6.5546875" bestFit="1" customWidth="1"/>
    <col min="402" max="402" width="5.5546875" bestFit="1" customWidth="1"/>
    <col min="403" max="412" width="6.5546875" bestFit="1" customWidth="1"/>
    <col min="413" max="413" width="5.5546875" bestFit="1" customWidth="1"/>
    <col min="414" max="423" width="6.5546875" bestFit="1" customWidth="1"/>
    <col min="424" max="424" width="5.5546875" bestFit="1" customWidth="1"/>
    <col min="425" max="434" width="6.5546875" bestFit="1" customWidth="1"/>
    <col min="435" max="435" width="5.5546875" bestFit="1" customWidth="1"/>
    <col min="436" max="445" width="6.5546875" bestFit="1" customWidth="1"/>
    <col min="446" max="446" width="4.5546875" bestFit="1" customWidth="1"/>
    <col min="447" max="447" width="5.5546875" bestFit="1" customWidth="1"/>
    <col min="448" max="448" width="6.5546875" bestFit="1" customWidth="1"/>
    <col min="449" max="457" width="5.5546875" bestFit="1" customWidth="1"/>
    <col min="458" max="458" width="4.5546875" bestFit="1" customWidth="1"/>
    <col min="459" max="468" width="5.5546875" bestFit="1" customWidth="1"/>
    <col min="469" max="469" width="4.5546875" bestFit="1" customWidth="1"/>
    <col min="470" max="479" width="5.5546875" bestFit="1" customWidth="1"/>
    <col min="480" max="480" width="4.5546875" bestFit="1" customWidth="1"/>
    <col min="481" max="490" width="5.5546875" bestFit="1" customWidth="1"/>
    <col min="491" max="491" width="4.5546875" bestFit="1" customWidth="1"/>
    <col min="492" max="501" width="5.5546875" bestFit="1" customWidth="1"/>
    <col min="502" max="502" width="10.77734375" bestFit="1" customWidth="1"/>
  </cols>
  <sheetData>
    <row r="4" spans="1:2" ht="18" x14ac:dyDescent="0.35">
      <c r="A4" s="11" t="s">
        <v>580</v>
      </c>
    </row>
    <row r="5" spans="1:2" x14ac:dyDescent="0.3">
      <c r="A5" s="6" t="s">
        <v>599</v>
      </c>
      <c r="B5" t="s">
        <v>601</v>
      </c>
    </row>
    <row r="6" spans="1:2" x14ac:dyDescent="0.3">
      <c r="A6" s="7" t="s">
        <v>549</v>
      </c>
      <c r="B6" s="8">
        <v>9340.8999999999978</v>
      </c>
    </row>
    <row r="7" spans="1:2" x14ac:dyDescent="0.3">
      <c r="A7" s="7" t="s">
        <v>557</v>
      </c>
      <c r="B7" s="8">
        <v>10448.199999999999</v>
      </c>
    </row>
    <row r="8" spans="1:2" x14ac:dyDescent="0.3">
      <c r="A8" s="7" t="s">
        <v>558</v>
      </c>
      <c r="B8" s="8">
        <v>11527.2</v>
      </c>
    </row>
    <row r="9" spans="1:2" x14ac:dyDescent="0.3">
      <c r="A9" s="7" t="s">
        <v>566</v>
      </c>
      <c r="B9" s="8">
        <v>11580.3</v>
      </c>
    </row>
    <row r="10" spans="1:2" x14ac:dyDescent="0.3">
      <c r="A10" s="7" t="s">
        <v>565</v>
      </c>
      <c r="B10" s="8">
        <v>12062.9</v>
      </c>
    </row>
    <row r="11" spans="1:2" x14ac:dyDescent="0.3">
      <c r="A11" s="7" t="s">
        <v>551</v>
      </c>
      <c r="B11" s="8">
        <v>12088.599999999999</v>
      </c>
    </row>
    <row r="12" spans="1:2" x14ac:dyDescent="0.3">
      <c r="A12" s="7" t="s">
        <v>560</v>
      </c>
      <c r="B12" s="8">
        <v>12331.7</v>
      </c>
    </row>
    <row r="13" spans="1:2" x14ac:dyDescent="0.3">
      <c r="A13" s="7" t="s">
        <v>555</v>
      </c>
      <c r="B13" s="8">
        <v>12362.15</v>
      </c>
    </row>
    <row r="14" spans="1:2" x14ac:dyDescent="0.3">
      <c r="A14" s="7" t="s">
        <v>553</v>
      </c>
      <c r="B14" s="8">
        <v>13128.65</v>
      </c>
    </row>
    <row r="15" spans="1:2" x14ac:dyDescent="0.3">
      <c r="A15" s="7" t="s">
        <v>559</v>
      </c>
      <c r="B15" s="8">
        <v>13272.199999999999</v>
      </c>
    </row>
    <row r="16" spans="1:2" x14ac:dyDescent="0.3">
      <c r="A16" s="7" t="s">
        <v>564</v>
      </c>
      <c r="B16" s="8">
        <v>14865.2</v>
      </c>
    </row>
    <row r="17" spans="1:2" x14ac:dyDescent="0.3">
      <c r="A17" s="7" t="s">
        <v>563</v>
      </c>
      <c r="B17" s="8">
        <v>15243.8</v>
      </c>
    </row>
    <row r="18" spans="1:2" x14ac:dyDescent="0.3">
      <c r="A18" s="7" t="s">
        <v>545</v>
      </c>
      <c r="B18" s="8">
        <v>15859.200000000003</v>
      </c>
    </row>
    <row r="19" spans="1:2" x14ac:dyDescent="0.3">
      <c r="A19" s="7" t="s">
        <v>539</v>
      </c>
      <c r="B19" s="8">
        <v>16600.149999999998</v>
      </c>
    </row>
    <row r="20" spans="1:2" x14ac:dyDescent="0.3">
      <c r="A20" s="7" t="s">
        <v>537</v>
      </c>
      <c r="B20" s="8">
        <v>16840.449999999997</v>
      </c>
    </row>
    <row r="21" spans="1:2" x14ac:dyDescent="0.3">
      <c r="A21" s="7" t="s">
        <v>543</v>
      </c>
      <c r="B21" s="8">
        <v>17149.150000000001</v>
      </c>
    </row>
    <row r="22" spans="1:2" x14ac:dyDescent="0.3">
      <c r="A22" s="7" t="s">
        <v>561</v>
      </c>
      <c r="B22" s="8">
        <v>17552.150000000001</v>
      </c>
    </row>
    <row r="23" spans="1:2" x14ac:dyDescent="0.3">
      <c r="A23" s="7" t="s">
        <v>546</v>
      </c>
      <c r="B23" s="8">
        <v>17741.75</v>
      </c>
    </row>
    <row r="24" spans="1:2" x14ac:dyDescent="0.3">
      <c r="A24" s="7" t="s">
        <v>567</v>
      </c>
      <c r="B24" s="8">
        <v>18204.3</v>
      </c>
    </row>
    <row r="25" spans="1:2" x14ac:dyDescent="0.3">
      <c r="A25" s="7" t="s">
        <v>552</v>
      </c>
      <c r="B25" s="8">
        <v>18334.750000000004</v>
      </c>
    </row>
    <row r="26" spans="1:2" x14ac:dyDescent="0.3">
      <c r="A26" s="7" t="s">
        <v>576</v>
      </c>
      <c r="B26" s="8">
        <v>286533.70000000019</v>
      </c>
    </row>
    <row r="30" spans="1:2" ht="18" x14ac:dyDescent="0.35">
      <c r="A30" s="11" t="s">
        <v>581</v>
      </c>
    </row>
    <row r="31" spans="1:2" x14ac:dyDescent="0.3">
      <c r="A31" s="6" t="s">
        <v>599</v>
      </c>
      <c r="B31" t="s">
        <v>577</v>
      </c>
    </row>
    <row r="32" spans="1:2" x14ac:dyDescent="0.3">
      <c r="A32" s="7" t="s">
        <v>567</v>
      </c>
      <c r="B32" s="8">
        <v>26.03125</v>
      </c>
    </row>
    <row r="33" spans="1:2" x14ac:dyDescent="0.3">
      <c r="A33" s="7" t="s">
        <v>557</v>
      </c>
      <c r="B33" s="8">
        <v>27.5</v>
      </c>
    </row>
    <row r="34" spans="1:2" x14ac:dyDescent="0.3">
      <c r="A34" s="7" t="s">
        <v>545</v>
      </c>
      <c r="B34" s="8">
        <v>28.2</v>
      </c>
    </row>
    <row r="35" spans="1:2" x14ac:dyDescent="0.3">
      <c r="A35" s="7" t="s">
        <v>558</v>
      </c>
      <c r="B35" s="8">
        <v>28.391304347826086</v>
      </c>
    </row>
    <row r="36" spans="1:2" x14ac:dyDescent="0.3">
      <c r="A36" s="7" t="s">
        <v>563</v>
      </c>
      <c r="B36" s="8">
        <v>29.130434782608695</v>
      </c>
    </row>
    <row r="37" spans="1:2" x14ac:dyDescent="0.3">
      <c r="A37" s="7" t="s">
        <v>555</v>
      </c>
      <c r="B37" s="8">
        <v>29.722222222222221</v>
      </c>
    </row>
    <row r="38" spans="1:2" x14ac:dyDescent="0.3">
      <c r="A38" s="7" t="s">
        <v>560</v>
      </c>
      <c r="B38" s="8">
        <v>30.318181818181817</v>
      </c>
    </row>
    <row r="39" spans="1:2" x14ac:dyDescent="0.3">
      <c r="A39" s="7" t="s">
        <v>559</v>
      </c>
      <c r="B39" s="8">
        <v>30.652173913043477</v>
      </c>
    </row>
    <row r="40" spans="1:2" x14ac:dyDescent="0.3">
      <c r="A40" s="7" t="s">
        <v>566</v>
      </c>
      <c r="B40" s="8">
        <v>30.8</v>
      </c>
    </row>
    <row r="41" spans="1:2" x14ac:dyDescent="0.3">
      <c r="A41" s="7" t="s">
        <v>551</v>
      </c>
      <c r="B41" s="8">
        <v>30.958333333333332</v>
      </c>
    </row>
    <row r="42" spans="1:2" x14ac:dyDescent="0.3">
      <c r="A42" s="7" t="s">
        <v>564</v>
      </c>
      <c r="B42" s="8">
        <v>30.962962962962962</v>
      </c>
    </row>
    <row r="43" spans="1:2" x14ac:dyDescent="0.3">
      <c r="A43" s="7" t="s">
        <v>539</v>
      </c>
      <c r="B43" s="8">
        <v>31.08</v>
      </c>
    </row>
    <row r="44" spans="1:2" x14ac:dyDescent="0.3">
      <c r="A44" s="7" t="s">
        <v>552</v>
      </c>
      <c r="B44" s="8">
        <v>31.310344827586206</v>
      </c>
    </row>
    <row r="45" spans="1:2" x14ac:dyDescent="0.3">
      <c r="A45" s="7" t="s">
        <v>565</v>
      </c>
      <c r="B45" s="8">
        <v>31.565217391304348</v>
      </c>
    </row>
    <row r="46" spans="1:2" x14ac:dyDescent="0.3">
      <c r="A46" s="7" t="s">
        <v>561</v>
      </c>
      <c r="B46" s="8">
        <v>31.6</v>
      </c>
    </row>
    <row r="47" spans="1:2" x14ac:dyDescent="0.3">
      <c r="A47" s="7" t="s">
        <v>537</v>
      </c>
      <c r="B47" s="8">
        <v>31.806451612903224</v>
      </c>
    </row>
    <row r="48" spans="1:2" x14ac:dyDescent="0.3">
      <c r="A48" s="7" t="s">
        <v>549</v>
      </c>
      <c r="B48" s="8">
        <v>32</v>
      </c>
    </row>
    <row r="49" spans="1:2" x14ac:dyDescent="0.3">
      <c r="A49" s="7" t="s">
        <v>546</v>
      </c>
      <c r="B49" s="8">
        <v>32.068965517241381</v>
      </c>
    </row>
    <row r="50" spans="1:2" x14ac:dyDescent="0.3">
      <c r="A50" s="7" t="s">
        <v>543</v>
      </c>
      <c r="B50" s="8">
        <v>32.1875</v>
      </c>
    </row>
    <row r="51" spans="1:2" x14ac:dyDescent="0.3">
      <c r="A51" s="7" t="s">
        <v>553</v>
      </c>
      <c r="B51" s="8">
        <v>33.607142857142854</v>
      </c>
    </row>
    <row r="52" spans="1:2" x14ac:dyDescent="0.3">
      <c r="A52" s="7" t="s">
        <v>576</v>
      </c>
      <c r="B52" s="8">
        <v>30.542000000000002</v>
      </c>
    </row>
    <row r="56" spans="1:2" ht="18" x14ac:dyDescent="0.35">
      <c r="A56" s="11" t="s">
        <v>582</v>
      </c>
    </row>
    <row r="57" spans="1:2" x14ac:dyDescent="0.3">
      <c r="A57" s="6" t="s">
        <v>570</v>
      </c>
      <c r="B57" t="s">
        <v>602</v>
      </c>
    </row>
    <row r="58" spans="1:2" x14ac:dyDescent="0.3">
      <c r="A58" s="7" t="s">
        <v>548</v>
      </c>
      <c r="B58" s="10">
        <v>0.16200000000000001</v>
      </c>
    </row>
    <row r="59" spans="1:2" x14ac:dyDescent="0.3">
      <c r="A59" s="7" t="s">
        <v>550</v>
      </c>
      <c r="B59" s="10">
        <v>0.16200000000000001</v>
      </c>
    </row>
    <row r="60" spans="1:2" x14ac:dyDescent="0.3">
      <c r="A60" s="7" t="s">
        <v>554</v>
      </c>
      <c r="B60" s="10">
        <v>0.14199999999999999</v>
      </c>
    </row>
    <row r="61" spans="1:2" x14ac:dyDescent="0.3">
      <c r="A61" s="7" t="s">
        <v>556</v>
      </c>
      <c r="B61" s="10">
        <v>0.14000000000000001</v>
      </c>
    </row>
    <row r="62" spans="1:2" x14ac:dyDescent="0.3">
      <c r="A62" s="7" t="s">
        <v>542</v>
      </c>
      <c r="B62" s="10">
        <v>0.122</v>
      </c>
    </row>
    <row r="63" spans="1:2" x14ac:dyDescent="0.3">
      <c r="A63" s="7" t="s">
        <v>536</v>
      </c>
      <c r="B63" s="10">
        <v>0.112</v>
      </c>
    </row>
    <row r="64" spans="1:2" x14ac:dyDescent="0.3">
      <c r="A64" s="7" t="s">
        <v>562</v>
      </c>
      <c r="B64" s="10">
        <v>0.11</v>
      </c>
    </row>
    <row r="65" spans="1:9" x14ac:dyDescent="0.3">
      <c r="A65" s="7" t="s">
        <v>544</v>
      </c>
      <c r="B65" s="10">
        <v>0.05</v>
      </c>
    </row>
    <row r="66" spans="1:9" x14ac:dyDescent="0.3">
      <c r="A66" s="7" t="s">
        <v>576</v>
      </c>
      <c r="B66" s="10">
        <v>1</v>
      </c>
    </row>
    <row r="74" spans="1:9" x14ac:dyDescent="0.3">
      <c r="I74" s="9"/>
    </row>
    <row r="75" spans="1:9" ht="18" x14ac:dyDescent="0.35">
      <c r="A75" s="11" t="s">
        <v>606</v>
      </c>
    </row>
    <row r="76" spans="1:9" x14ac:dyDescent="0.3">
      <c r="A76" s="6" t="s">
        <v>600</v>
      </c>
      <c r="B76" t="s">
        <v>603</v>
      </c>
    </row>
    <row r="77" spans="1:9" x14ac:dyDescent="0.3">
      <c r="A77" s="7" t="s">
        <v>530</v>
      </c>
      <c r="B77" s="10">
        <v>0.34799999999999998</v>
      </c>
    </row>
    <row r="78" spans="1:9" x14ac:dyDescent="0.3">
      <c r="A78" s="7" t="s">
        <v>529</v>
      </c>
      <c r="B78" s="10">
        <v>0.33800000000000002</v>
      </c>
    </row>
    <row r="79" spans="1:9" x14ac:dyDescent="0.3">
      <c r="A79" s="7" t="s">
        <v>531</v>
      </c>
      <c r="B79" s="10">
        <v>0.314</v>
      </c>
    </row>
    <row r="80" spans="1:9" x14ac:dyDescent="0.3">
      <c r="A80" s="7" t="s">
        <v>576</v>
      </c>
      <c r="B80" s="10">
        <v>1</v>
      </c>
    </row>
    <row r="93" spans="1:3" ht="18" x14ac:dyDescent="0.35">
      <c r="A93" s="11" t="s">
        <v>585</v>
      </c>
    </row>
    <row r="94" spans="1:3" x14ac:dyDescent="0.3">
      <c r="A94" s="6" t="s">
        <v>599</v>
      </c>
      <c r="B94" t="s">
        <v>583</v>
      </c>
      <c r="C94" t="s">
        <v>584</v>
      </c>
    </row>
    <row r="95" spans="1:3" x14ac:dyDescent="0.3">
      <c r="A95" s="7" t="s">
        <v>564</v>
      </c>
      <c r="B95" s="8">
        <v>2.925925925925926</v>
      </c>
      <c r="C95" s="8">
        <v>3.2962962962962963</v>
      </c>
    </row>
    <row r="96" spans="1:3" x14ac:dyDescent="0.3">
      <c r="A96" s="7" t="s">
        <v>563</v>
      </c>
      <c r="B96" s="8">
        <v>3.0869565217391304</v>
      </c>
      <c r="C96" s="8">
        <v>2.4782608695652173</v>
      </c>
    </row>
    <row r="97" spans="1:3" x14ac:dyDescent="0.3">
      <c r="A97" s="7" t="s">
        <v>552</v>
      </c>
      <c r="B97" s="8">
        <v>3.103448275862069</v>
      </c>
      <c r="C97" s="8">
        <v>2.6896551724137931</v>
      </c>
    </row>
    <row r="98" spans="1:3" x14ac:dyDescent="0.3">
      <c r="A98" s="7" t="s">
        <v>555</v>
      </c>
      <c r="B98" s="8">
        <v>3.1111111111111112</v>
      </c>
      <c r="C98" s="8">
        <v>3.1111111111111112</v>
      </c>
    </row>
    <row r="99" spans="1:3" x14ac:dyDescent="0.3">
      <c r="A99" s="7" t="s">
        <v>537</v>
      </c>
      <c r="B99" s="8">
        <v>3.193548387096774</v>
      </c>
      <c r="C99" s="8">
        <v>2.5483870967741935</v>
      </c>
    </row>
    <row r="100" spans="1:3" x14ac:dyDescent="0.3">
      <c r="A100" s="7" t="s">
        <v>551</v>
      </c>
      <c r="B100" s="8">
        <v>3.25</v>
      </c>
      <c r="C100" s="8">
        <v>2.875</v>
      </c>
    </row>
    <row r="101" spans="1:3" x14ac:dyDescent="0.3">
      <c r="A101" s="7" t="s">
        <v>561</v>
      </c>
      <c r="B101" s="8">
        <v>3.2666666666666666</v>
      </c>
      <c r="C101" s="8">
        <v>3.0333333333333332</v>
      </c>
    </row>
    <row r="102" spans="1:3" x14ac:dyDescent="0.3">
      <c r="A102" s="7" t="s">
        <v>557</v>
      </c>
      <c r="B102" s="8">
        <v>3.3</v>
      </c>
      <c r="C102" s="8">
        <v>3.35</v>
      </c>
    </row>
    <row r="103" spans="1:3" x14ac:dyDescent="0.3">
      <c r="A103" s="7" t="s">
        <v>539</v>
      </c>
      <c r="B103" s="8">
        <v>3.32</v>
      </c>
      <c r="C103" s="8">
        <v>2.76</v>
      </c>
    </row>
    <row r="104" spans="1:3" x14ac:dyDescent="0.3">
      <c r="A104" s="7" t="s">
        <v>566</v>
      </c>
      <c r="B104" s="8">
        <v>3.35</v>
      </c>
      <c r="C104" s="8">
        <v>2.85</v>
      </c>
    </row>
    <row r="105" spans="1:3" x14ac:dyDescent="0.3">
      <c r="A105" s="7" t="s">
        <v>546</v>
      </c>
      <c r="B105" s="8">
        <v>3.3793103448275863</v>
      </c>
      <c r="C105" s="8">
        <v>3.0689655172413794</v>
      </c>
    </row>
    <row r="106" spans="1:3" x14ac:dyDescent="0.3">
      <c r="A106" s="7" t="s">
        <v>559</v>
      </c>
      <c r="B106" s="8">
        <v>3.3913043478260869</v>
      </c>
      <c r="C106" s="8">
        <v>2.7391304347826089</v>
      </c>
    </row>
    <row r="107" spans="1:3" x14ac:dyDescent="0.3">
      <c r="A107" s="7" t="s">
        <v>545</v>
      </c>
      <c r="B107" s="8">
        <v>3.44</v>
      </c>
      <c r="C107" s="8">
        <v>3.08</v>
      </c>
    </row>
    <row r="108" spans="1:3" x14ac:dyDescent="0.3">
      <c r="A108" s="7" t="s">
        <v>565</v>
      </c>
      <c r="B108" s="8">
        <v>3.4782608695652173</v>
      </c>
      <c r="C108" s="8">
        <v>3.2173913043478262</v>
      </c>
    </row>
    <row r="109" spans="1:3" x14ac:dyDescent="0.3">
      <c r="A109" s="7" t="s">
        <v>558</v>
      </c>
      <c r="B109" s="8">
        <v>3.4782608695652173</v>
      </c>
      <c r="C109" s="8">
        <v>3</v>
      </c>
    </row>
    <row r="110" spans="1:3" x14ac:dyDescent="0.3">
      <c r="A110" s="7" t="s">
        <v>543</v>
      </c>
      <c r="B110" s="8">
        <v>3.53125</v>
      </c>
      <c r="C110" s="8">
        <v>3.09375</v>
      </c>
    </row>
    <row r="111" spans="1:3" x14ac:dyDescent="0.3">
      <c r="A111" s="7" t="s">
        <v>553</v>
      </c>
      <c r="B111" s="8">
        <v>3.5714285714285716</v>
      </c>
      <c r="C111" s="8">
        <v>3</v>
      </c>
    </row>
    <row r="112" spans="1:3" x14ac:dyDescent="0.3">
      <c r="A112" s="7" t="s">
        <v>567</v>
      </c>
      <c r="B112" s="8">
        <v>3.59375</v>
      </c>
      <c r="C112" s="8">
        <v>3.5</v>
      </c>
    </row>
    <row r="113" spans="1:3" x14ac:dyDescent="0.3">
      <c r="A113" s="7" t="s">
        <v>560</v>
      </c>
      <c r="B113" s="8">
        <v>3.6818181818181817</v>
      </c>
      <c r="C113" s="8">
        <v>3.0909090909090908</v>
      </c>
    </row>
    <row r="114" spans="1:3" x14ac:dyDescent="0.3">
      <c r="A114" s="7" t="s">
        <v>549</v>
      </c>
      <c r="B114" s="8">
        <v>3.9375</v>
      </c>
      <c r="C114" s="8">
        <v>3.0625</v>
      </c>
    </row>
    <row r="115" spans="1:3" x14ac:dyDescent="0.3">
      <c r="A115" s="7" t="s">
        <v>576</v>
      </c>
      <c r="B115" s="8">
        <v>3.3620000000000001</v>
      </c>
      <c r="C115" s="8">
        <v>2.992</v>
      </c>
    </row>
    <row r="120" spans="1:3" ht="18" x14ac:dyDescent="0.35">
      <c r="A120" s="11" t="s">
        <v>605</v>
      </c>
    </row>
    <row r="122" spans="1:3" x14ac:dyDescent="0.3">
      <c r="A122" s="6" t="s">
        <v>598</v>
      </c>
      <c r="B122" t="s">
        <v>604</v>
      </c>
    </row>
    <row r="123" spans="1:3" x14ac:dyDescent="0.3">
      <c r="A123" s="7" t="s">
        <v>586</v>
      </c>
      <c r="B123" s="3">
        <v>73</v>
      </c>
    </row>
    <row r="124" spans="1:3" x14ac:dyDescent="0.3">
      <c r="A124" s="7" t="s">
        <v>587</v>
      </c>
      <c r="B124" s="3">
        <v>41</v>
      </c>
    </row>
    <row r="125" spans="1:3" x14ac:dyDescent="0.3">
      <c r="A125" s="7" t="s">
        <v>588</v>
      </c>
      <c r="B125" s="3">
        <v>54</v>
      </c>
    </row>
    <row r="126" spans="1:3" x14ac:dyDescent="0.3">
      <c r="A126" s="7" t="s">
        <v>589</v>
      </c>
      <c r="B126" s="3">
        <v>99</v>
      </c>
    </row>
    <row r="127" spans="1:3" x14ac:dyDescent="0.3">
      <c r="A127" s="7" t="s">
        <v>590</v>
      </c>
      <c r="B127" s="3">
        <v>23</v>
      </c>
    </row>
    <row r="128" spans="1:3" x14ac:dyDescent="0.3">
      <c r="A128" s="7" t="s">
        <v>591</v>
      </c>
      <c r="B128" s="3">
        <v>20</v>
      </c>
    </row>
    <row r="129" spans="1:2" x14ac:dyDescent="0.3">
      <c r="A129" s="7" t="s">
        <v>592</v>
      </c>
      <c r="B129" s="3">
        <v>18</v>
      </c>
    </row>
    <row r="130" spans="1:2" x14ac:dyDescent="0.3">
      <c r="A130" s="7" t="s">
        <v>593</v>
      </c>
      <c r="B130" s="3">
        <v>31</v>
      </c>
    </row>
    <row r="131" spans="1:2" x14ac:dyDescent="0.3">
      <c r="A131" s="7" t="s">
        <v>594</v>
      </c>
      <c r="B131" s="3">
        <v>49</v>
      </c>
    </row>
    <row r="132" spans="1:2" x14ac:dyDescent="0.3">
      <c r="A132" s="7" t="s">
        <v>595</v>
      </c>
      <c r="B132" s="3">
        <v>31</v>
      </c>
    </row>
    <row r="133" spans="1:2" x14ac:dyDescent="0.3">
      <c r="A133" s="7" t="s">
        <v>596</v>
      </c>
      <c r="B133" s="3">
        <v>15</v>
      </c>
    </row>
    <row r="134" spans="1:2" x14ac:dyDescent="0.3">
      <c r="A134" s="7" t="s">
        <v>597</v>
      </c>
      <c r="B134" s="3">
        <v>46</v>
      </c>
    </row>
    <row r="135" spans="1:2" x14ac:dyDescent="0.3">
      <c r="A135" s="7" t="s">
        <v>576</v>
      </c>
      <c r="B135" s="3">
        <v>500</v>
      </c>
    </row>
  </sheetData>
  <pageMargins left="0.7" right="0.7" top="0.75" bottom="0.75" header="0.3" footer="0.3"/>
  <pageSetup orientation="portrait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Orders Data</vt:lpstr>
      <vt:lpstr>Restaurant Details</vt:lpstr>
      <vt:lpstr>Exploratory analysis (Q n A)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Mohamed, Harris (P.)</dc:creator>
  <cp:lastModifiedBy>Mitali Patle</cp:lastModifiedBy>
  <dcterms:created xsi:type="dcterms:W3CDTF">2015-06-05T18:17:20Z</dcterms:created>
  <dcterms:modified xsi:type="dcterms:W3CDTF">2023-01-14T14:43:43Z</dcterms:modified>
</cp:coreProperties>
</file>