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mitchell/Downloads/"/>
    </mc:Choice>
  </mc:AlternateContent>
  <xr:revisionPtr revIDLastSave="0" documentId="13_ncr:1_{CB0BF270-BBD7-EE4A-AFD6-20E5CAB060E7}" xr6:coauthVersionLast="47" xr6:coauthVersionMax="47" xr10:uidLastSave="{00000000-0000-0000-0000-000000000000}"/>
  <bookViews>
    <workbookView xWindow="0" yWindow="500" windowWidth="28800" windowHeight="16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JcbsSo4jmABxuHng1CcL0Zr2mnw=="/>
    </ext>
  </extLst>
</workbook>
</file>

<file path=xl/calcChain.xml><?xml version="1.0" encoding="utf-8"?>
<calcChain xmlns="http://schemas.openxmlformats.org/spreadsheetml/2006/main">
  <c r="E3" i="1" l="1"/>
  <c r="E7" i="1"/>
  <c r="E6" i="1"/>
  <c r="E5" i="1"/>
  <c r="E4" i="1"/>
  <c r="E9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I2" i="1"/>
  <c r="I82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G2" i="1"/>
  <c r="G32" i="1" s="1"/>
  <c r="F2" i="1"/>
  <c r="F81" i="1" s="1"/>
  <c r="E2" i="1"/>
  <c r="E26" i="1" s="1"/>
  <c r="I7" i="1" l="1"/>
  <c r="G9" i="1"/>
  <c r="F10" i="1"/>
  <c r="E11" i="1"/>
  <c r="I15" i="1"/>
  <c r="G17" i="1"/>
  <c r="F18" i="1"/>
  <c r="E19" i="1"/>
  <c r="I23" i="1"/>
  <c r="G25" i="1"/>
  <c r="F26" i="1"/>
  <c r="E27" i="1"/>
  <c r="I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F3" i="1"/>
  <c r="I8" i="1"/>
  <c r="G10" i="1"/>
  <c r="F11" i="1"/>
  <c r="E12" i="1"/>
  <c r="I16" i="1"/>
  <c r="G18" i="1"/>
  <c r="F19" i="1"/>
  <c r="E20" i="1"/>
  <c r="I24" i="1"/>
  <c r="G26" i="1"/>
  <c r="F27" i="1"/>
  <c r="E28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G3" i="1"/>
  <c r="F4" i="1"/>
  <c r="I9" i="1"/>
  <c r="G11" i="1"/>
  <c r="F12" i="1"/>
  <c r="E13" i="1"/>
  <c r="I17" i="1"/>
  <c r="G19" i="1"/>
  <c r="F20" i="1"/>
  <c r="E21" i="1"/>
  <c r="I25" i="1"/>
  <c r="G27" i="1"/>
  <c r="F28" i="1"/>
  <c r="E29" i="1"/>
  <c r="G4" i="1"/>
  <c r="F5" i="1"/>
  <c r="I10" i="1"/>
  <c r="G12" i="1"/>
  <c r="F13" i="1"/>
  <c r="E14" i="1"/>
  <c r="I18" i="1"/>
  <c r="G20" i="1"/>
  <c r="F21" i="1"/>
  <c r="E22" i="1"/>
  <c r="I26" i="1"/>
  <c r="G28" i="1"/>
  <c r="F29" i="1"/>
  <c r="E30" i="1"/>
  <c r="I3" i="1"/>
  <c r="G5" i="1"/>
  <c r="F6" i="1"/>
  <c r="I11" i="1"/>
  <c r="G13" i="1"/>
  <c r="F14" i="1"/>
  <c r="E15" i="1"/>
  <c r="I19" i="1"/>
  <c r="G21" i="1"/>
  <c r="F22" i="1"/>
  <c r="E23" i="1"/>
  <c r="I27" i="1"/>
  <c r="G29" i="1"/>
  <c r="F30" i="1"/>
  <c r="E31" i="1"/>
  <c r="E82" i="1"/>
  <c r="I4" i="1"/>
  <c r="G6" i="1"/>
  <c r="F7" i="1"/>
  <c r="E8" i="1"/>
  <c r="I12" i="1"/>
  <c r="G14" i="1"/>
  <c r="F15" i="1"/>
  <c r="E16" i="1"/>
  <c r="I20" i="1"/>
  <c r="G22" i="1"/>
  <c r="F23" i="1"/>
  <c r="E24" i="1"/>
  <c r="I28" i="1"/>
  <c r="G30" i="1"/>
  <c r="F31" i="1"/>
  <c r="E32" i="1"/>
  <c r="F82" i="1"/>
  <c r="I5" i="1"/>
  <c r="G7" i="1"/>
  <c r="F8" i="1"/>
  <c r="I13" i="1"/>
  <c r="G15" i="1"/>
  <c r="F16" i="1"/>
  <c r="E17" i="1"/>
  <c r="I21" i="1"/>
  <c r="G23" i="1"/>
  <c r="F24" i="1"/>
  <c r="E25" i="1"/>
  <c r="I29" i="1"/>
  <c r="G31" i="1"/>
  <c r="F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G82" i="1"/>
  <c r="I6" i="1"/>
  <c r="G8" i="1"/>
  <c r="F9" i="1"/>
  <c r="E10" i="1"/>
  <c r="I14" i="1"/>
  <c r="G16" i="1"/>
  <c r="F17" i="1"/>
  <c r="E18" i="1"/>
  <c r="I22" i="1"/>
  <c r="G24" i="1"/>
  <c r="F25" i="1"/>
  <c r="I30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</calcChain>
</file>

<file path=xl/sharedStrings.xml><?xml version="1.0" encoding="utf-8"?>
<sst xmlns="http://schemas.openxmlformats.org/spreadsheetml/2006/main" count="9" uniqueCount="9">
  <si>
    <t>Year</t>
  </si>
  <si>
    <t>CO2 up</t>
  </si>
  <si>
    <t>CO2 flat</t>
  </si>
  <si>
    <t>CO2 down</t>
  </si>
  <si>
    <t>Temp up</t>
  </si>
  <si>
    <t>Temp flat</t>
  </si>
  <si>
    <t>Temp down</t>
  </si>
  <si>
    <t>CO2 down lot</t>
  </si>
  <si>
    <t>Temp down 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</si>
</sst>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CO2 up</c:v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Sheet1!$A$2:$A$82</c:f>
              <c:numCache>
                <c:formatCode>General</c:formatCode>
                <c:ptCount val="8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  <c:pt idx="65">
                  <c:v>2085</c:v>
                </c:pt>
                <c:pt idx="66">
                  <c:v>2086</c:v>
                </c:pt>
                <c:pt idx="67">
                  <c:v>2087</c:v>
                </c:pt>
                <c:pt idx="68">
                  <c:v>2088</c:v>
                </c:pt>
                <c:pt idx="69">
                  <c:v>2089</c:v>
                </c:pt>
                <c:pt idx="70">
                  <c:v>2090</c:v>
                </c:pt>
                <c:pt idx="71">
                  <c:v>2091</c:v>
                </c:pt>
                <c:pt idx="72">
                  <c:v>2092</c:v>
                </c:pt>
                <c:pt idx="73">
                  <c:v>2093</c:v>
                </c:pt>
                <c:pt idx="74">
                  <c:v>2094</c:v>
                </c:pt>
                <c:pt idx="75">
                  <c:v>2095</c:v>
                </c:pt>
                <c:pt idx="76">
                  <c:v>2096</c:v>
                </c:pt>
                <c:pt idx="77">
                  <c:v>2097</c:v>
                </c:pt>
                <c:pt idx="78">
                  <c:v>2098</c:v>
                </c:pt>
                <c:pt idx="79">
                  <c:v>2099</c:v>
                </c:pt>
                <c:pt idx="80">
                  <c:v>2100</c:v>
                </c:pt>
              </c:numCache>
            </c:numRef>
          </c:cat>
          <c:val>
            <c:numRef>
              <c:f>Sheet1!$B$2:$B$82</c:f>
              <c:numCache>
                <c:formatCode>General</c:formatCode>
                <c:ptCount val="81"/>
                <c:pt idx="0">
                  <c:v>40</c:v>
                </c:pt>
                <c:pt idx="1">
                  <c:v>40.5</c:v>
                </c:pt>
                <c:pt idx="2">
                  <c:v>41</c:v>
                </c:pt>
                <c:pt idx="3">
                  <c:v>41.5</c:v>
                </c:pt>
                <c:pt idx="4">
                  <c:v>42</c:v>
                </c:pt>
                <c:pt idx="5">
                  <c:v>42.5</c:v>
                </c:pt>
                <c:pt idx="6">
                  <c:v>43</c:v>
                </c:pt>
                <c:pt idx="7">
                  <c:v>43.5</c:v>
                </c:pt>
                <c:pt idx="8">
                  <c:v>44</c:v>
                </c:pt>
                <c:pt idx="9">
                  <c:v>44.5</c:v>
                </c:pt>
                <c:pt idx="10">
                  <c:v>45</c:v>
                </c:pt>
                <c:pt idx="11">
                  <c:v>45.5</c:v>
                </c:pt>
                <c:pt idx="12">
                  <c:v>46</c:v>
                </c:pt>
                <c:pt idx="13">
                  <c:v>46.5</c:v>
                </c:pt>
                <c:pt idx="14">
                  <c:v>47</c:v>
                </c:pt>
                <c:pt idx="15">
                  <c:v>47.5</c:v>
                </c:pt>
                <c:pt idx="16">
                  <c:v>48</c:v>
                </c:pt>
                <c:pt idx="17">
                  <c:v>48.5</c:v>
                </c:pt>
                <c:pt idx="18">
                  <c:v>49</c:v>
                </c:pt>
                <c:pt idx="19">
                  <c:v>49.5</c:v>
                </c:pt>
                <c:pt idx="20">
                  <c:v>50</c:v>
                </c:pt>
                <c:pt idx="21">
                  <c:v>50.5</c:v>
                </c:pt>
                <c:pt idx="22">
                  <c:v>51</c:v>
                </c:pt>
                <c:pt idx="23">
                  <c:v>51.5</c:v>
                </c:pt>
                <c:pt idx="24">
                  <c:v>52</c:v>
                </c:pt>
                <c:pt idx="25">
                  <c:v>52.5</c:v>
                </c:pt>
                <c:pt idx="26">
                  <c:v>53</c:v>
                </c:pt>
                <c:pt idx="27">
                  <c:v>53.5</c:v>
                </c:pt>
                <c:pt idx="28">
                  <c:v>54</c:v>
                </c:pt>
                <c:pt idx="29">
                  <c:v>54.5</c:v>
                </c:pt>
                <c:pt idx="30">
                  <c:v>55</c:v>
                </c:pt>
                <c:pt idx="31">
                  <c:v>55.5</c:v>
                </c:pt>
                <c:pt idx="32">
                  <c:v>56</c:v>
                </c:pt>
                <c:pt idx="33">
                  <c:v>56.5</c:v>
                </c:pt>
                <c:pt idx="34">
                  <c:v>57</c:v>
                </c:pt>
                <c:pt idx="35">
                  <c:v>57.5</c:v>
                </c:pt>
                <c:pt idx="36">
                  <c:v>58</c:v>
                </c:pt>
                <c:pt idx="37">
                  <c:v>58.5</c:v>
                </c:pt>
                <c:pt idx="38">
                  <c:v>59</c:v>
                </c:pt>
                <c:pt idx="39">
                  <c:v>59.5</c:v>
                </c:pt>
                <c:pt idx="40">
                  <c:v>60</c:v>
                </c:pt>
                <c:pt idx="41">
                  <c:v>60.5</c:v>
                </c:pt>
                <c:pt idx="42">
                  <c:v>61</c:v>
                </c:pt>
                <c:pt idx="43">
                  <c:v>61.5</c:v>
                </c:pt>
                <c:pt idx="44">
                  <c:v>62</c:v>
                </c:pt>
                <c:pt idx="45">
                  <c:v>62.5</c:v>
                </c:pt>
                <c:pt idx="46">
                  <c:v>63</c:v>
                </c:pt>
                <c:pt idx="47">
                  <c:v>63.5</c:v>
                </c:pt>
                <c:pt idx="48">
                  <c:v>64</c:v>
                </c:pt>
                <c:pt idx="49">
                  <c:v>64.5</c:v>
                </c:pt>
                <c:pt idx="50">
                  <c:v>65</c:v>
                </c:pt>
                <c:pt idx="51">
                  <c:v>65.5</c:v>
                </c:pt>
                <c:pt idx="52">
                  <c:v>66</c:v>
                </c:pt>
                <c:pt idx="53">
                  <c:v>66.5</c:v>
                </c:pt>
                <c:pt idx="54">
                  <c:v>67</c:v>
                </c:pt>
                <c:pt idx="55">
                  <c:v>67.5</c:v>
                </c:pt>
                <c:pt idx="56">
                  <c:v>68</c:v>
                </c:pt>
                <c:pt idx="57">
                  <c:v>68.5</c:v>
                </c:pt>
                <c:pt idx="58">
                  <c:v>69</c:v>
                </c:pt>
                <c:pt idx="59">
                  <c:v>69.5</c:v>
                </c:pt>
                <c:pt idx="60">
                  <c:v>70</c:v>
                </c:pt>
                <c:pt idx="61">
                  <c:v>70.5</c:v>
                </c:pt>
                <c:pt idx="62">
                  <c:v>71</c:v>
                </c:pt>
                <c:pt idx="63">
                  <c:v>71.5</c:v>
                </c:pt>
                <c:pt idx="64">
                  <c:v>72</c:v>
                </c:pt>
                <c:pt idx="65">
                  <c:v>72.5</c:v>
                </c:pt>
                <c:pt idx="66">
                  <c:v>73</c:v>
                </c:pt>
                <c:pt idx="67">
                  <c:v>73.5</c:v>
                </c:pt>
                <c:pt idx="68">
                  <c:v>74</c:v>
                </c:pt>
                <c:pt idx="69">
                  <c:v>74.5</c:v>
                </c:pt>
                <c:pt idx="70">
                  <c:v>75</c:v>
                </c:pt>
                <c:pt idx="71">
                  <c:v>75.5</c:v>
                </c:pt>
                <c:pt idx="72">
                  <c:v>76</c:v>
                </c:pt>
                <c:pt idx="73">
                  <c:v>76.5</c:v>
                </c:pt>
                <c:pt idx="74">
                  <c:v>77</c:v>
                </c:pt>
                <c:pt idx="75">
                  <c:v>77.5</c:v>
                </c:pt>
                <c:pt idx="76">
                  <c:v>78</c:v>
                </c:pt>
                <c:pt idx="77">
                  <c:v>78.5</c:v>
                </c:pt>
                <c:pt idx="78">
                  <c:v>79</c:v>
                </c:pt>
                <c:pt idx="79">
                  <c:v>79.5</c:v>
                </c:pt>
                <c:pt idx="8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1-2B4E-8AEE-54789BCBD100}"/>
            </c:ext>
          </c:extLst>
        </c:ser>
        <c:ser>
          <c:idx val="1"/>
          <c:order val="1"/>
          <c:tx>
            <c:v>CO2 flat</c:v>
          </c:tx>
          <c:spPr>
            <a:ln cmpd="sng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Sheet1!$A$2:$A$82</c:f>
              <c:numCache>
                <c:formatCode>General</c:formatCode>
                <c:ptCount val="8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  <c:pt idx="65">
                  <c:v>2085</c:v>
                </c:pt>
                <c:pt idx="66">
                  <c:v>2086</c:v>
                </c:pt>
                <c:pt idx="67">
                  <c:v>2087</c:v>
                </c:pt>
                <c:pt idx="68">
                  <c:v>2088</c:v>
                </c:pt>
                <c:pt idx="69">
                  <c:v>2089</c:v>
                </c:pt>
                <c:pt idx="70">
                  <c:v>2090</c:v>
                </c:pt>
                <c:pt idx="71">
                  <c:v>2091</c:v>
                </c:pt>
                <c:pt idx="72">
                  <c:v>2092</c:v>
                </c:pt>
                <c:pt idx="73">
                  <c:v>2093</c:v>
                </c:pt>
                <c:pt idx="74">
                  <c:v>2094</c:v>
                </c:pt>
                <c:pt idx="75">
                  <c:v>2095</c:v>
                </c:pt>
                <c:pt idx="76">
                  <c:v>2096</c:v>
                </c:pt>
                <c:pt idx="77">
                  <c:v>2097</c:v>
                </c:pt>
                <c:pt idx="78">
                  <c:v>2098</c:v>
                </c:pt>
                <c:pt idx="79">
                  <c:v>2099</c:v>
                </c:pt>
                <c:pt idx="80">
                  <c:v>2100</c:v>
                </c:pt>
              </c:numCache>
            </c:numRef>
          </c:cat>
          <c:val>
            <c:numRef>
              <c:f>Sheet1!$C$2:$C$82</c:f>
              <c:numCache>
                <c:formatCode>General</c:formatCode>
                <c:ptCount val="8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1-2B4E-8AEE-54789BCBD100}"/>
            </c:ext>
          </c:extLst>
        </c:ser>
        <c:ser>
          <c:idx val="2"/>
          <c:order val="2"/>
          <c:tx>
            <c:v>CO2 down</c:v>
          </c:tx>
          <c:spPr>
            <a:ln cmpd="sng">
              <a:solidFill>
                <a:srgbClr val="3366FF"/>
              </a:solidFill>
            </a:ln>
          </c:spPr>
          <c:marker>
            <c:symbol val="none"/>
          </c:marker>
          <c:cat>
            <c:numRef>
              <c:f>Sheet1!$A$2:$A$82</c:f>
              <c:numCache>
                <c:formatCode>General</c:formatCode>
                <c:ptCount val="8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  <c:pt idx="65">
                  <c:v>2085</c:v>
                </c:pt>
                <c:pt idx="66">
                  <c:v>2086</c:v>
                </c:pt>
                <c:pt idx="67">
                  <c:v>2087</c:v>
                </c:pt>
                <c:pt idx="68">
                  <c:v>2088</c:v>
                </c:pt>
                <c:pt idx="69">
                  <c:v>2089</c:v>
                </c:pt>
                <c:pt idx="70">
                  <c:v>2090</c:v>
                </c:pt>
                <c:pt idx="71">
                  <c:v>2091</c:v>
                </c:pt>
                <c:pt idx="72">
                  <c:v>2092</c:v>
                </c:pt>
                <c:pt idx="73">
                  <c:v>2093</c:v>
                </c:pt>
                <c:pt idx="74">
                  <c:v>2094</c:v>
                </c:pt>
                <c:pt idx="75">
                  <c:v>2095</c:v>
                </c:pt>
                <c:pt idx="76">
                  <c:v>2096</c:v>
                </c:pt>
                <c:pt idx="77">
                  <c:v>2097</c:v>
                </c:pt>
                <c:pt idx="78">
                  <c:v>2098</c:v>
                </c:pt>
                <c:pt idx="79">
                  <c:v>2099</c:v>
                </c:pt>
                <c:pt idx="80">
                  <c:v>2100</c:v>
                </c:pt>
              </c:numCache>
            </c:numRef>
          </c:cat>
          <c:val>
            <c:numRef>
              <c:f>Sheet1!$D$2:$D$82</c:f>
              <c:numCache>
                <c:formatCode>General</c:formatCode>
                <c:ptCount val="81"/>
                <c:pt idx="0">
                  <c:v>40</c:v>
                </c:pt>
                <c:pt idx="1">
                  <c:v>39.5</c:v>
                </c:pt>
                <c:pt idx="2">
                  <c:v>39</c:v>
                </c:pt>
                <c:pt idx="3">
                  <c:v>38.5</c:v>
                </c:pt>
                <c:pt idx="4">
                  <c:v>38</c:v>
                </c:pt>
                <c:pt idx="5">
                  <c:v>37.5</c:v>
                </c:pt>
                <c:pt idx="6">
                  <c:v>37</c:v>
                </c:pt>
                <c:pt idx="7">
                  <c:v>36.5</c:v>
                </c:pt>
                <c:pt idx="8">
                  <c:v>36</c:v>
                </c:pt>
                <c:pt idx="9">
                  <c:v>35.5</c:v>
                </c:pt>
                <c:pt idx="10">
                  <c:v>35</c:v>
                </c:pt>
                <c:pt idx="11">
                  <c:v>34.5</c:v>
                </c:pt>
                <c:pt idx="12">
                  <c:v>34</c:v>
                </c:pt>
                <c:pt idx="13">
                  <c:v>33.5</c:v>
                </c:pt>
                <c:pt idx="14">
                  <c:v>33</c:v>
                </c:pt>
                <c:pt idx="15">
                  <c:v>32.5</c:v>
                </c:pt>
                <c:pt idx="16">
                  <c:v>32</c:v>
                </c:pt>
                <c:pt idx="17">
                  <c:v>31.5</c:v>
                </c:pt>
                <c:pt idx="18">
                  <c:v>31</c:v>
                </c:pt>
                <c:pt idx="19">
                  <c:v>30.5</c:v>
                </c:pt>
                <c:pt idx="20">
                  <c:v>30</c:v>
                </c:pt>
                <c:pt idx="21">
                  <c:v>29.5</c:v>
                </c:pt>
                <c:pt idx="22">
                  <c:v>29</c:v>
                </c:pt>
                <c:pt idx="23">
                  <c:v>28.5</c:v>
                </c:pt>
                <c:pt idx="24">
                  <c:v>28</c:v>
                </c:pt>
                <c:pt idx="25">
                  <c:v>27.5</c:v>
                </c:pt>
                <c:pt idx="26">
                  <c:v>27</c:v>
                </c:pt>
                <c:pt idx="27">
                  <c:v>26.5</c:v>
                </c:pt>
                <c:pt idx="28">
                  <c:v>26</c:v>
                </c:pt>
                <c:pt idx="29">
                  <c:v>25.5</c:v>
                </c:pt>
                <c:pt idx="30">
                  <c:v>25</c:v>
                </c:pt>
                <c:pt idx="31">
                  <c:v>24.5</c:v>
                </c:pt>
                <c:pt idx="32">
                  <c:v>24</c:v>
                </c:pt>
                <c:pt idx="33">
                  <c:v>23.5</c:v>
                </c:pt>
                <c:pt idx="34">
                  <c:v>23</c:v>
                </c:pt>
                <c:pt idx="35">
                  <c:v>22.5</c:v>
                </c:pt>
                <c:pt idx="36">
                  <c:v>22</c:v>
                </c:pt>
                <c:pt idx="37">
                  <c:v>21.5</c:v>
                </c:pt>
                <c:pt idx="38">
                  <c:v>21</c:v>
                </c:pt>
                <c:pt idx="39">
                  <c:v>20.5</c:v>
                </c:pt>
                <c:pt idx="40">
                  <c:v>20</c:v>
                </c:pt>
                <c:pt idx="41">
                  <c:v>19.5</c:v>
                </c:pt>
                <c:pt idx="42">
                  <c:v>19</c:v>
                </c:pt>
                <c:pt idx="43">
                  <c:v>18.5</c:v>
                </c:pt>
                <c:pt idx="44">
                  <c:v>18</c:v>
                </c:pt>
                <c:pt idx="45">
                  <c:v>17.5</c:v>
                </c:pt>
                <c:pt idx="46">
                  <c:v>17</c:v>
                </c:pt>
                <c:pt idx="47">
                  <c:v>16.5</c:v>
                </c:pt>
                <c:pt idx="48">
                  <c:v>16</c:v>
                </c:pt>
                <c:pt idx="49">
                  <c:v>15.5</c:v>
                </c:pt>
                <c:pt idx="50">
                  <c:v>15</c:v>
                </c:pt>
                <c:pt idx="51">
                  <c:v>14.5</c:v>
                </c:pt>
                <c:pt idx="52">
                  <c:v>14</c:v>
                </c:pt>
                <c:pt idx="53">
                  <c:v>13.5</c:v>
                </c:pt>
                <c:pt idx="54">
                  <c:v>13</c:v>
                </c:pt>
                <c:pt idx="55">
                  <c:v>12.5</c:v>
                </c:pt>
                <c:pt idx="56">
                  <c:v>12</c:v>
                </c:pt>
                <c:pt idx="57">
                  <c:v>11.5</c:v>
                </c:pt>
                <c:pt idx="58">
                  <c:v>11</c:v>
                </c:pt>
                <c:pt idx="59">
                  <c:v>10.5</c:v>
                </c:pt>
                <c:pt idx="60">
                  <c:v>10</c:v>
                </c:pt>
                <c:pt idx="61">
                  <c:v>9.5</c:v>
                </c:pt>
                <c:pt idx="62">
                  <c:v>9</c:v>
                </c:pt>
                <c:pt idx="63">
                  <c:v>8.5</c:v>
                </c:pt>
                <c:pt idx="64">
                  <c:v>8</c:v>
                </c:pt>
                <c:pt idx="65">
                  <c:v>7.5</c:v>
                </c:pt>
                <c:pt idx="66">
                  <c:v>7</c:v>
                </c:pt>
                <c:pt idx="67">
                  <c:v>6.5</c:v>
                </c:pt>
                <c:pt idx="68">
                  <c:v>6</c:v>
                </c:pt>
                <c:pt idx="69">
                  <c:v>5.5</c:v>
                </c:pt>
                <c:pt idx="70">
                  <c:v>5</c:v>
                </c:pt>
                <c:pt idx="71">
                  <c:v>4.5</c:v>
                </c:pt>
                <c:pt idx="72">
                  <c:v>4</c:v>
                </c:pt>
                <c:pt idx="73">
                  <c:v>3.5</c:v>
                </c:pt>
                <c:pt idx="74">
                  <c:v>3</c:v>
                </c:pt>
                <c:pt idx="75">
                  <c:v>2.5</c:v>
                </c:pt>
                <c:pt idx="76">
                  <c:v>2</c:v>
                </c:pt>
                <c:pt idx="77">
                  <c:v>1.5</c:v>
                </c:pt>
                <c:pt idx="78">
                  <c:v>1</c:v>
                </c:pt>
                <c:pt idx="79">
                  <c:v>0.5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1-2B4E-8AEE-54789BCBD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4066"/>
        <c:axId val="544553878"/>
      </c:lineChart>
      <c:catAx>
        <c:axId val="78134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2000" b="1" i="0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544553878"/>
        <c:crosses val="autoZero"/>
        <c:auto val="1"/>
        <c:lblAlgn val="ctr"/>
        <c:lblOffset val="100"/>
        <c:noMultiLvlLbl val="1"/>
      </c:catAx>
      <c:valAx>
        <c:axId val="544553878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2000" b="0" i="0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CA" sz="2000" b="0" i="0">
                    <a:solidFill>
                      <a:srgbClr val="000000"/>
                    </a:solidFill>
                    <a:latin typeface="Helvetica"/>
                  </a:rPr>
                  <a:t>CO2 Emissions (GtCO2)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2000" b="1" i="0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78134066"/>
        <c:crosses val="autoZero"/>
        <c:crossBetween val="between"/>
        <c:majorUnit val="20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CO2 up</c:v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Sheet1!$A$2:$A$82</c:f>
              <c:numCache>
                <c:formatCode>General</c:formatCode>
                <c:ptCount val="8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  <c:pt idx="65">
                  <c:v>2085</c:v>
                </c:pt>
                <c:pt idx="66">
                  <c:v>2086</c:v>
                </c:pt>
                <c:pt idx="67">
                  <c:v>2087</c:v>
                </c:pt>
                <c:pt idx="68">
                  <c:v>2088</c:v>
                </c:pt>
                <c:pt idx="69">
                  <c:v>2089</c:v>
                </c:pt>
                <c:pt idx="70">
                  <c:v>2090</c:v>
                </c:pt>
                <c:pt idx="71">
                  <c:v>2091</c:v>
                </c:pt>
                <c:pt idx="72">
                  <c:v>2092</c:v>
                </c:pt>
                <c:pt idx="73">
                  <c:v>2093</c:v>
                </c:pt>
                <c:pt idx="74">
                  <c:v>2094</c:v>
                </c:pt>
                <c:pt idx="75">
                  <c:v>2095</c:v>
                </c:pt>
                <c:pt idx="76">
                  <c:v>2096</c:v>
                </c:pt>
                <c:pt idx="77">
                  <c:v>2097</c:v>
                </c:pt>
                <c:pt idx="78">
                  <c:v>2098</c:v>
                </c:pt>
                <c:pt idx="79">
                  <c:v>2099</c:v>
                </c:pt>
                <c:pt idx="80">
                  <c:v>2100</c:v>
                </c:pt>
              </c:numCache>
            </c:numRef>
          </c:cat>
          <c:val>
            <c:numRef>
              <c:f>Sheet1!$E$2:$E$82</c:f>
              <c:numCache>
                <c:formatCode>General</c:formatCode>
                <c:ptCount val="81"/>
                <c:pt idx="0">
                  <c:v>1.2</c:v>
                </c:pt>
                <c:pt idx="1">
                  <c:v>1.2182382641921397</c:v>
                </c:pt>
                <c:pt idx="2">
                  <c:v>1.236701692139738</c:v>
                </c:pt>
                <c:pt idx="3">
                  <c:v>1.2553902838427946</c:v>
                </c:pt>
                <c:pt idx="4">
                  <c:v>1.2743040393013101</c:v>
                </c:pt>
                <c:pt idx="5">
                  <c:v>1.2934429585152838</c:v>
                </c:pt>
                <c:pt idx="6">
                  <c:v>1.3128070414847162</c:v>
                </c:pt>
                <c:pt idx="7">
                  <c:v>1.332396288209607</c:v>
                </c:pt>
                <c:pt idx="8">
                  <c:v>1.3522106986899562</c:v>
                </c:pt>
                <c:pt idx="9">
                  <c:v>1.3722502729257642</c:v>
                </c:pt>
                <c:pt idx="10">
                  <c:v>1.3925150109170306</c:v>
                </c:pt>
                <c:pt idx="11">
                  <c:v>1.4130049126637554</c:v>
                </c:pt>
                <c:pt idx="12">
                  <c:v>1.4337199781659389</c:v>
                </c:pt>
                <c:pt idx="13">
                  <c:v>1.4546602074235806</c:v>
                </c:pt>
                <c:pt idx="14">
                  <c:v>1.4758256004366812</c:v>
                </c:pt>
                <c:pt idx="15">
                  <c:v>1.49721615720524</c:v>
                </c:pt>
                <c:pt idx="16">
                  <c:v>1.5188318777292575</c:v>
                </c:pt>
                <c:pt idx="17">
                  <c:v>1.5406727620087337</c:v>
                </c:pt>
                <c:pt idx="18">
                  <c:v>1.5627388100436681</c:v>
                </c:pt>
                <c:pt idx="19">
                  <c:v>1.5850300218340612</c:v>
                </c:pt>
                <c:pt idx="20">
                  <c:v>1.6075463973799127</c:v>
                </c:pt>
                <c:pt idx="21">
                  <c:v>1.6302879366812226</c:v>
                </c:pt>
                <c:pt idx="22">
                  <c:v>1.6532546397379912</c:v>
                </c:pt>
                <c:pt idx="23">
                  <c:v>1.6764465065502181</c:v>
                </c:pt>
                <c:pt idx="24">
                  <c:v>1.6998635371179038</c:v>
                </c:pt>
                <c:pt idx="25">
                  <c:v>1.723505731441048</c:v>
                </c:pt>
                <c:pt idx="26">
                  <c:v>1.7473730895196504</c:v>
                </c:pt>
                <c:pt idx="27">
                  <c:v>1.7714656113537117</c:v>
                </c:pt>
                <c:pt idx="28">
                  <c:v>1.7957832969432315</c:v>
                </c:pt>
                <c:pt idx="29">
                  <c:v>1.8203261462882097</c:v>
                </c:pt>
                <c:pt idx="30">
                  <c:v>1.8450941593886463</c:v>
                </c:pt>
                <c:pt idx="31">
                  <c:v>1.8700873362445414</c:v>
                </c:pt>
                <c:pt idx="32">
                  <c:v>1.8953056768558949</c:v>
                </c:pt>
                <c:pt idx="33">
                  <c:v>1.9207491812227073</c:v>
                </c:pt>
                <c:pt idx="34">
                  <c:v>1.9464178493449782</c:v>
                </c:pt>
                <c:pt idx="35">
                  <c:v>1.9723116812227073</c:v>
                </c:pt>
                <c:pt idx="36">
                  <c:v>1.998430676855895</c:v>
                </c:pt>
                <c:pt idx="37">
                  <c:v>2.0247748362445415</c:v>
                </c:pt>
                <c:pt idx="38">
                  <c:v>2.0513441593886461</c:v>
                </c:pt>
                <c:pt idx="39">
                  <c:v>2.0781386462882097</c:v>
                </c:pt>
                <c:pt idx="40">
                  <c:v>2.1051582969432312</c:v>
                </c:pt>
                <c:pt idx="41">
                  <c:v>2.1324031113537116</c:v>
                </c:pt>
                <c:pt idx="42">
                  <c:v>2.1598730895196505</c:v>
                </c:pt>
                <c:pt idx="43">
                  <c:v>2.1875682314410478</c:v>
                </c:pt>
                <c:pt idx="44">
                  <c:v>2.2154885371179036</c:v>
                </c:pt>
                <c:pt idx="45">
                  <c:v>2.2436340065502183</c:v>
                </c:pt>
                <c:pt idx="46">
                  <c:v>2.2720046397379909</c:v>
                </c:pt>
                <c:pt idx="47">
                  <c:v>2.3006004366812225</c:v>
                </c:pt>
                <c:pt idx="48">
                  <c:v>2.3294213973799125</c:v>
                </c:pt>
                <c:pt idx="49">
                  <c:v>2.3584675218340609</c:v>
                </c:pt>
                <c:pt idx="50">
                  <c:v>2.3877388100436683</c:v>
                </c:pt>
                <c:pt idx="51">
                  <c:v>2.4172352620087336</c:v>
                </c:pt>
                <c:pt idx="52">
                  <c:v>2.4469568777292574</c:v>
                </c:pt>
                <c:pt idx="53">
                  <c:v>2.4769036572052401</c:v>
                </c:pt>
                <c:pt idx="54">
                  <c:v>2.5070756004366812</c:v>
                </c:pt>
                <c:pt idx="55">
                  <c:v>2.5374727074235803</c:v>
                </c:pt>
                <c:pt idx="56">
                  <c:v>2.5680949781659388</c:v>
                </c:pt>
                <c:pt idx="57">
                  <c:v>2.5989424126637557</c:v>
                </c:pt>
                <c:pt idx="58">
                  <c:v>2.6300150109170302</c:v>
                </c:pt>
                <c:pt idx="59">
                  <c:v>2.661312772925764</c:v>
                </c:pt>
                <c:pt idx="60">
                  <c:v>2.6928356986899562</c:v>
                </c:pt>
                <c:pt idx="61">
                  <c:v>2.7245837882096069</c:v>
                </c:pt>
                <c:pt idx="62">
                  <c:v>2.756557041484716</c:v>
                </c:pt>
                <c:pt idx="63">
                  <c:v>2.7887554585152836</c:v>
                </c:pt>
                <c:pt idx="64">
                  <c:v>2.8211790393013096</c:v>
                </c:pt>
                <c:pt idx="65">
                  <c:v>2.8538277838427946</c:v>
                </c:pt>
                <c:pt idx="66">
                  <c:v>2.8867016921397379</c:v>
                </c:pt>
                <c:pt idx="67">
                  <c:v>2.9198007641921397</c:v>
                </c:pt>
                <c:pt idx="68">
                  <c:v>2.953125</c:v>
                </c:pt>
                <c:pt idx="69">
                  <c:v>2.9866743995633183</c:v>
                </c:pt>
                <c:pt idx="70">
                  <c:v>3.0204489628820959</c:v>
                </c:pt>
                <c:pt idx="71">
                  <c:v>3.0544486899563319</c:v>
                </c:pt>
                <c:pt idx="72">
                  <c:v>3.0886735807860259</c:v>
                </c:pt>
                <c:pt idx="73">
                  <c:v>3.1231236353711784</c:v>
                </c:pt>
                <c:pt idx="74">
                  <c:v>3.1577988537117898</c:v>
                </c:pt>
                <c:pt idx="75">
                  <c:v>3.1926992358078605</c:v>
                </c:pt>
                <c:pt idx="76">
                  <c:v>3.2278247816593888</c:v>
                </c:pt>
                <c:pt idx="77">
                  <c:v>3.2631754912663746</c:v>
                </c:pt>
                <c:pt idx="78">
                  <c:v>3.2987513646288207</c:v>
                </c:pt>
                <c:pt idx="79">
                  <c:v>3.3345524017467243</c:v>
                </c:pt>
                <c:pt idx="80">
                  <c:v>3.3705786026200872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E-1F4C-B32B-A58985EBD7BA}"/>
            </c:ext>
          </c:extLst>
        </c:ser>
        <c:ser>
          <c:idx val="1"/>
          <c:order val="1"/>
          <c:tx>
            <c:v>CO2 flat</c:v>
          </c:tx>
          <c:spPr>
            <a:ln cmpd="sng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Sheet1!$A$2:$A$82</c:f>
              <c:numCache>
                <c:formatCode>General</c:formatCode>
                <c:ptCount val="8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  <c:pt idx="65">
                  <c:v>2085</c:v>
                </c:pt>
                <c:pt idx="66">
                  <c:v>2086</c:v>
                </c:pt>
                <c:pt idx="67">
                  <c:v>2087</c:v>
                </c:pt>
                <c:pt idx="68">
                  <c:v>2088</c:v>
                </c:pt>
                <c:pt idx="69">
                  <c:v>2089</c:v>
                </c:pt>
                <c:pt idx="70">
                  <c:v>2090</c:v>
                </c:pt>
                <c:pt idx="71">
                  <c:v>2091</c:v>
                </c:pt>
                <c:pt idx="72">
                  <c:v>2092</c:v>
                </c:pt>
                <c:pt idx="73">
                  <c:v>2093</c:v>
                </c:pt>
                <c:pt idx="74">
                  <c:v>2094</c:v>
                </c:pt>
                <c:pt idx="75">
                  <c:v>2095</c:v>
                </c:pt>
                <c:pt idx="76">
                  <c:v>2096</c:v>
                </c:pt>
                <c:pt idx="77">
                  <c:v>2097</c:v>
                </c:pt>
                <c:pt idx="78">
                  <c:v>2098</c:v>
                </c:pt>
                <c:pt idx="79">
                  <c:v>2099</c:v>
                </c:pt>
                <c:pt idx="80">
                  <c:v>2100</c:v>
                </c:pt>
              </c:numCache>
            </c:numRef>
          </c:cat>
          <c:val>
            <c:numRef>
              <c:f>Sheet1!$F$2:$F$82</c:f>
              <c:numCache>
                <c:formatCode>General</c:formatCode>
                <c:ptCount val="81"/>
                <c:pt idx="0">
                  <c:v>1.2</c:v>
                </c:pt>
                <c:pt idx="1">
                  <c:v>1.2180131004366812</c:v>
                </c:pt>
                <c:pt idx="2">
                  <c:v>1.2360262008733625</c:v>
                </c:pt>
                <c:pt idx="3">
                  <c:v>1.2540393013100437</c:v>
                </c:pt>
                <c:pt idx="4">
                  <c:v>1.2720524017467247</c:v>
                </c:pt>
                <c:pt idx="5">
                  <c:v>1.290065502183406</c:v>
                </c:pt>
                <c:pt idx="6">
                  <c:v>1.3080786026200872</c:v>
                </c:pt>
                <c:pt idx="7">
                  <c:v>1.3260917030567685</c:v>
                </c:pt>
                <c:pt idx="8">
                  <c:v>1.3441048034934497</c:v>
                </c:pt>
                <c:pt idx="9">
                  <c:v>1.362117903930131</c:v>
                </c:pt>
                <c:pt idx="10">
                  <c:v>1.3801310043668122</c:v>
                </c:pt>
                <c:pt idx="11">
                  <c:v>1.3981441048034933</c:v>
                </c:pt>
                <c:pt idx="12">
                  <c:v>1.4161572052401745</c:v>
                </c:pt>
                <c:pt idx="13">
                  <c:v>1.4341703056768558</c:v>
                </c:pt>
                <c:pt idx="14">
                  <c:v>1.452183406113537</c:v>
                </c:pt>
                <c:pt idx="15">
                  <c:v>1.4701965065502183</c:v>
                </c:pt>
                <c:pt idx="16">
                  <c:v>1.4882096069868995</c:v>
                </c:pt>
                <c:pt idx="17">
                  <c:v>1.5062227074235808</c:v>
                </c:pt>
                <c:pt idx="18">
                  <c:v>1.5242358078602618</c:v>
                </c:pt>
                <c:pt idx="19">
                  <c:v>1.5422489082969431</c:v>
                </c:pt>
                <c:pt idx="20">
                  <c:v>1.5602620087336243</c:v>
                </c:pt>
                <c:pt idx="21">
                  <c:v>1.5782751091703056</c:v>
                </c:pt>
                <c:pt idx="22">
                  <c:v>1.5962882096069868</c:v>
                </c:pt>
                <c:pt idx="23">
                  <c:v>1.6143013100436681</c:v>
                </c:pt>
                <c:pt idx="24">
                  <c:v>1.6323144104803493</c:v>
                </c:pt>
                <c:pt idx="25">
                  <c:v>1.6503275109170306</c:v>
                </c:pt>
                <c:pt idx="26">
                  <c:v>1.6683406113537118</c:v>
                </c:pt>
                <c:pt idx="27">
                  <c:v>1.6863537117903928</c:v>
                </c:pt>
                <c:pt idx="28">
                  <c:v>1.7043668122270741</c:v>
                </c:pt>
                <c:pt idx="29">
                  <c:v>1.7223799126637553</c:v>
                </c:pt>
                <c:pt idx="30">
                  <c:v>1.7403930131004366</c:v>
                </c:pt>
                <c:pt idx="31">
                  <c:v>1.7584061135371178</c:v>
                </c:pt>
                <c:pt idx="32">
                  <c:v>1.7764192139737989</c:v>
                </c:pt>
                <c:pt idx="33">
                  <c:v>1.7944323144104803</c:v>
                </c:pt>
                <c:pt idx="34">
                  <c:v>1.8124454148471614</c:v>
                </c:pt>
                <c:pt idx="35">
                  <c:v>1.8304585152838428</c:v>
                </c:pt>
                <c:pt idx="36">
                  <c:v>1.8484716157205239</c:v>
                </c:pt>
                <c:pt idx="37">
                  <c:v>1.8664847161572051</c:v>
                </c:pt>
                <c:pt idx="38">
                  <c:v>1.8844978165938864</c:v>
                </c:pt>
                <c:pt idx="39">
                  <c:v>1.9025109170305674</c:v>
                </c:pt>
                <c:pt idx="40">
                  <c:v>1.9205240174672489</c:v>
                </c:pt>
                <c:pt idx="41">
                  <c:v>1.9385371179039299</c:v>
                </c:pt>
                <c:pt idx="42">
                  <c:v>1.9565502183406114</c:v>
                </c:pt>
                <c:pt idx="43">
                  <c:v>1.9745633187772924</c:v>
                </c:pt>
                <c:pt idx="44">
                  <c:v>1.9925764192139737</c:v>
                </c:pt>
                <c:pt idx="45">
                  <c:v>2.0105895196506549</c:v>
                </c:pt>
                <c:pt idx="46">
                  <c:v>2.0286026200873364</c:v>
                </c:pt>
                <c:pt idx="47">
                  <c:v>2.0466157205240174</c:v>
                </c:pt>
                <c:pt idx="48">
                  <c:v>2.0646288209606984</c:v>
                </c:pt>
                <c:pt idx="49">
                  <c:v>2.0826419213973799</c:v>
                </c:pt>
                <c:pt idx="50">
                  <c:v>2.1006550218340609</c:v>
                </c:pt>
                <c:pt idx="51">
                  <c:v>2.1186681222707424</c:v>
                </c:pt>
                <c:pt idx="52">
                  <c:v>2.1366812227074234</c:v>
                </c:pt>
                <c:pt idx="53">
                  <c:v>2.1546943231441049</c:v>
                </c:pt>
                <c:pt idx="54">
                  <c:v>2.1727074235807859</c:v>
                </c:pt>
                <c:pt idx="55">
                  <c:v>2.190720524017467</c:v>
                </c:pt>
                <c:pt idx="56">
                  <c:v>2.2087336244541484</c:v>
                </c:pt>
                <c:pt idx="57">
                  <c:v>2.2267467248908295</c:v>
                </c:pt>
                <c:pt idx="58">
                  <c:v>2.2447598253275109</c:v>
                </c:pt>
                <c:pt idx="59">
                  <c:v>2.262772925764192</c:v>
                </c:pt>
                <c:pt idx="60">
                  <c:v>2.2807860262008735</c:v>
                </c:pt>
                <c:pt idx="61">
                  <c:v>2.2987991266375545</c:v>
                </c:pt>
                <c:pt idx="62">
                  <c:v>2.3168122270742355</c:v>
                </c:pt>
                <c:pt idx="63">
                  <c:v>2.3348253275109165</c:v>
                </c:pt>
                <c:pt idx="64">
                  <c:v>2.352838427947598</c:v>
                </c:pt>
                <c:pt idx="65">
                  <c:v>2.3708515283842795</c:v>
                </c:pt>
                <c:pt idx="66">
                  <c:v>2.3888646288209605</c:v>
                </c:pt>
                <c:pt idx="67">
                  <c:v>2.406877729257642</c:v>
                </c:pt>
                <c:pt idx="68">
                  <c:v>2.424890829694323</c:v>
                </c:pt>
                <c:pt idx="69">
                  <c:v>2.4429039301310045</c:v>
                </c:pt>
                <c:pt idx="70">
                  <c:v>2.4609170305676855</c:v>
                </c:pt>
                <c:pt idx="71">
                  <c:v>2.4789301310043665</c:v>
                </c:pt>
                <c:pt idx="72">
                  <c:v>2.4969432314410476</c:v>
                </c:pt>
                <c:pt idx="73">
                  <c:v>2.5149563318777295</c:v>
                </c:pt>
                <c:pt idx="74">
                  <c:v>2.5329694323144105</c:v>
                </c:pt>
                <c:pt idx="75">
                  <c:v>2.5509825327510915</c:v>
                </c:pt>
                <c:pt idx="76">
                  <c:v>2.5689956331877726</c:v>
                </c:pt>
                <c:pt idx="77">
                  <c:v>2.5870087336244536</c:v>
                </c:pt>
                <c:pt idx="78">
                  <c:v>2.6050218340611351</c:v>
                </c:pt>
                <c:pt idx="79">
                  <c:v>2.6230349344978166</c:v>
                </c:pt>
                <c:pt idx="80">
                  <c:v>2.6410480349344976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E-1F4C-B32B-A58985EBD7BA}"/>
            </c:ext>
          </c:extLst>
        </c:ser>
        <c:ser>
          <c:idx val="2"/>
          <c:order val="2"/>
          <c:tx>
            <c:v>CO2 down</c:v>
          </c:tx>
          <c:spPr>
            <a:ln cmpd="sng">
              <a:solidFill>
                <a:srgbClr val="3366FF"/>
              </a:solidFill>
            </a:ln>
          </c:spPr>
          <c:marker>
            <c:symbol val="none"/>
          </c:marker>
          <c:cat>
            <c:numRef>
              <c:f>Sheet1!$A$2:$A$82</c:f>
              <c:numCache>
                <c:formatCode>General</c:formatCode>
                <c:ptCount val="8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  <c:pt idx="65">
                  <c:v>2085</c:v>
                </c:pt>
                <c:pt idx="66">
                  <c:v>2086</c:v>
                </c:pt>
                <c:pt idx="67">
                  <c:v>2087</c:v>
                </c:pt>
                <c:pt idx="68">
                  <c:v>2088</c:v>
                </c:pt>
                <c:pt idx="69">
                  <c:v>2089</c:v>
                </c:pt>
                <c:pt idx="70">
                  <c:v>2090</c:v>
                </c:pt>
                <c:pt idx="71">
                  <c:v>2091</c:v>
                </c:pt>
                <c:pt idx="72">
                  <c:v>2092</c:v>
                </c:pt>
                <c:pt idx="73">
                  <c:v>2093</c:v>
                </c:pt>
                <c:pt idx="74">
                  <c:v>2094</c:v>
                </c:pt>
                <c:pt idx="75">
                  <c:v>2095</c:v>
                </c:pt>
                <c:pt idx="76">
                  <c:v>2096</c:v>
                </c:pt>
                <c:pt idx="77">
                  <c:v>2097</c:v>
                </c:pt>
                <c:pt idx="78">
                  <c:v>2098</c:v>
                </c:pt>
                <c:pt idx="79">
                  <c:v>2099</c:v>
                </c:pt>
                <c:pt idx="80">
                  <c:v>2100</c:v>
                </c:pt>
              </c:numCache>
            </c:numRef>
          </c:cat>
          <c:val>
            <c:numRef>
              <c:f>Sheet1!$G$2:$G$82</c:f>
              <c:numCache>
                <c:formatCode>General</c:formatCode>
                <c:ptCount val="81"/>
                <c:pt idx="0">
                  <c:v>1.2</c:v>
                </c:pt>
                <c:pt idx="1">
                  <c:v>1.2177879366812228</c:v>
                </c:pt>
                <c:pt idx="2">
                  <c:v>1.2353507096069869</c:v>
                </c:pt>
                <c:pt idx="3">
                  <c:v>1.2526883187772926</c:v>
                </c:pt>
                <c:pt idx="4">
                  <c:v>1.2698007641921396</c:v>
                </c:pt>
                <c:pt idx="5">
                  <c:v>1.2866880458515284</c:v>
                </c:pt>
                <c:pt idx="6">
                  <c:v>1.3033501637554585</c:v>
                </c:pt>
                <c:pt idx="7">
                  <c:v>1.31978711790393</c:v>
                </c:pt>
                <c:pt idx="8">
                  <c:v>1.3359989082969432</c:v>
                </c:pt>
                <c:pt idx="9">
                  <c:v>1.3519855349344978</c:v>
                </c:pt>
                <c:pt idx="10">
                  <c:v>1.3677469978165939</c:v>
                </c:pt>
                <c:pt idx="11">
                  <c:v>1.3832832969432314</c:v>
                </c:pt>
                <c:pt idx="12">
                  <c:v>1.3985944323144104</c:v>
                </c:pt>
                <c:pt idx="13">
                  <c:v>1.4136804039301309</c:v>
                </c:pt>
                <c:pt idx="14">
                  <c:v>1.4285412117903931</c:v>
                </c:pt>
                <c:pt idx="15">
                  <c:v>1.4431768558951965</c:v>
                </c:pt>
                <c:pt idx="16">
                  <c:v>1.4575873362445413</c:v>
                </c:pt>
                <c:pt idx="17">
                  <c:v>1.4717726528384278</c:v>
                </c:pt>
                <c:pt idx="18">
                  <c:v>1.4857328056768559</c:v>
                </c:pt>
                <c:pt idx="19">
                  <c:v>1.4994677947598252</c:v>
                </c:pt>
                <c:pt idx="20">
                  <c:v>1.5129776200873362</c:v>
                </c:pt>
                <c:pt idx="21">
                  <c:v>1.5262622816593887</c:v>
                </c:pt>
                <c:pt idx="22">
                  <c:v>1.5393217794759826</c:v>
                </c:pt>
                <c:pt idx="23">
                  <c:v>1.5521561135371178</c:v>
                </c:pt>
                <c:pt idx="24">
                  <c:v>1.5647652838427948</c:v>
                </c:pt>
                <c:pt idx="25">
                  <c:v>1.5771492903930131</c:v>
                </c:pt>
                <c:pt idx="26">
                  <c:v>1.5893081331877728</c:v>
                </c:pt>
                <c:pt idx="27">
                  <c:v>1.6012418122270742</c:v>
                </c:pt>
                <c:pt idx="28">
                  <c:v>1.6129503275109169</c:v>
                </c:pt>
                <c:pt idx="29">
                  <c:v>1.6244336790393012</c:v>
                </c:pt>
                <c:pt idx="30">
                  <c:v>1.6356918668122269</c:v>
                </c:pt>
                <c:pt idx="31">
                  <c:v>1.6467248908296943</c:v>
                </c:pt>
                <c:pt idx="32">
                  <c:v>1.6575327510917028</c:v>
                </c:pt>
                <c:pt idx="33">
                  <c:v>1.6681154475982534</c:v>
                </c:pt>
                <c:pt idx="34">
                  <c:v>1.678472980349345</c:v>
                </c:pt>
                <c:pt idx="35">
                  <c:v>1.6886053493449782</c:v>
                </c:pt>
                <c:pt idx="36">
                  <c:v>1.6985125545851527</c:v>
                </c:pt>
                <c:pt idx="37">
                  <c:v>1.7081945960698688</c:v>
                </c:pt>
                <c:pt idx="38">
                  <c:v>1.7176514737991266</c:v>
                </c:pt>
                <c:pt idx="39">
                  <c:v>1.7268831877729256</c:v>
                </c:pt>
                <c:pt idx="40">
                  <c:v>1.7358897379912661</c:v>
                </c:pt>
                <c:pt idx="41">
                  <c:v>1.7446711244541484</c:v>
                </c:pt>
                <c:pt idx="42">
                  <c:v>1.7532273471615718</c:v>
                </c:pt>
                <c:pt idx="43">
                  <c:v>1.761558406113537</c:v>
                </c:pt>
                <c:pt idx="44">
                  <c:v>1.7696643013100437</c:v>
                </c:pt>
                <c:pt idx="45">
                  <c:v>1.7775450327510915</c:v>
                </c:pt>
                <c:pt idx="46">
                  <c:v>1.7852006004366812</c:v>
                </c:pt>
                <c:pt idx="47">
                  <c:v>1.7926310043668121</c:v>
                </c:pt>
                <c:pt idx="48">
                  <c:v>1.7998362445414844</c:v>
                </c:pt>
                <c:pt idx="49">
                  <c:v>1.8068163209606987</c:v>
                </c:pt>
                <c:pt idx="50">
                  <c:v>1.813571233624454</c:v>
                </c:pt>
                <c:pt idx="51">
                  <c:v>1.820100982532751</c:v>
                </c:pt>
                <c:pt idx="52">
                  <c:v>1.8264055676855895</c:v>
                </c:pt>
                <c:pt idx="53">
                  <c:v>1.8324849890829693</c:v>
                </c:pt>
                <c:pt idx="54">
                  <c:v>1.8383392467248907</c:v>
                </c:pt>
                <c:pt idx="55">
                  <c:v>1.8439683406113536</c:v>
                </c:pt>
                <c:pt idx="56">
                  <c:v>1.8493722707423581</c:v>
                </c:pt>
                <c:pt idx="57">
                  <c:v>1.8545510371179037</c:v>
                </c:pt>
                <c:pt idx="58">
                  <c:v>1.8595046397379911</c:v>
                </c:pt>
                <c:pt idx="59">
                  <c:v>1.86423307860262</c:v>
                </c:pt>
                <c:pt idx="60">
                  <c:v>1.8687363537117903</c:v>
                </c:pt>
                <c:pt idx="61">
                  <c:v>1.8730144650655021</c:v>
                </c:pt>
                <c:pt idx="62">
                  <c:v>1.8770674126637554</c:v>
                </c:pt>
                <c:pt idx="63">
                  <c:v>1.8808951965065501</c:v>
                </c:pt>
                <c:pt idx="64">
                  <c:v>1.8844978165938864</c:v>
                </c:pt>
                <c:pt idx="65">
                  <c:v>1.887875272925764</c:v>
                </c:pt>
                <c:pt idx="66">
                  <c:v>1.8910275655021831</c:v>
                </c:pt>
                <c:pt idx="67">
                  <c:v>1.893954694323144</c:v>
                </c:pt>
                <c:pt idx="68">
                  <c:v>1.8966566593886462</c:v>
                </c:pt>
                <c:pt idx="69">
                  <c:v>1.8991334606986898</c:v>
                </c:pt>
                <c:pt idx="70">
                  <c:v>1.901385098253275</c:v>
                </c:pt>
                <c:pt idx="71">
                  <c:v>1.9034115720524016</c:v>
                </c:pt>
                <c:pt idx="72">
                  <c:v>1.9052128820960696</c:v>
                </c:pt>
                <c:pt idx="73">
                  <c:v>1.9067890283842792</c:v>
                </c:pt>
                <c:pt idx="74">
                  <c:v>1.9081400109170303</c:v>
                </c:pt>
                <c:pt idx="75">
                  <c:v>1.909265829694323</c:v>
                </c:pt>
                <c:pt idx="76">
                  <c:v>1.9101664847161572</c:v>
                </c:pt>
                <c:pt idx="77">
                  <c:v>1.9108419759825326</c:v>
                </c:pt>
                <c:pt idx="78">
                  <c:v>1.9112923034934497</c:v>
                </c:pt>
                <c:pt idx="79">
                  <c:v>1.9115174672489081</c:v>
                </c:pt>
                <c:pt idx="80">
                  <c:v>1.9115174672489081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BE-1F4C-B32B-A58985EBD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530077"/>
        <c:axId val="656706102"/>
      </c:lineChart>
      <c:catAx>
        <c:axId val="1968530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2000" b="1" i="0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656706102"/>
        <c:crosses val="autoZero"/>
        <c:auto val="1"/>
        <c:lblAlgn val="ctr"/>
        <c:lblOffset val="100"/>
        <c:noMultiLvlLbl val="1"/>
      </c:catAx>
      <c:valAx>
        <c:axId val="656706102"/>
        <c:scaling>
          <c:orientation val="minMax"/>
          <c:max val="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2000" b="0" i="0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CA" sz="2000" b="0" i="0">
                    <a:solidFill>
                      <a:srgbClr val="000000"/>
                    </a:solidFill>
                    <a:latin typeface="Helvetica"/>
                  </a:rPr>
                  <a:t>Global Temperatures (C)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2000" b="1" i="0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1968530077"/>
        <c:crosses val="autoZero"/>
        <c:crossBetween val="between"/>
        <c:majorUnit val="1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CO2 up</c:v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Sheet1!$A$2:$A$82</c:f>
              <c:numCache>
                <c:formatCode>General</c:formatCode>
                <c:ptCount val="8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  <c:pt idx="65">
                  <c:v>2085</c:v>
                </c:pt>
                <c:pt idx="66">
                  <c:v>2086</c:v>
                </c:pt>
                <c:pt idx="67">
                  <c:v>2087</c:v>
                </c:pt>
                <c:pt idx="68">
                  <c:v>2088</c:v>
                </c:pt>
                <c:pt idx="69">
                  <c:v>2089</c:v>
                </c:pt>
                <c:pt idx="70">
                  <c:v>2090</c:v>
                </c:pt>
                <c:pt idx="71">
                  <c:v>2091</c:v>
                </c:pt>
                <c:pt idx="72">
                  <c:v>2092</c:v>
                </c:pt>
                <c:pt idx="73">
                  <c:v>2093</c:v>
                </c:pt>
                <c:pt idx="74">
                  <c:v>2094</c:v>
                </c:pt>
                <c:pt idx="75">
                  <c:v>2095</c:v>
                </c:pt>
                <c:pt idx="76">
                  <c:v>2096</c:v>
                </c:pt>
                <c:pt idx="77">
                  <c:v>2097</c:v>
                </c:pt>
                <c:pt idx="78">
                  <c:v>2098</c:v>
                </c:pt>
                <c:pt idx="79">
                  <c:v>2099</c:v>
                </c:pt>
                <c:pt idx="80">
                  <c:v>2100</c:v>
                </c:pt>
              </c:numCache>
            </c:numRef>
          </c:cat>
          <c:val>
            <c:numRef>
              <c:f>Sheet1!$B$2:$B$82</c:f>
              <c:numCache>
                <c:formatCode>General</c:formatCode>
                <c:ptCount val="81"/>
                <c:pt idx="0">
                  <c:v>40</c:v>
                </c:pt>
                <c:pt idx="1">
                  <c:v>40.5</c:v>
                </c:pt>
                <c:pt idx="2">
                  <c:v>41</c:v>
                </c:pt>
                <c:pt idx="3">
                  <c:v>41.5</c:v>
                </c:pt>
                <c:pt idx="4">
                  <c:v>42</c:v>
                </c:pt>
                <c:pt idx="5">
                  <c:v>42.5</c:v>
                </c:pt>
                <c:pt idx="6">
                  <c:v>43</c:v>
                </c:pt>
                <c:pt idx="7">
                  <c:v>43.5</c:v>
                </c:pt>
                <c:pt idx="8">
                  <c:v>44</c:v>
                </c:pt>
                <c:pt idx="9">
                  <c:v>44.5</c:v>
                </c:pt>
                <c:pt idx="10">
                  <c:v>45</c:v>
                </c:pt>
                <c:pt idx="11">
                  <c:v>45.5</c:v>
                </c:pt>
                <c:pt idx="12">
                  <c:v>46</c:v>
                </c:pt>
                <c:pt idx="13">
                  <c:v>46.5</c:v>
                </c:pt>
                <c:pt idx="14">
                  <c:v>47</c:v>
                </c:pt>
                <c:pt idx="15">
                  <c:v>47.5</c:v>
                </c:pt>
                <c:pt idx="16">
                  <c:v>48</c:v>
                </c:pt>
                <c:pt idx="17">
                  <c:v>48.5</c:v>
                </c:pt>
                <c:pt idx="18">
                  <c:v>49</c:v>
                </c:pt>
                <c:pt idx="19">
                  <c:v>49.5</c:v>
                </c:pt>
                <c:pt idx="20">
                  <c:v>50</c:v>
                </c:pt>
                <c:pt idx="21">
                  <c:v>50.5</c:v>
                </c:pt>
                <c:pt idx="22">
                  <c:v>51</c:v>
                </c:pt>
                <c:pt idx="23">
                  <c:v>51.5</c:v>
                </c:pt>
                <c:pt idx="24">
                  <c:v>52</c:v>
                </c:pt>
                <c:pt idx="25">
                  <c:v>52.5</c:v>
                </c:pt>
                <c:pt idx="26">
                  <c:v>53</c:v>
                </c:pt>
                <c:pt idx="27">
                  <c:v>53.5</c:v>
                </c:pt>
                <c:pt idx="28">
                  <c:v>54</c:v>
                </c:pt>
                <c:pt idx="29">
                  <c:v>54.5</c:v>
                </c:pt>
                <c:pt idx="30">
                  <c:v>55</c:v>
                </c:pt>
                <c:pt idx="31">
                  <c:v>55.5</c:v>
                </c:pt>
                <c:pt idx="32">
                  <c:v>56</c:v>
                </c:pt>
                <c:pt idx="33">
                  <c:v>56.5</c:v>
                </c:pt>
                <c:pt idx="34">
                  <c:v>57</c:v>
                </c:pt>
                <c:pt idx="35">
                  <c:v>57.5</c:v>
                </c:pt>
                <c:pt idx="36">
                  <c:v>58</c:v>
                </c:pt>
                <c:pt idx="37">
                  <c:v>58.5</c:v>
                </c:pt>
                <c:pt idx="38">
                  <c:v>59</c:v>
                </c:pt>
                <c:pt idx="39">
                  <c:v>59.5</c:v>
                </c:pt>
                <c:pt idx="40">
                  <c:v>60</c:v>
                </c:pt>
                <c:pt idx="41">
                  <c:v>60.5</c:v>
                </c:pt>
                <c:pt idx="42">
                  <c:v>61</c:v>
                </c:pt>
                <c:pt idx="43">
                  <c:v>61.5</c:v>
                </c:pt>
                <c:pt idx="44">
                  <c:v>62</c:v>
                </c:pt>
                <c:pt idx="45">
                  <c:v>62.5</c:v>
                </c:pt>
                <c:pt idx="46">
                  <c:v>63</c:v>
                </c:pt>
                <c:pt idx="47">
                  <c:v>63.5</c:v>
                </c:pt>
                <c:pt idx="48">
                  <c:v>64</c:v>
                </c:pt>
                <c:pt idx="49">
                  <c:v>64.5</c:v>
                </c:pt>
                <c:pt idx="50">
                  <c:v>65</c:v>
                </c:pt>
                <c:pt idx="51">
                  <c:v>65.5</c:v>
                </c:pt>
                <c:pt idx="52">
                  <c:v>66</c:v>
                </c:pt>
                <c:pt idx="53">
                  <c:v>66.5</c:v>
                </c:pt>
                <c:pt idx="54">
                  <c:v>67</c:v>
                </c:pt>
                <c:pt idx="55">
                  <c:v>67.5</c:v>
                </c:pt>
                <c:pt idx="56">
                  <c:v>68</c:v>
                </c:pt>
                <c:pt idx="57">
                  <c:v>68.5</c:v>
                </c:pt>
                <c:pt idx="58">
                  <c:v>69</c:v>
                </c:pt>
                <c:pt idx="59">
                  <c:v>69.5</c:v>
                </c:pt>
                <c:pt idx="60">
                  <c:v>70</c:v>
                </c:pt>
                <c:pt idx="61">
                  <c:v>70.5</c:v>
                </c:pt>
                <c:pt idx="62">
                  <c:v>71</c:v>
                </c:pt>
                <c:pt idx="63">
                  <c:v>71.5</c:v>
                </c:pt>
                <c:pt idx="64">
                  <c:v>72</c:v>
                </c:pt>
                <c:pt idx="65">
                  <c:v>72.5</c:v>
                </c:pt>
                <c:pt idx="66">
                  <c:v>73</c:v>
                </c:pt>
                <c:pt idx="67">
                  <c:v>73.5</c:v>
                </c:pt>
                <c:pt idx="68">
                  <c:v>74</c:v>
                </c:pt>
                <c:pt idx="69">
                  <c:v>74.5</c:v>
                </c:pt>
                <c:pt idx="70">
                  <c:v>75</c:v>
                </c:pt>
                <c:pt idx="71">
                  <c:v>75.5</c:v>
                </c:pt>
                <c:pt idx="72">
                  <c:v>76</c:v>
                </c:pt>
                <c:pt idx="73">
                  <c:v>76.5</c:v>
                </c:pt>
                <c:pt idx="74">
                  <c:v>77</c:v>
                </c:pt>
                <c:pt idx="75">
                  <c:v>77.5</c:v>
                </c:pt>
                <c:pt idx="76">
                  <c:v>78</c:v>
                </c:pt>
                <c:pt idx="77">
                  <c:v>78.5</c:v>
                </c:pt>
                <c:pt idx="78">
                  <c:v>79</c:v>
                </c:pt>
                <c:pt idx="79">
                  <c:v>79.5</c:v>
                </c:pt>
                <c:pt idx="8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C-744A-BDDE-C1DCC489B39D}"/>
            </c:ext>
          </c:extLst>
        </c:ser>
        <c:ser>
          <c:idx val="1"/>
          <c:order val="1"/>
          <c:tx>
            <c:v>CO2 flat</c:v>
          </c:tx>
          <c:spPr>
            <a:ln cmpd="sng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Sheet1!$A$2:$A$82</c:f>
              <c:numCache>
                <c:formatCode>General</c:formatCode>
                <c:ptCount val="8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  <c:pt idx="65">
                  <c:v>2085</c:v>
                </c:pt>
                <c:pt idx="66">
                  <c:v>2086</c:v>
                </c:pt>
                <c:pt idx="67">
                  <c:v>2087</c:v>
                </c:pt>
                <c:pt idx="68">
                  <c:v>2088</c:v>
                </c:pt>
                <c:pt idx="69">
                  <c:v>2089</c:v>
                </c:pt>
                <c:pt idx="70">
                  <c:v>2090</c:v>
                </c:pt>
                <c:pt idx="71">
                  <c:v>2091</c:v>
                </c:pt>
                <c:pt idx="72">
                  <c:v>2092</c:v>
                </c:pt>
                <c:pt idx="73">
                  <c:v>2093</c:v>
                </c:pt>
                <c:pt idx="74">
                  <c:v>2094</c:v>
                </c:pt>
                <c:pt idx="75">
                  <c:v>2095</c:v>
                </c:pt>
                <c:pt idx="76">
                  <c:v>2096</c:v>
                </c:pt>
                <c:pt idx="77">
                  <c:v>2097</c:v>
                </c:pt>
                <c:pt idx="78">
                  <c:v>2098</c:v>
                </c:pt>
                <c:pt idx="79">
                  <c:v>2099</c:v>
                </c:pt>
                <c:pt idx="80">
                  <c:v>2100</c:v>
                </c:pt>
              </c:numCache>
            </c:numRef>
          </c:cat>
          <c:val>
            <c:numRef>
              <c:f>Sheet1!$C$2:$C$82</c:f>
              <c:numCache>
                <c:formatCode>General</c:formatCode>
                <c:ptCount val="8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C-744A-BDDE-C1DCC489B39D}"/>
            </c:ext>
          </c:extLst>
        </c:ser>
        <c:ser>
          <c:idx val="2"/>
          <c:order val="2"/>
          <c:tx>
            <c:v>CO2 down</c:v>
          </c:tx>
          <c:spPr>
            <a:ln cmpd="sng">
              <a:solidFill>
                <a:srgbClr val="3366FF"/>
              </a:solidFill>
            </a:ln>
          </c:spPr>
          <c:marker>
            <c:symbol val="none"/>
          </c:marker>
          <c:cat>
            <c:numRef>
              <c:f>Sheet1!$A$2:$A$82</c:f>
              <c:numCache>
                <c:formatCode>General</c:formatCode>
                <c:ptCount val="8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  <c:pt idx="65">
                  <c:v>2085</c:v>
                </c:pt>
                <c:pt idx="66">
                  <c:v>2086</c:v>
                </c:pt>
                <c:pt idx="67">
                  <c:v>2087</c:v>
                </c:pt>
                <c:pt idx="68">
                  <c:v>2088</c:v>
                </c:pt>
                <c:pt idx="69">
                  <c:v>2089</c:v>
                </c:pt>
                <c:pt idx="70">
                  <c:v>2090</c:v>
                </c:pt>
                <c:pt idx="71">
                  <c:v>2091</c:v>
                </c:pt>
                <c:pt idx="72">
                  <c:v>2092</c:v>
                </c:pt>
                <c:pt idx="73">
                  <c:v>2093</c:v>
                </c:pt>
                <c:pt idx="74">
                  <c:v>2094</c:v>
                </c:pt>
                <c:pt idx="75">
                  <c:v>2095</c:v>
                </c:pt>
                <c:pt idx="76">
                  <c:v>2096</c:v>
                </c:pt>
                <c:pt idx="77">
                  <c:v>2097</c:v>
                </c:pt>
                <c:pt idx="78">
                  <c:v>2098</c:v>
                </c:pt>
                <c:pt idx="79">
                  <c:v>2099</c:v>
                </c:pt>
                <c:pt idx="80">
                  <c:v>2100</c:v>
                </c:pt>
              </c:numCache>
            </c:numRef>
          </c:cat>
          <c:val>
            <c:numRef>
              <c:f>Sheet1!$H$3:$H$82</c:f>
              <c:numCache>
                <c:formatCode>General</c:formatCode>
                <c:ptCount val="80"/>
                <c:pt idx="0">
                  <c:v>38.700000000000003</c:v>
                </c:pt>
                <c:pt idx="1">
                  <c:v>37.400000000000006</c:v>
                </c:pt>
                <c:pt idx="2">
                  <c:v>36.100000000000009</c:v>
                </c:pt>
                <c:pt idx="3">
                  <c:v>34.800000000000011</c:v>
                </c:pt>
                <c:pt idx="4">
                  <c:v>33.500000000000014</c:v>
                </c:pt>
                <c:pt idx="5">
                  <c:v>32.200000000000017</c:v>
                </c:pt>
                <c:pt idx="6">
                  <c:v>30.900000000000016</c:v>
                </c:pt>
                <c:pt idx="7">
                  <c:v>29.600000000000016</c:v>
                </c:pt>
                <c:pt idx="8">
                  <c:v>28.300000000000015</c:v>
                </c:pt>
                <c:pt idx="9">
                  <c:v>27.000000000000014</c:v>
                </c:pt>
                <c:pt idx="10">
                  <c:v>25.700000000000014</c:v>
                </c:pt>
                <c:pt idx="11">
                  <c:v>24.400000000000013</c:v>
                </c:pt>
                <c:pt idx="12">
                  <c:v>23.100000000000012</c:v>
                </c:pt>
                <c:pt idx="13">
                  <c:v>21.800000000000011</c:v>
                </c:pt>
                <c:pt idx="14">
                  <c:v>20.500000000000011</c:v>
                </c:pt>
                <c:pt idx="15">
                  <c:v>19.20000000000001</c:v>
                </c:pt>
                <c:pt idx="16">
                  <c:v>17.900000000000009</c:v>
                </c:pt>
                <c:pt idx="17">
                  <c:v>16.600000000000009</c:v>
                </c:pt>
                <c:pt idx="18">
                  <c:v>15.300000000000008</c:v>
                </c:pt>
                <c:pt idx="19">
                  <c:v>14.000000000000007</c:v>
                </c:pt>
                <c:pt idx="20">
                  <c:v>12.700000000000006</c:v>
                </c:pt>
                <c:pt idx="21">
                  <c:v>11.400000000000006</c:v>
                </c:pt>
                <c:pt idx="22">
                  <c:v>10.100000000000005</c:v>
                </c:pt>
                <c:pt idx="23">
                  <c:v>8.8000000000000043</c:v>
                </c:pt>
                <c:pt idx="24">
                  <c:v>7.5000000000000044</c:v>
                </c:pt>
                <c:pt idx="25">
                  <c:v>6.2000000000000046</c:v>
                </c:pt>
                <c:pt idx="26">
                  <c:v>4.9000000000000048</c:v>
                </c:pt>
                <c:pt idx="27">
                  <c:v>3.600000000000005</c:v>
                </c:pt>
                <c:pt idx="28">
                  <c:v>2.3000000000000052</c:v>
                </c:pt>
                <c:pt idx="29">
                  <c:v>1.0000000000000051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DC-744A-BDDE-C1DCC489B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210125"/>
        <c:axId val="970853501"/>
      </c:lineChart>
      <c:catAx>
        <c:axId val="961210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2000" b="1" i="0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970853501"/>
        <c:crosses val="autoZero"/>
        <c:auto val="1"/>
        <c:lblAlgn val="ctr"/>
        <c:lblOffset val="100"/>
        <c:noMultiLvlLbl val="1"/>
      </c:catAx>
      <c:valAx>
        <c:axId val="970853501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2000" b="0" i="0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CA" sz="2000" b="0" i="0">
                    <a:solidFill>
                      <a:srgbClr val="000000"/>
                    </a:solidFill>
                    <a:latin typeface="Helvetica"/>
                  </a:rPr>
                  <a:t>CO2 Emissions (GtCO2)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2000" b="1" i="0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961210125"/>
        <c:crosses val="autoZero"/>
        <c:crossBetween val="between"/>
        <c:majorUnit val="20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CO2 up</c:v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Sheet1!$A$2:$A$82</c:f>
              <c:numCache>
                <c:formatCode>General</c:formatCode>
                <c:ptCount val="8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  <c:pt idx="65">
                  <c:v>2085</c:v>
                </c:pt>
                <c:pt idx="66">
                  <c:v>2086</c:v>
                </c:pt>
                <c:pt idx="67">
                  <c:v>2087</c:v>
                </c:pt>
                <c:pt idx="68">
                  <c:v>2088</c:v>
                </c:pt>
                <c:pt idx="69">
                  <c:v>2089</c:v>
                </c:pt>
                <c:pt idx="70">
                  <c:v>2090</c:v>
                </c:pt>
                <c:pt idx="71">
                  <c:v>2091</c:v>
                </c:pt>
                <c:pt idx="72">
                  <c:v>2092</c:v>
                </c:pt>
                <c:pt idx="73">
                  <c:v>2093</c:v>
                </c:pt>
                <c:pt idx="74">
                  <c:v>2094</c:v>
                </c:pt>
                <c:pt idx="75">
                  <c:v>2095</c:v>
                </c:pt>
                <c:pt idx="76">
                  <c:v>2096</c:v>
                </c:pt>
                <c:pt idx="77">
                  <c:v>2097</c:v>
                </c:pt>
                <c:pt idx="78">
                  <c:v>2098</c:v>
                </c:pt>
                <c:pt idx="79">
                  <c:v>2099</c:v>
                </c:pt>
                <c:pt idx="80">
                  <c:v>2100</c:v>
                </c:pt>
              </c:numCache>
            </c:numRef>
          </c:cat>
          <c:val>
            <c:numRef>
              <c:f>Sheet1!$E$2:$E$82</c:f>
              <c:numCache>
                <c:formatCode>General</c:formatCode>
                <c:ptCount val="81"/>
                <c:pt idx="0">
                  <c:v>1.2</c:v>
                </c:pt>
                <c:pt idx="1">
                  <c:v>1.2182382641921397</c:v>
                </c:pt>
                <c:pt idx="2">
                  <c:v>1.236701692139738</c:v>
                </c:pt>
                <c:pt idx="3">
                  <c:v>1.2553902838427946</c:v>
                </c:pt>
                <c:pt idx="4">
                  <c:v>1.2743040393013101</c:v>
                </c:pt>
                <c:pt idx="5">
                  <c:v>1.2934429585152838</c:v>
                </c:pt>
                <c:pt idx="6">
                  <c:v>1.3128070414847162</c:v>
                </c:pt>
                <c:pt idx="7">
                  <c:v>1.332396288209607</c:v>
                </c:pt>
                <c:pt idx="8">
                  <c:v>1.3522106986899562</c:v>
                </c:pt>
                <c:pt idx="9">
                  <c:v>1.3722502729257642</c:v>
                </c:pt>
                <c:pt idx="10">
                  <c:v>1.3925150109170306</c:v>
                </c:pt>
                <c:pt idx="11">
                  <c:v>1.4130049126637554</c:v>
                </c:pt>
                <c:pt idx="12">
                  <c:v>1.4337199781659389</c:v>
                </c:pt>
                <c:pt idx="13">
                  <c:v>1.4546602074235806</c:v>
                </c:pt>
                <c:pt idx="14">
                  <c:v>1.4758256004366812</c:v>
                </c:pt>
                <c:pt idx="15">
                  <c:v>1.49721615720524</c:v>
                </c:pt>
                <c:pt idx="16">
                  <c:v>1.5188318777292575</c:v>
                </c:pt>
                <c:pt idx="17">
                  <c:v>1.5406727620087337</c:v>
                </c:pt>
                <c:pt idx="18">
                  <c:v>1.5627388100436681</c:v>
                </c:pt>
                <c:pt idx="19">
                  <c:v>1.5850300218340612</c:v>
                </c:pt>
                <c:pt idx="20">
                  <c:v>1.6075463973799127</c:v>
                </c:pt>
                <c:pt idx="21">
                  <c:v>1.6302879366812226</c:v>
                </c:pt>
                <c:pt idx="22">
                  <c:v>1.6532546397379912</c:v>
                </c:pt>
                <c:pt idx="23">
                  <c:v>1.6764465065502181</c:v>
                </c:pt>
                <c:pt idx="24">
                  <c:v>1.6998635371179038</c:v>
                </c:pt>
                <c:pt idx="25">
                  <c:v>1.723505731441048</c:v>
                </c:pt>
                <c:pt idx="26">
                  <c:v>1.7473730895196504</c:v>
                </c:pt>
                <c:pt idx="27">
                  <c:v>1.7714656113537117</c:v>
                </c:pt>
                <c:pt idx="28">
                  <c:v>1.7957832969432315</c:v>
                </c:pt>
                <c:pt idx="29">
                  <c:v>1.8203261462882097</c:v>
                </c:pt>
                <c:pt idx="30">
                  <c:v>1.8450941593886463</c:v>
                </c:pt>
                <c:pt idx="31">
                  <c:v>1.8700873362445414</c:v>
                </c:pt>
                <c:pt idx="32">
                  <c:v>1.8953056768558949</c:v>
                </c:pt>
                <c:pt idx="33">
                  <c:v>1.9207491812227073</c:v>
                </c:pt>
                <c:pt idx="34">
                  <c:v>1.9464178493449782</c:v>
                </c:pt>
                <c:pt idx="35">
                  <c:v>1.9723116812227073</c:v>
                </c:pt>
                <c:pt idx="36">
                  <c:v>1.998430676855895</c:v>
                </c:pt>
                <c:pt idx="37">
                  <c:v>2.0247748362445415</c:v>
                </c:pt>
                <c:pt idx="38">
                  <c:v>2.0513441593886461</c:v>
                </c:pt>
                <c:pt idx="39">
                  <c:v>2.0781386462882097</c:v>
                </c:pt>
                <c:pt idx="40">
                  <c:v>2.1051582969432312</c:v>
                </c:pt>
                <c:pt idx="41">
                  <c:v>2.1324031113537116</c:v>
                </c:pt>
                <c:pt idx="42">
                  <c:v>2.1598730895196505</c:v>
                </c:pt>
                <c:pt idx="43">
                  <c:v>2.1875682314410478</c:v>
                </c:pt>
                <c:pt idx="44">
                  <c:v>2.2154885371179036</c:v>
                </c:pt>
                <c:pt idx="45">
                  <c:v>2.2436340065502183</c:v>
                </c:pt>
                <c:pt idx="46">
                  <c:v>2.2720046397379909</c:v>
                </c:pt>
                <c:pt idx="47">
                  <c:v>2.3006004366812225</c:v>
                </c:pt>
                <c:pt idx="48">
                  <c:v>2.3294213973799125</c:v>
                </c:pt>
                <c:pt idx="49">
                  <c:v>2.3584675218340609</c:v>
                </c:pt>
                <c:pt idx="50">
                  <c:v>2.3877388100436683</c:v>
                </c:pt>
                <c:pt idx="51">
                  <c:v>2.4172352620087336</c:v>
                </c:pt>
                <c:pt idx="52">
                  <c:v>2.4469568777292574</c:v>
                </c:pt>
                <c:pt idx="53">
                  <c:v>2.4769036572052401</c:v>
                </c:pt>
                <c:pt idx="54">
                  <c:v>2.5070756004366812</c:v>
                </c:pt>
                <c:pt idx="55">
                  <c:v>2.5374727074235803</c:v>
                </c:pt>
                <c:pt idx="56">
                  <c:v>2.5680949781659388</c:v>
                </c:pt>
                <c:pt idx="57">
                  <c:v>2.5989424126637557</c:v>
                </c:pt>
                <c:pt idx="58">
                  <c:v>2.6300150109170302</c:v>
                </c:pt>
                <c:pt idx="59">
                  <c:v>2.661312772925764</c:v>
                </c:pt>
                <c:pt idx="60">
                  <c:v>2.6928356986899562</c:v>
                </c:pt>
                <c:pt idx="61">
                  <c:v>2.7245837882096069</c:v>
                </c:pt>
                <c:pt idx="62">
                  <c:v>2.756557041484716</c:v>
                </c:pt>
                <c:pt idx="63">
                  <c:v>2.7887554585152836</c:v>
                </c:pt>
                <c:pt idx="64">
                  <c:v>2.8211790393013096</c:v>
                </c:pt>
                <c:pt idx="65">
                  <c:v>2.8538277838427946</c:v>
                </c:pt>
                <c:pt idx="66">
                  <c:v>2.8867016921397379</c:v>
                </c:pt>
                <c:pt idx="67">
                  <c:v>2.9198007641921397</c:v>
                </c:pt>
                <c:pt idx="68">
                  <c:v>2.953125</c:v>
                </c:pt>
                <c:pt idx="69">
                  <c:v>2.9866743995633183</c:v>
                </c:pt>
                <c:pt idx="70">
                  <c:v>3.0204489628820959</c:v>
                </c:pt>
                <c:pt idx="71">
                  <c:v>3.0544486899563319</c:v>
                </c:pt>
                <c:pt idx="72">
                  <c:v>3.0886735807860259</c:v>
                </c:pt>
                <c:pt idx="73">
                  <c:v>3.1231236353711784</c:v>
                </c:pt>
                <c:pt idx="74">
                  <c:v>3.1577988537117898</c:v>
                </c:pt>
                <c:pt idx="75">
                  <c:v>3.1926992358078605</c:v>
                </c:pt>
                <c:pt idx="76">
                  <c:v>3.2278247816593888</c:v>
                </c:pt>
                <c:pt idx="77">
                  <c:v>3.2631754912663746</c:v>
                </c:pt>
                <c:pt idx="78">
                  <c:v>3.2987513646288207</c:v>
                </c:pt>
                <c:pt idx="79">
                  <c:v>3.3345524017467243</c:v>
                </c:pt>
                <c:pt idx="80">
                  <c:v>3.3705786026200872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4-4C4C-AD8C-111B2F7AA0D9}"/>
            </c:ext>
          </c:extLst>
        </c:ser>
        <c:ser>
          <c:idx val="1"/>
          <c:order val="1"/>
          <c:tx>
            <c:v>CO2 flat</c:v>
          </c:tx>
          <c:spPr>
            <a:ln cmpd="sng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Sheet1!$A$2:$A$82</c:f>
              <c:numCache>
                <c:formatCode>General</c:formatCode>
                <c:ptCount val="8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  <c:pt idx="65">
                  <c:v>2085</c:v>
                </c:pt>
                <c:pt idx="66">
                  <c:v>2086</c:v>
                </c:pt>
                <c:pt idx="67">
                  <c:v>2087</c:v>
                </c:pt>
                <c:pt idx="68">
                  <c:v>2088</c:v>
                </c:pt>
                <c:pt idx="69">
                  <c:v>2089</c:v>
                </c:pt>
                <c:pt idx="70">
                  <c:v>2090</c:v>
                </c:pt>
                <c:pt idx="71">
                  <c:v>2091</c:v>
                </c:pt>
                <c:pt idx="72">
                  <c:v>2092</c:v>
                </c:pt>
                <c:pt idx="73">
                  <c:v>2093</c:v>
                </c:pt>
                <c:pt idx="74">
                  <c:v>2094</c:v>
                </c:pt>
                <c:pt idx="75">
                  <c:v>2095</c:v>
                </c:pt>
                <c:pt idx="76">
                  <c:v>2096</c:v>
                </c:pt>
                <c:pt idx="77">
                  <c:v>2097</c:v>
                </c:pt>
                <c:pt idx="78">
                  <c:v>2098</c:v>
                </c:pt>
                <c:pt idx="79">
                  <c:v>2099</c:v>
                </c:pt>
                <c:pt idx="80">
                  <c:v>2100</c:v>
                </c:pt>
              </c:numCache>
            </c:numRef>
          </c:cat>
          <c:val>
            <c:numRef>
              <c:f>Sheet1!$F$2:$F$82</c:f>
              <c:numCache>
                <c:formatCode>General</c:formatCode>
                <c:ptCount val="81"/>
                <c:pt idx="0">
                  <c:v>1.2</c:v>
                </c:pt>
                <c:pt idx="1">
                  <c:v>1.2180131004366812</c:v>
                </c:pt>
                <c:pt idx="2">
                  <c:v>1.2360262008733625</c:v>
                </c:pt>
                <c:pt idx="3">
                  <c:v>1.2540393013100437</c:v>
                </c:pt>
                <c:pt idx="4">
                  <c:v>1.2720524017467247</c:v>
                </c:pt>
                <c:pt idx="5">
                  <c:v>1.290065502183406</c:v>
                </c:pt>
                <c:pt idx="6">
                  <c:v>1.3080786026200872</c:v>
                </c:pt>
                <c:pt idx="7">
                  <c:v>1.3260917030567685</c:v>
                </c:pt>
                <c:pt idx="8">
                  <c:v>1.3441048034934497</c:v>
                </c:pt>
                <c:pt idx="9">
                  <c:v>1.362117903930131</c:v>
                </c:pt>
                <c:pt idx="10">
                  <c:v>1.3801310043668122</c:v>
                </c:pt>
                <c:pt idx="11">
                  <c:v>1.3981441048034933</c:v>
                </c:pt>
                <c:pt idx="12">
                  <c:v>1.4161572052401745</c:v>
                </c:pt>
                <c:pt idx="13">
                  <c:v>1.4341703056768558</c:v>
                </c:pt>
                <c:pt idx="14">
                  <c:v>1.452183406113537</c:v>
                </c:pt>
                <c:pt idx="15">
                  <c:v>1.4701965065502183</c:v>
                </c:pt>
                <c:pt idx="16">
                  <c:v>1.4882096069868995</c:v>
                </c:pt>
                <c:pt idx="17">
                  <c:v>1.5062227074235808</c:v>
                </c:pt>
                <c:pt idx="18">
                  <c:v>1.5242358078602618</c:v>
                </c:pt>
                <c:pt idx="19">
                  <c:v>1.5422489082969431</c:v>
                </c:pt>
                <c:pt idx="20">
                  <c:v>1.5602620087336243</c:v>
                </c:pt>
                <c:pt idx="21">
                  <c:v>1.5782751091703056</c:v>
                </c:pt>
                <c:pt idx="22">
                  <c:v>1.5962882096069868</c:v>
                </c:pt>
                <c:pt idx="23">
                  <c:v>1.6143013100436681</c:v>
                </c:pt>
                <c:pt idx="24">
                  <c:v>1.6323144104803493</c:v>
                </c:pt>
                <c:pt idx="25">
                  <c:v>1.6503275109170306</c:v>
                </c:pt>
                <c:pt idx="26">
                  <c:v>1.6683406113537118</c:v>
                </c:pt>
                <c:pt idx="27">
                  <c:v>1.6863537117903928</c:v>
                </c:pt>
                <c:pt idx="28">
                  <c:v>1.7043668122270741</c:v>
                </c:pt>
                <c:pt idx="29">
                  <c:v>1.7223799126637553</c:v>
                </c:pt>
                <c:pt idx="30">
                  <c:v>1.7403930131004366</c:v>
                </c:pt>
                <c:pt idx="31">
                  <c:v>1.7584061135371178</c:v>
                </c:pt>
                <c:pt idx="32">
                  <c:v>1.7764192139737989</c:v>
                </c:pt>
                <c:pt idx="33">
                  <c:v>1.7944323144104803</c:v>
                </c:pt>
                <c:pt idx="34">
                  <c:v>1.8124454148471614</c:v>
                </c:pt>
                <c:pt idx="35">
                  <c:v>1.8304585152838428</c:v>
                </c:pt>
                <c:pt idx="36">
                  <c:v>1.8484716157205239</c:v>
                </c:pt>
                <c:pt idx="37">
                  <c:v>1.8664847161572051</c:v>
                </c:pt>
                <c:pt idx="38">
                  <c:v>1.8844978165938864</c:v>
                </c:pt>
                <c:pt idx="39">
                  <c:v>1.9025109170305674</c:v>
                </c:pt>
                <c:pt idx="40">
                  <c:v>1.9205240174672489</c:v>
                </c:pt>
                <c:pt idx="41">
                  <c:v>1.9385371179039299</c:v>
                </c:pt>
                <c:pt idx="42">
                  <c:v>1.9565502183406114</c:v>
                </c:pt>
                <c:pt idx="43">
                  <c:v>1.9745633187772924</c:v>
                </c:pt>
                <c:pt idx="44">
                  <c:v>1.9925764192139737</c:v>
                </c:pt>
                <c:pt idx="45">
                  <c:v>2.0105895196506549</c:v>
                </c:pt>
                <c:pt idx="46">
                  <c:v>2.0286026200873364</c:v>
                </c:pt>
                <c:pt idx="47">
                  <c:v>2.0466157205240174</c:v>
                </c:pt>
                <c:pt idx="48">
                  <c:v>2.0646288209606984</c:v>
                </c:pt>
                <c:pt idx="49">
                  <c:v>2.0826419213973799</c:v>
                </c:pt>
                <c:pt idx="50">
                  <c:v>2.1006550218340609</c:v>
                </c:pt>
                <c:pt idx="51">
                  <c:v>2.1186681222707424</c:v>
                </c:pt>
                <c:pt idx="52">
                  <c:v>2.1366812227074234</c:v>
                </c:pt>
                <c:pt idx="53">
                  <c:v>2.1546943231441049</c:v>
                </c:pt>
                <c:pt idx="54">
                  <c:v>2.1727074235807859</c:v>
                </c:pt>
                <c:pt idx="55">
                  <c:v>2.190720524017467</c:v>
                </c:pt>
                <c:pt idx="56">
                  <c:v>2.2087336244541484</c:v>
                </c:pt>
                <c:pt idx="57">
                  <c:v>2.2267467248908295</c:v>
                </c:pt>
                <c:pt idx="58">
                  <c:v>2.2447598253275109</c:v>
                </c:pt>
                <c:pt idx="59">
                  <c:v>2.262772925764192</c:v>
                </c:pt>
                <c:pt idx="60">
                  <c:v>2.2807860262008735</c:v>
                </c:pt>
                <c:pt idx="61">
                  <c:v>2.2987991266375545</c:v>
                </c:pt>
                <c:pt idx="62">
                  <c:v>2.3168122270742355</c:v>
                </c:pt>
                <c:pt idx="63">
                  <c:v>2.3348253275109165</c:v>
                </c:pt>
                <c:pt idx="64">
                  <c:v>2.352838427947598</c:v>
                </c:pt>
                <c:pt idx="65">
                  <c:v>2.3708515283842795</c:v>
                </c:pt>
                <c:pt idx="66">
                  <c:v>2.3888646288209605</c:v>
                </c:pt>
                <c:pt idx="67">
                  <c:v>2.406877729257642</c:v>
                </c:pt>
                <c:pt idx="68">
                  <c:v>2.424890829694323</c:v>
                </c:pt>
                <c:pt idx="69">
                  <c:v>2.4429039301310045</c:v>
                </c:pt>
                <c:pt idx="70">
                  <c:v>2.4609170305676855</c:v>
                </c:pt>
                <c:pt idx="71">
                  <c:v>2.4789301310043665</c:v>
                </c:pt>
                <c:pt idx="72">
                  <c:v>2.4969432314410476</c:v>
                </c:pt>
                <c:pt idx="73">
                  <c:v>2.5149563318777295</c:v>
                </c:pt>
                <c:pt idx="74">
                  <c:v>2.5329694323144105</c:v>
                </c:pt>
                <c:pt idx="75">
                  <c:v>2.5509825327510915</c:v>
                </c:pt>
                <c:pt idx="76">
                  <c:v>2.5689956331877726</c:v>
                </c:pt>
                <c:pt idx="77">
                  <c:v>2.5870087336244536</c:v>
                </c:pt>
                <c:pt idx="78">
                  <c:v>2.6050218340611351</c:v>
                </c:pt>
                <c:pt idx="79">
                  <c:v>2.6230349344978166</c:v>
                </c:pt>
                <c:pt idx="80">
                  <c:v>2.6410480349344976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4-4C4C-AD8C-111B2F7AA0D9}"/>
            </c:ext>
          </c:extLst>
        </c:ser>
        <c:ser>
          <c:idx val="2"/>
          <c:order val="2"/>
          <c:tx>
            <c:v>CO2 down</c:v>
          </c:tx>
          <c:spPr>
            <a:ln cmpd="sng">
              <a:solidFill>
                <a:srgbClr val="3366FF"/>
              </a:solidFill>
            </a:ln>
          </c:spPr>
          <c:marker>
            <c:symbol val="none"/>
          </c:marker>
          <c:cat>
            <c:numRef>
              <c:f>Sheet1!$A$2:$A$82</c:f>
              <c:numCache>
                <c:formatCode>General</c:formatCode>
                <c:ptCount val="8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  <c:pt idx="65">
                  <c:v>2085</c:v>
                </c:pt>
                <c:pt idx="66">
                  <c:v>2086</c:v>
                </c:pt>
                <c:pt idx="67">
                  <c:v>2087</c:v>
                </c:pt>
                <c:pt idx="68">
                  <c:v>2088</c:v>
                </c:pt>
                <c:pt idx="69">
                  <c:v>2089</c:v>
                </c:pt>
                <c:pt idx="70">
                  <c:v>2090</c:v>
                </c:pt>
                <c:pt idx="71">
                  <c:v>2091</c:v>
                </c:pt>
                <c:pt idx="72">
                  <c:v>2092</c:v>
                </c:pt>
                <c:pt idx="73">
                  <c:v>2093</c:v>
                </c:pt>
                <c:pt idx="74">
                  <c:v>2094</c:v>
                </c:pt>
                <c:pt idx="75">
                  <c:v>2095</c:v>
                </c:pt>
                <c:pt idx="76">
                  <c:v>2096</c:v>
                </c:pt>
                <c:pt idx="77">
                  <c:v>2097</c:v>
                </c:pt>
                <c:pt idx="78">
                  <c:v>2098</c:v>
                </c:pt>
                <c:pt idx="79">
                  <c:v>2099</c:v>
                </c:pt>
                <c:pt idx="80">
                  <c:v>2100</c:v>
                </c:pt>
              </c:numCache>
            </c:numRef>
          </c:cat>
          <c:val>
            <c:numRef>
              <c:f>Sheet1!$I$2:$I$82</c:f>
              <c:numCache>
                <c:formatCode>General</c:formatCode>
                <c:ptCount val="81"/>
                <c:pt idx="0">
                  <c:v>1.2</c:v>
                </c:pt>
                <c:pt idx="1">
                  <c:v>1.217427674672489</c:v>
                </c:pt>
                <c:pt idx="2">
                  <c:v>1.2342699235807859</c:v>
                </c:pt>
                <c:pt idx="3">
                  <c:v>1.2505267467248908</c:v>
                </c:pt>
                <c:pt idx="4">
                  <c:v>1.2661981441048034</c:v>
                </c:pt>
                <c:pt idx="5">
                  <c:v>1.2812841157205239</c:v>
                </c:pt>
                <c:pt idx="6">
                  <c:v>1.2957846615720523</c:v>
                </c:pt>
                <c:pt idx="7">
                  <c:v>1.3096997816593887</c:v>
                </c:pt>
                <c:pt idx="8">
                  <c:v>1.3230294759825327</c:v>
                </c:pt>
                <c:pt idx="9">
                  <c:v>1.3357737445414848</c:v>
                </c:pt>
                <c:pt idx="10">
                  <c:v>1.3479325873362447</c:v>
                </c:pt>
                <c:pt idx="11">
                  <c:v>1.3595060043668121</c:v>
                </c:pt>
                <c:pt idx="12">
                  <c:v>1.3704939956331879</c:v>
                </c:pt>
                <c:pt idx="13">
                  <c:v>1.3808965611353712</c:v>
                </c:pt>
                <c:pt idx="14">
                  <c:v>1.3907137008733623</c:v>
                </c:pt>
                <c:pt idx="15">
                  <c:v>1.3999454148471615</c:v>
                </c:pt>
                <c:pt idx="16">
                  <c:v>1.4085917030567685</c:v>
                </c:pt>
                <c:pt idx="17">
                  <c:v>1.4166525655021833</c:v>
                </c:pt>
                <c:pt idx="18">
                  <c:v>1.4241280021834062</c:v>
                </c:pt>
                <c:pt idx="19">
                  <c:v>1.4310180131004366</c:v>
                </c:pt>
                <c:pt idx="20">
                  <c:v>1.4373225982532751</c:v>
                </c:pt>
                <c:pt idx="21">
                  <c:v>1.4430417576419214</c:v>
                </c:pt>
                <c:pt idx="22">
                  <c:v>1.4481754912663756</c:v>
                </c:pt>
                <c:pt idx="23">
                  <c:v>1.4527237991266375</c:v>
                </c:pt>
                <c:pt idx="24">
                  <c:v>1.4566866812227075</c:v>
                </c:pt>
                <c:pt idx="25">
                  <c:v>1.4600641375545851</c:v>
                </c:pt>
                <c:pt idx="26">
                  <c:v>1.4628561681222707</c:v>
                </c:pt>
                <c:pt idx="27">
                  <c:v>1.4650627729257644</c:v>
                </c:pt>
                <c:pt idx="28">
                  <c:v>1.4666839519650656</c:v>
                </c:pt>
                <c:pt idx="29">
                  <c:v>1.4677197052401747</c:v>
                </c:pt>
                <c:pt idx="30">
                  <c:v>1.4681700327510918</c:v>
                </c:pt>
                <c:pt idx="31">
                  <c:v>1.4681700327510918</c:v>
                </c:pt>
                <c:pt idx="32">
                  <c:v>1.4681700327510918</c:v>
                </c:pt>
                <c:pt idx="33">
                  <c:v>1.4681700327510918</c:v>
                </c:pt>
                <c:pt idx="34">
                  <c:v>1.4681700327510918</c:v>
                </c:pt>
                <c:pt idx="35">
                  <c:v>1.4681700327510918</c:v>
                </c:pt>
                <c:pt idx="36">
                  <c:v>1.4681700327510918</c:v>
                </c:pt>
                <c:pt idx="37">
                  <c:v>1.4681700327510918</c:v>
                </c:pt>
                <c:pt idx="38">
                  <c:v>1.4681700327510918</c:v>
                </c:pt>
                <c:pt idx="39">
                  <c:v>1.4681700327510918</c:v>
                </c:pt>
                <c:pt idx="40">
                  <c:v>1.4681700327510918</c:v>
                </c:pt>
                <c:pt idx="41">
                  <c:v>1.4681700327510918</c:v>
                </c:pt>
                <c:pt idx="42">
                  <c:v>1.4681700327510918</c:v>
                </c:pt>
                <c:pt idx="43">
                  <c:v>1.4681700327510918</c:v>
                </c:pt>
                <c:pt idx="44">
                  <c:v>1.4681700327510918</c:v>
                </c:pt>
                <c:pt idx="45">
                  <c:v>1.4681700327510918</c:v>
                </c:pt>
                <c:pt idx="46">
                  <c:v>1.4681700327510918</c:v>
                </c:pt>
                <c:pt idx="47">
                  <c:v>1.4681700327510918</c:v>
                </c:pt>
                <c:pt idx="48">
                  <c:v>1.4681700327510918</c:v>
                </c:pt>
                <c:pt idx="49">
                  <c:v>1.4681700327510918</c:v>
                </c:pt>
                <c:pt idx="50">
                  <c:v>1.4681700327510918</c:v>
                </c:pt>
                <c:pt idx="51">
                  <c:v>1.4681700327510918</c:v>
                </c:pt>
                <c:pt idx="52">
                  <c:v>1.4681700327510918</c:v>
                </c:pt>
                <c:pt idx="53">
                  <c:v>1.4681700327510918</c:v>
                </c:pt>
                <c:pt idx="54">
                  <c:v>1.4681700327510918</c:v>
                </c:pt>
                <c:pt idx="55">
                  <c:v>1.4681700327510918</c:v>
                </c:pt>
                <c:pt idx="56">
                  <c:v>1.4681700327510918</c:v>
                </c:pt>
                <c:pt idx="57">
                  <c:v>1.4681700327510918</c:v>
                </c:pt>
                <c:pt idx="58">
                  <c:v>1.4681700327510918</c:v>
                </c:pt>
                <c:pt idx="59">
                  <c:v>1.4681700327510918</c:v>
                </c:pt>
                <c:pt idx="60">
                  <c:v>1.4681700327510918</c:v>
                </c:pt>
                <c:pt idx="61">
                  <c:v>1.4681700327510918</c:v>
                </c:pt>
                <c:pt idx="62">
                  <c:v>1.4681700327510918</c:v>
                </c:pt>
                <c:pt idx="63">
                  <c:v>1.4681700327510918</c:v>
                </c:pt>
                <c:pt idx="64">
                  <c:v>1.4681700327510918</c:v>
                </c:pt>
                <c:pt idx="65">
                  <c:v>1.4681700327510918</c:v>
                </c:pt>
                <c:pt idx="66">
                  <c:v>1.4681700327510918</c:v>
                </c:pt>
                <c:pt idx="67">
                  <c:v>1.4681700327510918</c:v>
                </c:pt>
                <c:pt idx="68">
                  <c:v>1.4681700327510918</c:v>
                </c:pt>
                <c:pt idx="69">
                  <c:v>1.4681700327510918</c:v>
                </c:pt>
                <c:pt idx="70">
                  <c:v>1.4681700327510918</c:v>
                </c:pt>
                <c:pt idx="71">
                  <c:v>1.4681700327510918</c:v>
                </c:pt>
                <c:pt idx="72">
                  <c:v>1.4681700327510918</c:v>
                </c:pt>
                <c:pt idx="73">
                  <c:v>1.4681700327510918</c:v>
                </c:pt>
                <c:pt idx="74">
                  <c:v>1.4681700327510918</c:v>
                </c:pt>
                <c:pt idx="75">
                  <c:v>1.4681700327510918</c:v>
                </c:pt>
                <c:pt idx="76">
                  <c:v>1.4681700327510918</c:v>
                </c:pt>
                <c:pt idx="77">
                  <c:v>1.4681700327510918</c:v>
                </c:pt>
                <c:pt idx="78">
                  <c:v>1.4681700327510918</c:v>
                </c:pt>
                <c:pt idx="79">
                  <c:v>1.4681700327510918</c:v>
                </c:pt>
                <c:pt idx="80">
                  <c:v>1.4681700327510918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4-4C4C-AD8C-111B2F7AA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644492"/>
        <c:axId val="1059260807"/>
      </c:lineChart>
      <c:catAx>
        <c:axId val="2102644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2000" b="1" i="0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1059260807"/>
        <c:crosses val="autoZero"/>
        <c:auto val="1"/>
        <c:lblAlgn val="ctr"/>
        <c:lblOffset val="100"/>
        <c:noMultiLvlLbl val="1"/>
      </c:catAx>
      <c:valAx>
        <c:axId val="1059260807"/>
        <c:scaling>
          <c:orientation val="minMax"/>
          <c:max val="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2000" b="0" i="0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CA" sz="2000" b="0" i="0">
                    <a:solidFill>
                      <a:srgbClr val="000000"/>
                    </a:solidFill>
                    <a:latin typeface="Helvetica"/>
                  </a:rPr>
                  <a:t>Global Temperatures (C)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2000" b="1" i="0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2102644492"/>
        <c:crosses val="autoZero"/>
        <c:crossBetween val="between"/>
        <c:majorUnit val="1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266700</xdr:colOff>
      <xdr:row>2</xdr:row>
      <xdr:rowOff>171450</xdr:rowOff>
    </xdr:from>
    <xdr:ext cx="4962525" cy="4067175"/>
    <xdr:graphicFrame macro="">
      <xdr:nvGraphicFramePr>
        <xdr:cNvPr id="1884549069" name="Chart 1">
          <a:extLst>
            <a:ext uri="{FF2B5EF4-FFF2-40B4-BE49-F238E27FC236}">
              <a16:creationId xmlns:a16="http://schemas.microsoft.com/office/drawing/2014/main" id="{00000000-0008-0000-0000-0000CDEF5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704850</xdr:colOff>
      <xdr:row>2</xdr:row>
      <xdr:rowOff>171450</xdr:rowOff>
    </xdr:from>
    <xdr:ext cx="5048250" cy="4067175"/>
    <xdr:graphicFrame macro="">
      <xdr:nvGraphicFramePr>
        <xdr:cNvPr id="536437009" name="Chart 2">
          <a:extLst>
            <a:ext uri="{FF2B5EF4-FFF2-40B4-BE49-F238E27FC236}">
              <a16:creationId xmlns:a16="http://schemas.microsoft.com/office/drawing/2014/main" id="{00000000-0008-0000-0000-00001161F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285750</xdr:colOff>
      <xdr:row>25</xdr:row>
      <xdr:rowOff>152400</xdr:rowOff>
    </xdr:from>
    <xdr:ext cx="4962525" cy="4067175"/>
    <xdr:graphicFrame macro="">
      <xdr:nvGraphicFramePr>
        <xdr:cNvPr id="2050690578" name="Chart 3">
          <a:extLst>
            <a:ext uri="{FF2B5EF4-FFF2-40B4-BE49-F238E27FC236}">
              <a16:creationId xmlns:a16="http://schemas.microsoft.com/office/drawing/2014/main" id="{00000000-0008-0000-0000-0000120E3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733425</xdr:colOff>
      <xdr:row>25</xdr:row>
      <xdr:rowOff>152400</xdr:rowOff>
    </xdr:from>
    <xdr:ext cx="5048250" cy="4067175"/>
    <xdr:graphicFrame macro="">
      <xdr:nvGraphicFramePr>
        <xdr:cNvPr id="1402470842" name="Chart 4">
          <a:extLst>
            <a:ext uri="{FF2B5EF4-FFF2-40B4-BE49-F238E27FC236}">
              <a16:creationId xmlns:a16="http://schemas.microsoft.com/office/drawing/2014/main" id="{00000000-0008-0000-0000-0000BA019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A74" workbookViewId="0">
      <selection activeCell="J10" sqref="J10"/>
    </sheetView>
  </sheetViews>
  <sheetFormatPr baseColWidth="10" defaultColWidth="11.28515625" defaultRowHeight="15" customHeight="1" x14ac:dyDescent="0.2"/>
  <cols>
    <col min="1" max="26" width="10.5703125" customWidth="1"/>
  </cols>
  <sheetData>
    <row r="1" spans="1:9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" x14ac:dyDescent="0.2">
      <c r="A2" s="1">
        <v>2020</v>
      </c>
      <c r="B2" s="1">
        <v>40</v>
      </c>
      <c r="C2" s="1">
        <v>40</v>
      </c>
      <c r="D2" s="1">
        <v>40</v>
      </c>
      <c r="E2" s="1">
        <f t="shared" ref="E2:G2" si="0">1.2</f>
        <v>1.2</v>
      </c>
      <c r="F2" s="1">
        <f t="shared" si="0"/>
        <v>1.2</v>
      </c>
      <c r="G2" s="1">
        <f t="shared" si="0"/>
        <v>1.2</v>
      </c>
      <c r="H2" s="1">
        <f>B2</f>
        <v>40</v>
      </c>
      <c r="I2" s="1">
        <f>1.2</f>
        <v>1.2</v>
      </c>
    </row>
    <row r="3" spans="1:9" ht="16" x14ac:dyDescent="0.2">
      <c r="A3" s="1">
        <f t="shared" ref="A3:A82" si="1">A2+1</f>
        <v>2021</v>
      </c>
      <c r="B3" s="1">
        <f t="shared" ref="B3:B81" si="2">B2+0.5</f>
        <v>40.5</v>
      </c>
      <c r="C3" s="1">
        <f t="shared" ref="C3:C82" si="3">C2</f>
        <v>40</v>
      </c>
      <c r="D3" s="1">
        <f t="shared" ref="D3:D81" si="4">D2-0.5</f>
        <v>39.5</v>
      </c>
      <c r="E3" s="1">
        <f>SUM(B$3:B3)/3.664*1.65/1000+E$2</f>
        <v>1.2182382641921397</v>
      </c>
      <c r="F3" s="1">
        <f t="shared" ref="E3:G3" si="5">SUM(C$3:C3)/3.664*1.65/1000+F$2</f>
        <v>1.2180131004366812</v>
      </c>
      <c r="G3" s="1">
        <f t="shared" si="5"/>
        <v>1.2177879366812228</v>
      </c>
      <c r="H3" s="1">
        <f t="shared" ref="H3:H32" si="6">H2-1.3</f>
        <v>38.700000000000003</v>
      </c>
      <c r="I3" s="1">
        <f t="shared" ref="I3:I82" si="7">SUM(H$3:H3)/3.664*1.65/1000+I$2</f>
        <v>1.217427674672489</v>
      </c>
    </row>
    <row r="4" spans="1:9" ht="16" x14ac:dyDescent="0.2">
      <c r="A4" s="1">
        <f t="shared" si="1"/>
        <v>2022</v>
      </c>
      <c r="B4" s="1">
        <f t="shared" si="2"/>
        <v>41</v>
      </c>
      <c r="C4" s="1">
        <f t="shared" si="3"/>
        <v>40</v>
      </c>
      <c r="D4" s="1">
        <f t="shared" si="4"/>
        <v>39</v>
      </c>
      <c r="E4" s="1">
        <f>SUM(B$3:B4)/3.664*1.65/1000+E$2</f>
        <v>1.236701692139738</v>
      </c>
      <c r="F4" s="1">
        <f t="shared" ref="E4:G4" si="8">SUM(C$3:C4)/3.664*1.65/1000+F$2</f>
        <v>1.2360262008733625</v>
      </c>
      <c r="G4" s="1">
        <f t="shared" si="8"/>
        <v>1.2353507096069869</v>
      </c>
      <c r="H4" s="1">
        <f t="shared" si="6"/>
        <v>37.400000000000006</v>
      </c>
      <c r="I4" s="1">
        <f t="shared" si="7"/>
        <v>1.2342699235807859</v>
      </c>
    </row>
    <row r="5" spans="1:9" ht="16" x14ac:dyDescent="0.2">
      <c r="A5" s="1">
        <f t="shared" si="1"/>
        <v>2023</v>
      </c>
      <c r="B5" s="1">
        <f t="shared" si="2"/>
        <v>41.5</v>
      </c>
      <c r="C5" s="1">
        <f t="shared" si="3"/>
        <v>40</v>
      </c>
      <c r="D5" s="1">
        <f t="shared" si="4"/>
        <v>38.5</v>
      </c>
      <c r="E5" s="1">
        <f>SUM(B$3:B5)/3.664*1.65/1000+E$2</f>
        <v>1.2553902838427946</v>
      </c>
      <c r="F5" s="1">
        <f t="shared" ref="E5:G5" si="9">SUM(C$3:C5)/3.664*1.65/1000+F$2</f>
        <v>1.2540393013100437</v>
      </c>
      <c r="G5" s="1">
        <f t="shared" si="9"/>
        <v>1.2526883187772926</v>
      </c>
      <c r="H5" s="1">
        <f t="shared" si="6"/>
        <v>36.100000000000009</v>
      </c>
      <c r="I5" s="1">
        <f t="shared" si="7"/>
        <v>1.2505267467248908</v>
      </c>
    </row>
    <row r="6" spans="1:9" ht="16" x14ac:dyDescent="0.2">
      <c r="A6" s="1">
        <f t="shared" si="1"/>
        <v>2024</v>
      </c>
      <c r="B6" s="1">
        <f t="shared" si="2"/>
        <v>42</v>
      </c>
      <c r="C6" s="1">
        <f t="shared" si="3"/>
        <v>40</v>
      </c>
      <c r="D6" s="1">
        <f t="shared" si="4"/>
        <v>38</v>
      </c>
      <c r="E6" s="1">
        <f>SUM(B$3:B6)/3.664*1.65/1000+E$2</f>
        <v>1.2743040393013101</v>
      </c>
      <c r="F6" s="1">
        <f t="shared" ref="E6:G6" si="10">SUM(C$3:C6)/3.664*1.65/1000+F$2</f>
        <v>1.2720524017467247</v>
      </c>
      <c r="G6" s="1">
        <f t="shared" si="10"/>
        <v>1.2698007641921396</v>
      </c>
      <c r="H6" s="1">
        <f t="shared" si="6"/>
        <v>34.800000000000011</v>
      </c>
      <c r="I6" s="1">
        <f t="shared" si="7"/>
        <v>1.2661981441048034</v>
      </c>
    </row>
    <row r="7" spans="1:9" ht="16" x14ac:dyDescent="0.2">
      <c r="A7" s="1">
        <f t="shared" si="1"/>
        <v>2025</v>
      </c>
      <c r="B7" s="1">
        <f t="shared" si="2"/>
        <v>42.5</v>
      </c>
      <c r="C7" s="1">
        <f t="shared" si="3"/>
        <v>40</v>
      </c>
      <c r="D7" s="1">
        <f t="shared" si="4"/>
        <v>37.5</v>
      </c>
      <c r="E7" s="1">
        <f>SUM(B$3:B7)/3.664*1.65/1000+E$2</f>
        <v>1.2934429585152838</v>
      </c>
      <c r="F7" s="1">
        <f t="shared" ref="E7:G7" si="11">SUM(C$3:C7)/3.664*1.65/1000+F$2</f>
        <v>1.290065502183406</v>
      </c>
      <c r="G7" s="1">
        <f t="shared" si="11"/>
        <v>1.2866880458515284</v>
      </c>
      <c r="H7" s="1">
        <f t="shared" si="6"/>
        <v>33.500000000000014</v>
      </c>
      <c r="I7" s="1">
        <f t="shared" si="7"/>
        <v>1.2812841157205239</v>
      </c>
    </row>
    <row r="8" spans="1:9" ht="16" x14ac:dyDescent="0.2">
      <c r="A8" s="1">
        <f t="shared" si="1"/>
        <v>2026</v>
      </c>
      <c r="B8" s="1">
        <f t="shared" si="2"/>
        <v>43</v>
      </c>
      <c r="C8" s="1">
        <f t="shared" si="3"/>
        <v>40</v>
      </c>
      <c r="D8" s="1">
        <f t="shared" si="4"/>
        <v>37</v>
      </c>
      <c r="E8" s="1">
        <f t="shared" ref="E8:G8" si="12">SUM(B$3:B8)/3.664*1.65/1000+E$2</f>
        <v>1.3128070414847162</v>
      </c>
      <c r="F8" s="1">
        <f t="shared" si="12"/>
        <v>1.3080786026200872</v>
      </c>
      <c r="G8" s="1">
        <f t="shared" si="12"/>
        <v>1.3033501637554585</v>
      </c>
      <c r="H8" s="1">
        <f t="shared" si="6"/>
        <v>32.200000000000017</v>
      </c>
      <c r="I8" s="1">
        <f t="shared" si="7"/>
        <v>1.2957846615720523</v>
      </c>
    </row>
    <row r="9" spans="1:9" ht="16" x14ac:dyDescent="0.2">
      <c r="A9" s="1">
        <f t="shared" si="1"/>
        <v>2027</v>
      </c>
      <c r="B9" s="1">
        <f t="shared" si="2"/>
        <v>43.5</v>
      </c>
      <c r="C9" s="1">
        <f t="shared" si="3"/>
        <v>40</v>
      </c>
      <c r="D9" s="1">
        <f t="shared" si="4"/>
        <v>36.5</v>
      </c>
      <c r="E9" s="1">
        <f>SUM(B$3:B9)/3.664*1.65/1000+E$2</f>
        <v>1.332396288209607</v>
      </c>
      <c r="F9" s="1">
        <f t="shared" ref="E9:G9" si="13">SUM(C$3:C9)/3.664*1.65/1000+F$2</f>
        <v>1.3260917030567685</v>
      </c>
      <c r="G9" s="1">
        <f t="shared" si="13"/>
        <v>1.31978711790393</v>
      </c>
      <c r="H9" s="1">
        <f t="shared" si="6"/>
        <v>30.900000000000016</v>
      </c>
      <c r="I9" s="1">
        <f t="shared" si="7"/>
        <v>1.3096997816593887</v>
      </c>
    </row>
    <row r="10" spans="1:9" ht="16" x14ac:dyDescent="0.2">
      <c r="A10" s="1">
        <f t="shared" si="1"/>
        <v>2028</v>
      </c>
      <c r="B10" s="1">
        <f t="shared" si="2"/>
        <v>44</v>
      </c>
      <c r="C10" s="1">
        <f t="shared" si="3"/>
        <v>40</v>
      </c>
      <c r="D10" s="1">
        <f t="shared" si="4"/>
        <v>36</v>
      </c>
      <c r="E10" s="1">
        <f t="shared" ref="E10:G10" si="14">SUM(B$3:B10)/3.664*1.65/1000+E$2</f>
        <v>1.3522106986899562</v>
      </c>
      <c r="F10" s="1">
        <f t="shared" si="14"/>
        <v>1.3441048034934497</v>
      </c>
      <c r="G10" s="1">
        <f t="shared" si="14"/>
        <v>1.3359989082969432</v>
      </c>
      <c r="H10" s="1">
        <f t="shared" si="6"/>
        <v>29.600000000000016</v>
      </c>
      <c r="I10" s="1">
        <f t="shared" si="7"/>
        <v>1.3230294759825327</v>
      </c>
    </row>
    <row r="11" spans="1:9" ht="16" x14ac:dyDescent="0.2">
      <c r="A11" s="1">
        <f t="shared" si="1"/>
        <v>2029</v>
      </c>
      <c r="B11" s="1">
        <f t="shared" si="2"/>
        <v>44.5</v>
      </c>
      <c r="C11" s="1">
        <f t="shared" si="3"/>
        <v>40</v>
      </c>
      <c r="D11" s="1">
        <f t="shared" si="4"/>
        <v>35.5</v>
      </c>
      <c r="E11" s="1">
        <f t="shared" ref="E11:G11" si="15">SUM(B$3:B11)/3.664*1.65/1000+E$2</f>
        <v>1.3722502729257642</v>
      </c>
      <c r="F11" s="1">
        <f t="shared" si="15"/>
        <v>1.362117903930131</v>
      </c>
      <c r="G11" s="1">
        <f t="shared" si="15"/>
        <v>1.3519855349344978</v>
      </c>
      <c r="H11" s="1">
        <f t="shared" si="6"/>
        <v>28.300000000000015</v>
      </c>
      <c r="I11" s="1">
        <f t="shared" si="7"/>
        <v>1.3357737445414848</v>
      </c>
    </row>
    <row r="12" spans="1:9" ht="16" x14ac:dyDescent="0.2">
      <c r="A12" s="1">
        <f t="shared" si="1"/>
        <v>2030</v>
      </c>
      <c r="B12" s="1">
        <f t="shared" si="2"/>
        <v>45</v>
      </c>
      <c r="C12" s="1">
        <f t="shared" si="3"/>
        <v>40</v>
      </c>
      <c r="D12" s="1">
        <f t="shared" si="4"/>
        <v>35</v>
      </c>
      <c r="E12" s="1">
        <f t="shared" ref="E12:G12" si="16">SUM(B$3:B12)/3.664*1.65/1000+E$2</f>
        <v>1.3925150109170306</v>
      </c>
      <c r="F12" s="1">
        <f t="shared" si="16"/>
        <v>1.3801310043668122</v>
      </c>
      <c r="G12" s="1">
        <f t="shared" si="16"/>
        <v>1.3677469978165939</v>
      </c>
      <c r="H12" s="1">
        <f t="shared" si="6"/>
        <v>27.000000000000014</v>
      </c>
      <c r="I12" s="1">
        <f t="shared" si="7"/>
        <v>1.3479325873362447</v>
      </c>
    </row>
    <row r="13" spans="1:9" ht="16" x14ac:dyDescent="0.2">
      <c r="A13" s="1">
        <f t="shared" si="1"/>
        <v>2031</v>
      </c>
      <c r="B13" s="1">
        <f t="shared" si="2"/>
        <v>45.5</v>
      </c>
      <c r="C13" s="1">
        <f t="shared" si="3"/>
        <v>40</v>
      </c>
      <c r="D13" s="1">
        <f t="shared" si="4"/>
        <v>34.5</v>
      </c>
      <c r="E13" s="1">
        <f t="shared" ref="E13:G13" si="17">SUM(B$3:B13)/3.664*1.65/1000+E$2</f>
        <v>1.4130049126637554</v>
      </c>
      <c r="F13" s="1">
        <f t="shared" si="17"/>
        <v>1.3981441048034933</v>
      </c>
      <c r="G13" s="1">
        <f t="shared" si="17"/>
        <v>1.3832832969432314</v>
      </c>
      <c r="H13" s="1">
        <f t="shared" si="6"/>
        <v>25.700000000000014</v>
      </c>
      <c r="I13" s="1">
        <f t="shared" si="7"/>
        <v>1.3595060043668121</v>
      </c>
    </row>
    <row r="14" spans="1:9" ht="16" x14ac:dyDescent="0.2">
      <c r="A14" s="1">
        <f t="shared" si="1"/>
        <v>2032</v>
      </c>
      <c r="B14" s="1">
        <f t="shared" si="2"/>
        <v>46</v>
      </c>
      <c r="C14" s="1">
        <f t="shared" si="3"/>
        <v>40</v>
      </c>
      <c r="D14" s="1">
        <f t="shared" si="4"/>
        <v>34</v>
      </c>
      <c r="E14" s="1">
        <f t="shared" ref="E14:G14" si="18">SUM(B$3:B14)/3.664*1.65/1000+E$2</f>
        <v>1.4337199781659389</v>
      </c>
      <c r="F14" s="1">
        <f t="shared" si="18"/>
        <v>1.4161572052401745</v>
      </c>
      <c r="G14" s="1">
        <f t="shared" si="18"/>
        <v>1.3985944323144104</v>
      </c>
      <c r="H14" s="1">
        <f t="shared" si="6"/>
        <v>24.400000000000013</v>
      </c>
      <c r="I14" s="1">
        <f t="shared" si="7"/>
        <v>1.3704939956331879</v>
      </c>
    </row>
    <row r="15" spans="1:9" ht="16" x14ac:dyDescent="0.2">
      <c r="A15" s="1">
        <f t="shared" si="1"/>
        <v>2033</v>
      </c>
      <c r="B15" s="1">
        <f t="shared" si="2"/>
        <v>46.5</v>
      </c>
      <c r="C15" s="1">
        <f t="shared" si="3"/>
        <v>40</v>
      </c>
      <c r="D15" s="1">
        <f t="shared" si="4"/>
        <v>33.5</v>
      </c>
      <c r="E15" s="1">
        <f t="shared" ref="E15:G15" si="19">SUM(B$3:B15)/3.664*1.65/1000+E$2</f>
        <v>1.4546602074235806</v>
      </c>
      <c r="F15" s="1">
        <f t="shared" si="19"/>
        <v>1.4341703056768558</v>
      </c>
      <c r="G15" s="1">
        <f t="shared" si="19"/>
        <v>1.4136804039301309</v>
      </c>
      <c r="H15" s="1">
        <f t="shared" si="6"/>
        <v>23.100000000000012</v>
      </c>
      <c r="I15" s="1">
        <f t="shared" si="7"/>
        <v>1.3808965611353712</v>
      </c>
    </row>
    <row r="16" spans="1:9" ht="16" x14ac:dyDescent="0.2">
      <c r="A16" s="1">
        <f t="shared" si="1"/>
        <v>2034</v>
      </c>
      <c r="B16" s="1">
        <f t="shared" si="2"/>
        <v>47</v>
      </c>
      <c r="C16" s="1">
        <f t="shared" si="3"/>
        <v>40</v>
      </c>
      <c r="D16" s="1">
        <f t="shared" si="4"/>
        <v>33</v>
      </c>
      <c r="E16" s="1">
        <f t="shared" ref="E16:G16" si="20">SUM(B$3:B16)/3.664*1.65/1000+E$2</f>
        <v>1.4758256004366812</v>
      </c>
      <c r="F16" s="1">
        <f t="shared" si="20"/>
        <v>1.452183406113537</v>
      </c>
      <c r="G16" s="1">
        <f t="shared" si="20"/>
        <v>1.4285412117903931</v>
      </c>
      <c r="H16" s="1">
        <f t="shared" si="6"/>
        <v>21.800000000000011</v>
      </c>
      <c r="I16" s="1">
        <f t="shared" si="7"/>
        <v>1.3907137008733623</v>
      </c>
    </row>
    <row r="17" spans="1:9" ht="16" x14ac:dyDescent="0.2">
      <c r="A17" s="1">
        <f t="shared" si="1"/>
        <v>2035</v>
      </c>
      <c r="B17" s="1">
        <f t="shared" si="2"/>
        <v>47.5</v>
      </c>
      <c r="C17" s="1">
        <f t="shared" si="3"/>
        <v>40</v>
      </c>
      <c r="D17" s="1">
        <f t="shared" si="4"/>
        <v>32.5</v>
      </c>
      <c r="E17" s="1">
        <f t="shared" ref="E17:G17" si="21">SUM(B$3:B17)/3.664*1.65/1000+E$2</f>
        <v>1.49721615720524</v>
      </c>
      <c r="F17" s="1">
        <f t="shared" si="21"/>
        <v>1.4701965065502183</v>
      </c>
      <c r="G17" s="1">
        <f t="shared" si="21"/>
        <v>1.4431768558951965</v>
      </c>
      <c r="H17" s="1">
        <f t="shared" si="6"/>
        <v>20.500000000000011</v>
      </c>
      <c r="I17" s="1">
        <f t="shared" si="7"/>
        <v>1.3999454148471615</v>
      </c>
    </row>
    <row r="18" spans="1:9" ht="16" x14ac:dyDescent="0.2">
      <c r="A18" s="1">
        <f t="shared" si="1"/>
        <v>2036</v>
      </c>
      <c r="B18" s="1">
        <f t="shared" si="2"/>
        <v>48</v>
      </c>
      <c r="C18" s="1">
        <f t="shared" si="3"/>
        <v>40</v>
      </c>
      <c r="D18" s="1">
        <f t="shared" si="4"/>
        <v>32</v>
      </c>
      <c r="E18" s="1">
        <f t="shared" ref="E18:G18" si="22">SUM(B$3:B18)/3.664*1.65/1000+E$2</f>
        <v>1.5188318777292575</v>
      </c>
      <c r="F18" s="1">
        <f t="shared" si="22"/>
        <v>1.4882096069868995</v>
      </c>
      <c r="G18" s="1">
        <f t="shared" si="22"/>
        <v>1.4575873362445413</v>
      </c>
      <c r="H18" s="1">
        <f t="shared" si="6"/>
        <v>19.20000000000001</v>
      </c>
      <c r="I18" s="1">
        <f t="shared" si="7"/>
        <v>1.4085917030567685</v>
      </c>
    </row>
    <row r="19" spans="1:9" ht="16" x14ac:dyDescent="0.2">
      <c r="A19" s="1">
        <f t="shared" si="1"/>
        <v>2037</v>
      </c>
      <c r="B19" s="1">
        <f t="shared" si="2"/>
        <v>48.5</v>
      </c>
      <c r="C19" s="1">
        <f t="shared" si="3"/>
        <v>40</v>
      </c>
      <c r="D19" s="1">
        <f t="shared" si="4"/>
        <v>31.5</v>
      </c>
      <c r="E19" s="1">
        <f t="shared" ref="E19:G19" si="23">SUM(B$3:B19)/3.664*1.65/1000+E$2</f>
        <v>1.5406727620087337</v>
      </c>
      <c r="F19" s="1">
        <f t="shared" si="23"/>
        <v>1.5062227074235808</v>
      </c>
      <c r="G19" s="1">
        <f t="shared" si="23"/>
        <v>1.4717726528384278</v>
      </c>
      <c r="H19" s="1">
        <f t="shared" si="6"/>
        <v>17.900000000000009</v>
      </c>
      <c r="I19" s="1">
        <f t="shared" si="7"/>
        <v>1.4166525655021833</v>
      </c>
    </row>
    <row r="20" spans="1:9" ht="16" x14ac:dyDescent="0.2">
      <c r="A20" s="1">
        <f t="shared" si="1"/>
        <v>2038</v>
      </c>
      <c r="B20" s="1">
        <f t="shared" si="2"/>
        <v>49</v>
      </c>
      <c r="C20" s="1">
        <f t="shared" si="3"/>
        <v>40</v>
      </c>
      <c r="D20" s="1">
        <f t="shared" si="4"/>
        <v>31</v>
      </c>
      <c r="E20" s="1">
        <f t="shared" ref="E20:G20" si="24">SUM(B$3:B20)/3.664*1.65/1000+E$2</f>
        <v>1.5627388100436681</v>
      </c>
      <c r="F20" s="1">
        <f t="shared" si="24"/>
        <v>1.5242358078602618</v>
      </c>
      <c r="G20" s="1">
        <f t="shared" si="24"/>
        <v>1.4857328056768559</v>
      </c>
      <c r="H20" s="1">
        <f t="shared" si="6"/>
        <v>16.600000000000009</v>
      </c>
      <c r="I20" s="1">
        <f t="shared" si="7"/>
        <v>1.4241280021834062</v>
      </c>
    </row>
    <row r="21" spans="1:9" ht="15.75" customHeight="1" x14ac:dyDescent="0.2">
      <c r="A21" s="1">
        <f t="shared" si="1"/>
        <v>2039</v>
      </c>
      <c r="B21" s="1">
        <f t="shared" si="2"/>
        <v>49.5</v>
      </c>
      <c r="C21" s="1">
        <f t="shared" si="3"/>
        <v>40</v>
      </c>
      <c r="D21" s="1">
        <f t="shared" si="4"/>
        <v>30.5</v>
      </c>
      <c r="E21" s="1">
        <f t="shared" ref="E21:G21" si="25">SUM(B$3:B21)/3.664*1.65/1000+E$2</f>
        <v>1.5850300218340612</v>
      </c>
      <c r="F21" s="1">
        <f t="shared" si="25"/>
        <v>1.5422489082969431</v>
      </c>
      <c r="G21" s="1">
        <f t="shared" si="25"/>
        <v>1.4994677947598252</v>
      </c>
      <c r="H21" s="1">
        <f t="shared" si="6"/>
        <v>15.300000000000008</v>
      </c>
      <c r="I21" s="1">
        <f t="shared" si="7"/>
        <v>1.4310180131004366</v>
      </c>
    </row>
    <row r="22" spans="1:9" ht="15.75" customHeight="1" x14ac:dyDescent="0.2">
      <c r="A22" s="1">
        <f t="shared" si="1"/>
        <v>2040</v>
      </c>
      <c r="B22" s="1">
        <f t="shared" si="2"/>
        <v>50</v>
      </c>
      <c r="C22" s="1">
        <f t="shared" si="3"/>
        <v>40</v>
      </c>
      <c r="D22" s="1">
        <f t="shared" si="4"/>
        <v>30</v>
      </c>
      <c r="E22" s="1">
        <f t="shared" ref="E22:G22" si="26">SUM(B$3:B22)/3.664*1.65/1000+E$2</f>
        <v>1.6075463973799127</v>
      </c>
      <c r="F22" s="1">
        <f t="shared" si="26"/>
        <v>1.5602620087336243</v>
      </c>
      <c r="G22" s="1">
        <f t="shared" si="26"/>
        <v>1.5129776200873362</v>
      </c>
      <c r="H22" s="1">
        <f t="shared" si="6"/>
        <v>14.000000000000007</v>
      </c>
      <c r="I22" s="1">
        <f t="shared" si="7"/>
        <v>1.4373225982532751</v>
      </c>
    </row>
    <row r="23" spans="1:9" ht="15.75" customHeight="1" x14ac:dyDescent="0.2">
      <c r="A23" s="1">
        <f t="shared" si="1"/>
        <v>2041</v>
      </c>
      <c r="B23" s="1">
        <f t="shared" si="2"/>
        <v>50.5</v>
      </c>
      <c r="C23" s="1">
        <f t="shared" si="3"/>
        <v>40</v>
      </c>
      <c r="D23" s="1">
        <f t="shared" si="4"/>
        <v>29.5</v>
      </c>
      <c r="E23" s="1">
        <f t="shared" ref="E23:G23" si="27">SUM(B$3:B23)/3.664*1.65/1000+E$2</f>
        <v>1.6302879366812226</v>
      </c>
      <c r="F23" s="1">
        <f t="shared" si="27"/>
        <v>1.5782751091703056</v>
      </c>
      <c r="G23" s="1">
        <f t="shared" si="27"/>
        <v>1.5262622816593887</v>
      </c>
      <c r="H23" s="1">
        <f t="shared" si="6"/>
        <v>12.700000000000006</v>
      </c>
      <c r="I23" s="1">
        <f t="shared" si="7"/>
        <v>1.4430417576419214</v>
      </c>
    </row>
    <row r="24" spans="1:9" ht="15.75" customHeight="1" x14ac:dyDescent="0.2">
      <c r="A24" s="1">
        <f t="shared" si="1"/>
        <v>2042</v>
      </c>
      <c r="B24" s="1">
        <f t="shared" si="2"/>
        <v>51</v>
      </c>
      <c r="C24" s="1">
        <f t="shared" si="3"/>
        <v>40</v>
      </c>
      <c r="D24" s="1">
        <f t="shared" si="4"/>
        <v>29</v>
      </c>
      <c r="E24" s="1">
        <f t="shared" ref="E24:G24" si="28">SUM(B$3:B24)/3.664*1.65/1000+E$2</f>
        <v>1.6532546397379912</v>
      </c>
      <c r="F24" s="1">
        <f t="shared" si="28"/>
        <v>1.5962882096069868</v>
      </c>
      <c r="G24" s="1">
        <f t="shared" si="28"/>
        <v>1.5393217794759826</v>
      </c>
      <c r="H24" s="1">
        <f t="shared" si="6"/>
        <v>11.400000000000006</v>
      </c>
      <c r="I24" s="1">
        <f t="shared" si="7"/>
        <v>1.4481754912663756</v>
      </c>
    </row>
    <row r="25" spans="1:9" ht="15.75" customHeight="1" x14ac:dyDescent="0.2">
      <c r="A25" s="1">
        <f t="shared" si="1"/>
        <v>2043</v>
      </c>
      <c r="B25" s="1">
        <f t="shared" si="2"/>
        <v>51.5</v>
      </c>
      <c r="C25" s="1">
        <f t="shared" si="3"/>
        <v>40</v>
      </c>
      <c r="D25" s="1">
        <f t="shared" si="4"/>
        <v>28.5</v>
      </c>
      <c r="E25" s="1">
        <f t="shared" ref="E25:G25" si="29">SUM(B$3:B25)/3.664*1.65/1000+E$2</f>
        <v>1.6764465065502181</v>
      </c>
      <c r="F25" s="1">
        <f t="shared" si="29"/>
        <v>1.6143013100436681</v>
      </c>
      <c r="G25" s="1">
        <f t="shared" si="29"/>
        <v>1.5521561135371178</v>
      </c>
      <c r="H25" s="1">
        <f t="shared" si="6"/>
        <v>10.100000000000005</v>
      </c>
      <c r="I25" s="1">
        <f t="shared" si="7"/>
        <v>1.4527237991266375</v>
      </c>
    </row>
    <row r="26" spans="1:9" ht="15.75" customHeight="1" x14ac:dyDescent="0.2">
      <c r="A26" s="1">
        <f t="shared" si="1"/>
        <v>2044</v>
      </c>
      <c r="B26" s="1">
        <f t="shared" si="2"/>
        <v>52</v>
      </c>
      <c r="C26" s="1">
        <f t="shared" si="3"/>
        <v>40</v>
      </c>
      <c r="D26" s="1">
        <f t="shared" si="4"/>
        <v>28</v>
      </c>
      <c r="E26" s="1">
        <f t="shared" ref="E26:G26" si="30">SUM(B$3:B26)/3.664*1.65/1000+E$2</f>
        <v>1.6998635371179038</v>
      </c>
      <c r="F26" s="1">
        <f t="shared" si="30"/>
        <v>1.6323144104803493</v>
      </c>
      <c r="G26" s="1">
        <f t="shared" si="30"/>
        <v>1.5647652838427948</v>
      </c>
      <c r="H26" s="1">
        <f t="shared" si="6"/>
        <v>8.8000000000000043</v>
      </c>
      <c r="I26" s="1">
        <f t="shared" si="7"/>
        <v>1.4566866812227075</v>
      </c>
    </row>
    <row r="27" spans="1:9" ht="15.75" customHeight="1" x14ac:dyDescent="0.2">
      <c r="A27" s="1">
        <f t="shared" si="1"/>
        <v>2045</v>
      </c>
      <c r="B27" s="1">
        <f t="shared" si="2"/>
        <v>52.5</v>
      </c>
      <c r="C27" s="1">
        <f t="shared" si="3"/>
        <v>40</v>
      </c>
      <c r="D27" s="1">
        <f t="shared" si="4"/>
        <v>27.5</v>
      </c>
      <c r="E27" s="1">
        <f t="shared" ref="E27:G27" si="31">SUM(B$3:B27)/3.664*1.65/1000+E$2</f>
        <v>1.723505731441048</v>
      </c>
      <c r="F27" s="1">
        <f t="shared" si="31"/>
        <v>1.6503275109170306</v>
      </c>
      <c r="G27" s="1">
        <f t="shared" si="31"/>
        <v>1.5771492903930131</v>
      </c>
      <c r="H27" s="1">
        <f t="shared" si="6"/>
        <v>7.5000000000000044</v>
      </c>
      <c r="I27" s="1">
        <f t="shared" si="7"/>
        <v>1.4600641375545851</v>
      </c>
    </row>
    <row r="28" spans="1:9" ht="15.75" customHeight="1" x14ac:dyDescent="0.2">
      <c r="A28" s="1">
        <f t="shared" si="1"/>
        <v>2046</v>
      </c>
      <c r="B28" s="1">
        <f t="shared" si="2"/>
        <v>53</v>
      </c>
      <c r="C28" s="1">
        <f t="shared" si="3"/>
        <v>40</v>
      </c>
      <c r="D28" s="1">
        <f t="shared" si="4"/>
        <v>27</v>
      </c>
      <c r="E28" s="1">
        <f t="shared" ref="E28:G28" si="32">SUM(B$3:B28)/3.664*1.65/1000+E$2</f>
        <v>1.7473730895196504</v>
      </c>
      <c r="F28" s="1">
        <f t="shared" si="32"/>
        <v>1.6683406113537118</v>
      </c>
      <c r="G28" s="1">
        <f t="shared" si="32"/>
        <v>1.5893081331877728</v>
      </c>
      <c r="H28" s="1">
        <f t="shared" si="6"/>
        <v>6.2000000000000046</v>
      </c>
      <c r="I28" s="1">
        <f t="shared" si="7"/>
        <v>1.4628561681222707</v>
      </c>
    </row>
    <row r="29" spans="1:9" ht="15.75" customHeight="1" x14ac:dyDescent="0.2">
      <c r="A29" s="1">
        <f t="shared" si="1"/>
        <v>2047</v>
      </c>
      <c r="B29" s="1">
        <f t="shared" si="2"/>
        <v>53.5</v>
      </c>
      <c r="C29" s="1">
        <f t="shared" si="3"/>
        <v>40</v>
      </c>
      <c r="D29" s="1">
        <f t="shared" si="4"/>
        <v>26.5</v>
      </c>
      <c r="E29" s="1">
        <f t="shared" ref="E29:G29" si="33">SUM(B$3:B29)/3.664*1.65/1000+E$2</f>
        <v>1.7714656113537117</v>
      </c>
      <c r="F29" s="1">
        <f t="shared" si="33"/>
        <v>1.6863537117903928</v>
      </c>
      <c r="G29" s="1">
        <f t="shared" si="33"/>
        <v>1.6012418122270742</v>
      </c>
      <c r="H29" s="1">
        <f t="shared" si="6"/>
        <v>4.9000000000000048</v>
      </c>
      <c r="I29" s="1">
        <f t="shared" si="7"/>
        <v>1.4650627729257644</v>
      </c>
    </row>
    <row r="30" spans="1:9" ht="15.75" customHeight="1" x14ac:dyDescent="0.2">
      <c r="A30" s="1">
        <f t="shared" si="1"/>
        <v>2048</v>
      </c>
      <c r="B30" s="1">
        <f t="shared" si="2"/>
        <v>54</v>
      </c>
      <c r="C30" s="1">
        <f t="shared" si="3"/>
        <v>40</v>
      </c>
      <c r="D30" s="1">
        <f t="shared" si="4"/>
        <v>26</v>
      </c>
      <c r="E30" s="1">
        <f t="shared" ref="E30:G30" si="34">SUM(B$3:B30)/3.664*1.65/1000+E$2</f>
        <v>1.7957832969432315</v>
      </c>
      <c r="F30" s="1">
        <f t="shared" si="34"/>
        <v>1.7043668122270741</v>
      </c>
      <c r="G30" s="1">
        <f t="shared" si="34"/>
        <v>1.6129503275109169</v>
      </c>
      <c r="H30" s="1">
        <f t="shared" si="6"/>
        <v>3.600000000000005</v>
      </c>
      <c r="I30" s="1">
        <f t="shared" si="7"/>
        <v>1.4666839519650656</v>
      </c>
    </row>
    <row r="31" spans="1:9" ht="15.75" customHeight="1" x14ac:dyDescent="0.2">
      <c r="A31" s="1">
        <f t="shared" si="1"/>
        <v>2049</v>
      </c>
      <c r="B31" s="1">
        <f t="shared" si="2"/>
        <v>54.5</v>
      </c>
      <c r="C31" s="1">
        <f t="shared" si="3"/>
        <v>40</v>
      </c>
      <c r="D31" s="1">
        <f t="shared" si="4"/>
        <v>25.5</v>
      </c>
      <c r="E31" s="1">
        <f t="shared" ref="E31:G31" si="35">SUM(B$3:B31)/3.664*1.65/1000+E$2</f>
        <v>1.8203261462882097</v>
      </c>
      <c r="F31" s="1">
        <f t="shared" si="35"/>
        <v>1.7223799126637553</v>
      </c>
      <c r="G31" s="1">
        <f t="shared" si="35"/>
        <v>1.6244336790393012</v>
      </c>
      <c r="H31" s="1">
        <f t="shared" si="6"/>
        <v>2.3000000000000052</v>
      </c>
      <c r="I31" s="1">
        <f t="shared" si="7"/>
        <v>1.4677197052401747</v>
      </c>
    </row>
    <row r="32" spans="1:9" ht="15.75" customHeight="1" x14ac:dyDescent="0.2">
      <c r="A32" s="1">
        <f t="shared" si="1"/>
        <v>2050</v>
      </c>
      <c r="B32" s="1">
        <f t="shared" si="2"/>
        <v>55</v>
      </c>
      <c r="C32" s="1">
        <f t="shared" si="3"/>
        <v>40</v>
      </c>
      <c r="D32" s="1">
        <f t="shared" si="4"/>
        <v>25</v>
      </c>
      <c r="E32" s="1">
        <f t="shared" ref="E32:G32" si="36">SUM(B$3:B32)/3.664*1.65/1000+E$2</f>
        <v>1.8450941593886463</v>
      </c>
      <c r="F32" s="1">
        <f t="shared" si="36"/>
        <v>1.7403930131004366</v>
      </c>
      <c r="G32" s="1">
        <f t="shared" si="36"/>
        <v>1.6356918668122269</v>
      </c>
      <c r="H32" s="1">
        <f t="shared" si="6"/>
        <v>1.0000000000000051</v>
      </c>
      <c r="I32" s="1">
        <f t="shared" si="7"/>
        <v>1.4681700327510918</v>
      </c>
    </row>
    <row r="33" spans="1:9" ht="15.75" customHeight="1" x14ac:dyDescent="0.2">
      <c r="A33" s="1">
        <f t="shared" si="1"/>
        <v>2051</v>
      </c>
      <c r="B33" s="1">
        <f t="shared" si="2"/>
        <v>55.5</v>
      </c>
      <c r="C33" s="1">
        <f t="shared" si="3"/>
        <v>40</v>
      </c>
      <c r="D33" s="1">
        <f t="shared" si="4"/>
        <v>24.5</v>
      </c>
      <c r="E33" s="1">
        <f t="shared" ref="E33:G33" si="37">SUM(B$3:B33)/3.664*1.65/1000+E$2</f>
        <v>1.8700873362445414</v>
      </c>
      <c r="F33" s="1">
        <f t="shared" si="37"/>
        <v>1.7584061135371178</v>
      </c>
      <c r="G33" s="1">
        <f t="shared" si="37"/>
        <v>1.6467248908296943</v>
      </c>
      <c r="H33" s="1">
        <v>0</v>
      </c>
      <c r="I33" s="1">
        <f t="shared" si="7"/>
        <v>1.4681700327510918</v>
      </c>
    </row>
    <row r="34" spans="1:9" ht="15.75" customHeight="1" x14ac:dyDescent="0.2">
      <c r="A34" s="1">
        <f t="shared" si="1"/>
        <v>2052</v>
      </c>
      <c r="B34" s="1">
        <f t="shared" si="2"/>
        <v>56</v>
      </c>
      <c r="C34" s="1">
        <f t="shared" si="3"/>
        <v>40</v>
      </c>
      <c r="D34" s="1">
        <f t="shared" si="4"/>
        <v>24</v>
      </c>
      <c r="E34" s="1">
        <f t="shared" ref="E34:G34" si="38">SUM(B$3:B34)/3.664*1.65/1000+E$2</f>
        <v>1.8953056768558949</v>
      </c>
      <c r="F34" s="1">
        <f t="shared" si="38"/>
        <v>1.7764192139737989</v>
      </c>
      <c r="G34" s="1">
        <f t="shared" si="38"/>
        <v>1.6575327510917028</v>
      </c>
      <c r="H34" s="1">
        <v>0</v>
      </c>
      <c r="I34" s="1">
        <f t="shared" si="7"/>
        <v>1.4681700327510918</v>
      </c>
    </row>
    <row r="35" spans="1:9" ht="15.75" customHeight="1" x14ac:dyDescent="0.2">
      <c r="A35" s="1">
        <f t="shared" si="1"/>
        <v>2053</v>
      </c>
      <c r="B35" s="1">
        <f t="shared" si="2"/>
        <v>56.5</v>
      </c>
      <c r="C35" s="1">
        <f t="shared" si="3"/>
        <v>40</v>
      </c>
      <c r="D35" s="1">
        <f t="shared" si="4"/>
        <v>23.5</v>
      </c>
      <c r="E35" s="1">
        <f t="shared" ref="E35:G35" si="39">SUM(B$3:B35)/3.664*1.65/1000+E$2</f>
        <v>1.9207491812227073</v>
      </c>
      <c r="F35" s="1">
        <f t="shared" si="39"/>
        <v>1.7944323144104803</v>
      </c>
      <c r="G35" s="1">
        <f t="shared" si="39"/>
        <v>1.6681154475982534</v>
      </c>
      <c r="H35" s="1">
        <v>0</v>
      </c>
      <c r="I35" s="1">
        <f t="shared" si="7"/>
        <v>1.4681700327510918</v>
      </c>
    </row>
    <row r="36" spans="1:9" ht="15.75" customHeight="1" x14ac:dyDescent="0.2">
      <c r="A36" s="1">
        <f t="shared" si="1"/>
        <v>2054</v>
      </c>
      <c r="B36" s="1">
        <f t="shared" si="2"/>
        <v>57</v>
      </c>
      <c r="C36" s="1">
        <f t="shared" si="3"/>
        <v>40</v>
      </c>
      <c r="D36" s="1">
        <f t="shared" si="4"/>
        <v>23</v>
      </c>
      <c r="E36" s="1">
        <f t="shared" ref="E36:G36" si="40">SUM(B$3:B36)/3.664*1.65/1000+E$2</f>
        <v>1.9464178493449782</v>
      </c>
      <c r="F36" s="1">
        <f t="shared" si="40"/>
        <v>1.8124454148471614</v>
      </c>
      <c r="G36" s="1">
        <f t="shared" si="40"/>
        <v>1.678472980349345</v>
      </c>
      <c r="H36" s="1">
        <v>0</v>
      </c>
      <c r="I36" s="1">
        <f t="shared" si="7"/>
        <v>1.4681700327510918</v>
      </c>
    </row>
    <row r="37" spans="1:9" ht="15.75" customHeight="1" x14ac:dyDescent="0.2">
      <c r="A37" s="1">
        <f t="shared" si="1"/>
        <v>2055</v>
      </c>
      <c r="B37" s="1">
        <f t="shared" si="2"/>
        <v>57.5</v>
      </c>
      <c r="C37" s="1">
        <f t="shared" si="3"/>
        <v>40</v>
      </c>
      <c r="D37" s="1">
        <f t="shared" si="4"/>
        <v>22.5</v>
      </c>
      <c r="E37" s="1">
        <f t="shared" ref="E37:G37" si="41">SUM(B$3:B37)/3.664*1.65/1000+E$2</f>
        <v>1.9723116812227073</v>
      </c>
      <c r="F37" s="1">
        <f t="shared" si="41"/>
        <v>1.8304585152838428</v>
      </c>
      <c r="G37" s="1">
        <f t="shared" si="41"/>
        <v>1.6886053493449782</v>
      </c>
      <c r="H37" s="1">
        <v>0</v>
      </c>
      <c r="I37" s="1">
        <f t="shared" si="7"/>
        <v>1.4681700327510918</v>
      </c>
    </row>
    <row r="38" spans="1:9" ht="15.75" customHeight="1" x14ac:dyDescent="0.2">
      <c r="A38" s="1">
        <f t="shared" si="1"/>
        <v>2056</v>
      </c>
      <c r="B38" s="1">
        <f t="shared" si="2"/>
        <v>58</v>
      </c>
      <c r="C38" s="1">
        <f t="shared" si="3"/>
        <v>40</v>
      </c>
      <c r="D38" s="1">
        <f t="shared" si="4"/>
        <v>22</v>
      </c>
      <c r="E38" s="1">
        <f t="shared" ref="E38:G38" si="42">SUM(B$3:B38)/3.664*1.65/1000+E$2</f>
        <v>1.998430676855895</v>
      </c>
      <c r="F38" s="1">
        <f t="shared" si="42"/>
        <v>1.8484716157205239</v>
      </c>
      <c r="G38" s="1">
        <f t="shared" si="42"/>
        <v>1.6985125545851527</v>
      </c>
      <c r="H38" s="1">
        <v>0</v>
      </c>
      <c r="I38" s="1">
        <f t="shared" si="7"/>
        <v>1.4681700327510918</v>
      </c>
    </row>
    <row r="39" spans="1:9" ht="15.75" customHeight="1" x14ac:dyDescent="0.2">
      <c r="A39" s="1">
        <f t="shared" si="1"/>
        <v>2057</v>
      </c>
      <c r="B39" s="1">
        <f t="shared" si="2"/>
        <v>58.5</v>
      </c>
      <c r="C39" s="1">
        <f t="shared" si="3"/>
        <v>40</v>
      </c>
      <c r="D39" s="1">
        <f t="shared" si="4"/>
        <v>21.5</v>
      </c>
      <c r="E39" s="1">
        <f t="shared" ref="E39:G39" si="43">SUM(B$3:B39)/3.664*1.65/1000+E$2</f>
        <v>2.0247748362445415</v>
      </c>
      <c r="F39" s="1">
        <f t="shared" si="43"/>
        <v>1.8664847161572051</v>
      </c>
      <c r="G39" s="1">
        <f t="shared" si="43"/>
        <v>1.7081945960698688</v>
      </c>
      <c r="H39" s="1">
        <v>0</v>
      </c>
      <c r="I39" s="1">
        <f t="shared" si="7"/>
        <v>1.4681700327510918</v>
      </c>
    </row>
    <row r="40" spans="1:9" ht="15.75" customHeight="1" x14ac:dyDescent="0.2">
      <c r="A40" s="1">
        <f t="shared" si="1"/>
        <v>2058</v>
      </c>
      <c r="B40" s="1">
        <f t="shared" si="2"/>
        <v>59</v>
      </c>
      <c r="C40" s="1">
        <f t="shared" si="3"/>
        <v>40</v>
      </c>
      <c r="D40" s="1">
        <f t="shared" si="4"/>
        <v>21</v>
      </c>
      <c r="E40" s="1">
        <f t="shared" ref="E40:G40" si="44">SUM(B$3:B40)/3.664*1.65/1000+E$2</f>
        <v>2.0513441593886461</v>
      </c>
      <c r="F40" s="1">
        <f t="shared" si="44"/>
        <v>1.8844978165938864</v>
      </c>
      <c r="G40" s="1">
        <f t="shared" si="44"/>
        <v>1.7176514737991266</v>
      </c>
      <c r="H40" s="1">
        <v>0</v>
      </c>
      <c r="I40" s="1">
        <f t="shared" si="7"/>
        <v>1.4681700327510918</v>
      </c>
    </row>
    <row r="41" spans="1:9" ht="15.75" customHeight="1" x14ac:dyDescent="0.2">
      <c r="A41" s="1">
        <f t="shared" si="1"/>
        <v>2059</v>
      </c>
      <c r="B41" s="1">
        <f t="shared" si="2"/>
        <v>59.5</v>
      </c>
      <c r="C41" s="1">
        <f t="shared" si="3"/>
        <v>40</v>
      </c>
      <c r="D41" s="1">
        <f t="shared" si="4"/>
        <v>20.5</v>
      </c>
      <c r="E41" s="1">
        <f t="shared" ref="E41:G41" si="45">SUM(B$3:B41)/3.664*1.65/1000+E$2</f>
        <v>2.0781386462882097</v>
      </c>
      <c r="F41" s="1">
        <f t="shared" si="45"/>
        <v>1.9025109170305674</v>
      </c>
      <c r="G41" s="1">
        <f t="shared" si="45"/>
        <v>1.7268831877729256</v>
      </c>
      <c r="H41" s="1">
        <v>0</v>
      </c>
      <c r="I41" s="1">
        <f t="shared" si="7"/>
        <v>1.4681700327510918</v>
      </c>
    </row>
    <row r="42" spans="1:9" ht="15.75" customHeight="1" x14ac:dyDescent="0.2">
      <c r="A42" s="1">
        <f t="shared" si="1"/>
        <v>2060</v>
      </c>
      <c r="B42" s="1">
        <f t="shared" si="2"/>
        <v>60</v>
      </c>
      <c r="C42" s="1">
        <f t="shared" si="3"/>
        <v>40</v>
      </c>
      <c r="D42" s="1">
        <f t="shared" si="4"/>
        <v>20</v>
      </c>
      <c r="E42" s="1">
        <f t="shared" ref="E42:G42" si="46">SUM(B$3:B42)/3.664*1.65/1000+E$2</f>
        <v>2.1051582969432312</v>
      </c>
      <c r="F42" s="1">
        <f t="shared" si="46"/>
        <v>1.9205240174672489</v>
      </c>
      <c r="G42" s="1">
        <f t="shared" si="46"/>
        <v>1.7358897379912661</v>
      </c>
      <c r="H42" s="1">
        <v>0</v>
      </c>
      <c r="I42" s="1">
        <f t="shared" si="7"/>
        <v>1.4681700327510918</v>
      </c>
    </row>
    <row r="43" spans="1:9" ht="15.75" customHeight="1" x14ac:dyDescent="0.2">
      <c r="A43" s="1">
        <f t="shared" si="1"/>
        <v>2061</v>
      </c>
      <c r="B43" s="1">
        <f t="shared" si="2"/>
        <v>60.5</v>
      </c>
      <c r="C43" s="1">
        <f t="shared" si="3"/>
        <v>40</v>
      </c>
      <c r="D43" s="1">
        <f t="shared" si="4"/>
        <v>19.5</v>
      </c>
      <c r="E43" s="1">
        <f t="shared" ref="E43:G43" si="47">SUM(B$3:B43)/3.664*1.65/1000+E$2</f>
        <v>2.1324031113537116</v>
      </c>
      <c r="F43" s="1">
        <f t="shared" si="47"/>
        <v>1.9385371179039299</v>
      </c>
      <c r="G43" s="1">
        <f t="shared" si="47"/>
        <v>1.7446711244541484</v>
      </c>
      <c r="H43" s="1">
        <v>0</v>
      </c>
      <c r="I43" s="1">
        <f t="shared" si="7"/>
        <v>1.4681700327510918</v>
      </c>
    </row>
    <row r="44" spans="1:9" ht="15.75" customHeight="1" x14ac:dyDescent="0.2">
      <c r="A44" s="1">
        <f t="shared" si="1"/>
        <v>2062</v>
      </c>
      <c r="B44" s="1">
        <f t="shared" si="2"/>
        <v>61</v>
      </c>
      <c r="C44" s="1">
        <f t="shared" si="3"/>
        <v>40</v>
      </c>
      <c r="D44" s="1">
        <f t="shared" si="4"/>
        <v>19</v>
      </c>
      <c r="E44" s="1">
        <f t="shared" ref="E44:G44" si="48">SUM(B$3:B44)/3.664*1.65/1000+E$2</f>
        <v>2.1598730895196505</v>
      </c>
      <c r="F44" s="1">
        <f t="shared" si="48"/>
        <v>1.9565502183406114</v>
      </c>
      <c r="G44" s="1">
        <f t="shared" si="48"/>
        <v>1.7532273471615718</v>
      </c>
      <c r="H44" s="1">
        <v>0</v>
      </c>
      <c r="I44" s="1">
        <f t="shared" si="7"/>
        <v>1.4681700327510918</v>
      </c>
    </row>
    <row r="45" spans="1:9" ht="15.75" customHeight="1" x14ac:dyDescent="0.2">
      <c r="A45" s="1">
        <f t="shared" si="1"/>
        <v>2063</v>
      </c>
      <c r="B45" s="1">
        <f t="shared" si="2"/>
        <v>61.5</v>
      </c>
      <c r="C45" s="1">
        <f t="shared" si="3"/>
        <v>40</v>
      </c>
      <c r="D45" s="1">
        <f t="shared" si="4"/>
        <v>18.5</v>
      </c>
      <c r="E45" s="1">
        <f t="shared" ref="E45:G45" si="49">SUM(B$3:B45)/3.664*1.65/1000+E$2</f>
        <v>2.1875682314410478</v>
      </c>
      <c r="F45" s="1">
        <f t="shared" si="49"/>
        <v>1.9745633187772924</v>
      </c>
      <c r="G45" s="1">
        <f t="shared" si="49"/>
        <v>1.761558406113537</v>
      </c>
      <c r="H45" s="1">
        <v>0</v>
      </c>
      <c r="I45" s="1">
        <f t="shared" si="7"/>
        <v>1.4681700327510918</v>
      </c>
    </row>
    <row r="46" spans="1:9" ht="15.75" customHeight="1" x14ac:dyDescent="0.2">
      <c r="A46" s="1">
        <f t="shared" si="1"/>
        <v>2064</v>
      </c>
      <c r="B46" s="1">
        <f t="shared" si="2"/>
        <v>62</v>
      </c>
      <c r="C46" s="1">
        <f t="shared" si="3"/>
        <v>40</v>
      </c>
      <c r="D46" s="1">
        <f t="shared" si="4"/>
        <v>18</v>
      </c>
      <c r="E46" s="1">
        <f t="shared" ref="E46:G46" si="50">SUM(B$3:B46)/3.664*1.65/1000+E$2</f>
        <v>2.2154885371179036</v>
      </c>
      <c r="F46" s="1">
        <f t="shared" si="50"/>
        <v>1.9925764192139737</v>
      </c>
      <c r="G46" s="1">
        <f t="shared" si="50"/>
        <v>1.7696643013100437</v>
      </c>
      <c r="H46" s="1">
        <v>0</v>
      </c>
      <c r="I46" s="1">
        <f t="shared" si="7"/>
        <v>1.4681700327510918</v>
      </c>
    </row>
    <row r="47" spans="1:9" ht="15.75" customHeight="1" x14ac:dyDescent="0.2">
      <c r="A47" s="1">
        <f t="shared" si="1"/>
        <v>2065</v>
      </c>
      <c r="B47" s="1">
        <f t="shared" si="2"/>
        <v>62.5</v>
      </c>
      <c r="C47" s="1">
        <f t="shared" si="3"/>
        <v>40</v>
      </c>
      <c r="D47" s="1">
        <f t="shared" si="4"/>
        <v>17.5</v>
      </c>
      <c r="E47" s="1">
        <f t="shared" ref="E47:G47" si="51">SUM(B$3:B47)/3.664*1.65/1000+E$2</f>
        <v>2.2436340065502183</v>
      </c>
      <c r="F47" s="1">
        <f t="shared" si="51"/>
        <v>2.0105895196506549</v>
      </c>
      <c r="G47" s="1">
        <f t="shared" si="51"/>
        <v>1.7775450327510915</v>
      </c>
      <c r="H47" s="1">
        <v>0</v>
      </c>
      <c r="I47" s="1">
        <f t="shared" si="7"/>
        <v>1.4681700327510918</v>
      </c>
    </row>
    <row r="48" spans="1:9" ht="15.75" customHeight="1" x14ac:dyDescent="0.2">
      <c r="A48" s="1">
        <f t="shared" si="1"/>
        <v>2066</v>
      </c>
      <c r="B48" s="1">
        <f t="shared" si="2"/>
        <v>63</v>
      </c>
      <c r="C48" s="1">
        <f t="shared" si="3"/>
        <v>40</v>
      </c>
      <c r="D48" s="1">
        <f t="shared" si="4"/>
        <v>17</v>
      </c>
      <c r="E48" s="1">
        <f t="shared" ref="E48:G48" si="52">SUM(B$3:B48)/3.664*1.65/1000+E$2</f>
        <v>2.2720046397379909</v>
      </c>
      <c r="F48" s="1">
        <f t="shared" si="52"/>
        <v>2.0286026200873364</v>
      </c>
      <c r="G48" s="1">
        <f t="shared" si="52"/>
        <v>1.7852006004366812</v>
      </c>
      <c r="H48" s="1">
        <v>0</v>
      </c>
      <c r="I48" s="1">
        <f t="shared" si="7"/>
        <v>1.4681700327510918</v>
      </c>
    </row>
    <row r="49" spans="1:9" ht="15.75" customHeight="1" x14ac:dyDescent="0.2">
      <c r="A49" s="1">
        <f t="shared" si="1"/>
        <v>2067</v>
      </c>
      <c r="B49" s="1">
        <f t="shared" si="2"/>
        <v>63.5</v>
      </c>
      <c r="C49" s="1">
        <f t="shared" si="3"/>
        <v>40</v>
      </c>
      <c r="D49" s="1">
        <f t="shared" si="4"/>
        <v>16.5</v>
      </c>
      <c r="E49" s="1">
        <f t="shared" ref="E49:G49" si="53">SUM(B$3:B49)/3.664*1.65/1000+E$2</f>
        <v>2.3006004366812225</v>
      </c>
      <c r="F49" s="1">
        <f t="shared" si="53"/>
        <v>2.0466157205240174</v>
      </c>
      <c r="G49" s="1">
        <f t="shared" si="53"/>
        <v>1.7926310043668121</v>
      </c>
      <c r="H49" s="1">
        <v>0</v>
      </c>
      <c r="I49" s="1">
        <f t="shared" si="7"/>
        <v>1.4681700327510918</v>
      </c>
    </row>
    <row r="50" spans="1:9" ht="15.75" customHeight="1" x14ac:dyDescent="0.2">
      <c r="A50" s="1">
        <f t="shared" si="1"/>
        <v>2068</v>
      </c>
      <c r="B50" s="1">
        <f t="shared" si="2"/>
        <v>64</v>
      </c>
      <c r="C50" s="1">
        <f t="shared" si="3"/>
        <v>40</v>
      </c>
      <c r="D50" s="1">
        <f t="shared" si="4"/>
        <v>16</v>
      </c>
      <c r="E50" s="1">
        <f t="shared" ref="E50:G50" si="54">SUM(B$3:B50)/3.664*1.65/1000+E$2</f>
        <v>2.3294213973799125</v>
      </c>
      <c r="F50" s="1">
        <f t="shared" si="54"/>
        <v>2.0646288209606984</v>
      </c>
      <c r="G50" s="1">
        <f t="shared" si="54"/>
        <v>1.7998362445414844</v>
      </c>
      <c r="H50" s="1">
        <v>0</v>
      </c>
      <c r="I50" s="1">
        <f t="shared" si="7"/>
        <v>1.4681700327510918</v>
      </c>
    </row>
    <row r="51" spans="1:9" ht="15.75" customHeight="1" x14ac:dyDescent="0.2">
      <c r="A51" s="1">
        <f t="shared" si="1"/>
        <v>2069</v>
      </c>
      <c r="B51" s="1">
        <f t="shared" si="2"/>
        <v>64.5</v>
      </c>
      <c r="C51" s="1">
        <f t="shared" si="3"/>
        <v>40</v>
      </c>
      <c r="D51" s="1">
        <f t="shared" si="4"/>
        <v>15.5</v>
      </c>
      <c r="E51" s="1">
        <f t="shared" ref="E51:G51" si="55">SUM(B$3:B51)/3.664*1.65/1000+E$2</f>
        <v>2.3584675218340609</v>
      </c>
      <c r="F51" s="1">
        <f t="shared" si="55"/>
        <v>2.0826419213973799</v>
      </c>
      <c r="G51" s="1">
        <f t="shared" si="55"/>
        <v>1.8068163209606987</v>
      </c>
      <c r="H51" s="1">
        <v>0</v>
      </c>
      <c r="I51" s="1">
        <f t="shared" si="7"/>
        <v>1.4681700327510918</v>
      </c>
    </row>
    <row r="52" spans="1:9" ht="15.75" customHeight="1" x14ac:dyDescent="0.2">
      <c r="A52" s="1">
        <f t="shared" si="1"/>
        <v>2070</v>
      </c>
      <c r="B52" s="1">
        <f t="shared" si="2"/>
        <v>65</v>
      </c>
      <c r="C52" s="1">
        <f t="shared" si="3"/>
        <v>40</v>
      </c>
      <c r="D52" s="1">
        <f t="shared" si="4"/>
        <v>15</v>
      </c>
      <c r="E52" s="1">
        <f t="shared" ref="E52:G52" si="56">SUM(B$3:B52)/3.664*1.65/1000+E$2</f>
        <v>2.3877388100436683</v>
      </c>
      <c r="F52" s="1">
        <f t="shared" si="56"/>
        <v>2.1006550218340609</v>
      </c>
      <c r="G52" s="1">
        <f t="shared" si="56"/>
        <v>1.813571233624454</v>
      </c>
      <c r="H52" s="1">
        <v>0</v>
      </c>
      <c r="I52" s="1">
        <f t="shared" si="7"/>
        <v>1.4681700327510918</v>
      </c>
    </row>
    <row r="53" spans="1:9" ht="15.75" customHeight="1" x14ac:dyDescent="0.2">
      <c r="A53" s="1">
        <f t="shared" si="1"/>
        <v>2071</v>
      </c>
      <c r="B53" s="1">
        <f t="shared" si="2"/>
        <v>65.5</v>
      </c>
      <c r="C53" s="1">
        <f t="shared" si="3"/>
        <v>40</v>
      </c>
      <c r="D53" s="1">
        <f t="shared" si="4"/>
        <v>14.5</v>
      </c>
      <c r="E53" s="1">
        <f t="shared" ref="E53:G53" si="57">SUM(B$3:B53)/3.664*1.65/1000+E$2</f>
        <v>2.4172352620087336</v>
      </c>
      <c r="F53" s="1">
        <f t="shared" si="57"/>
        <v>2.1186681222707424</v>
      </c>
      <c r="G53" s="1">
        <f t="shared" si="57"/>
        <v>1.820100982532751</v>
      </c>
      <c r="H53" s="1">
        <v>0</v>
      </c>
      <c r="I53" s="1">
        <f t="shared" si="7"/>
        <v>1.4681700327510918</v>
      </c>
    </row>
    <row r="54" spans="1:9" ht="15.75" customHeight="1" x14ac:dyDescent="0.2">
      <c r="A54" s="1">
        <f t="shared" si="1"/>
        <v>2072</v>
      </c>
      <c r="B54" s="1">
        <f t="shared" si="2"/>
        <v>66</v>
      </c>
      <c r="C54" s="1">
        <f t="shared" si="3"/>
        <v>40</v>
      </c>
      <c r="D54" s="1">
        <f t="shared" si="4"/>
        <v>14</v>
      </c>
      <c r="E54" s="1">
        <f t="shared" ref="E54:G54" si="58">SUM(B$3:B54)/3.664*1.65/1000+E$2</f>
        <v>2.4469568777292574</v>
      </c>
      <c r="F54" s="1">
        <f t="shared" si="58"/>
        <v>2.1366812227074234</v>
      </c>
      <c r="G54" s="1">
        <f t="shared" si="58"/>
        <v>1.8264055676855895</v>
      </c>
      <c r="H54" s="1">
        <v>0</v>
      </c>
      <c r="I54" s="1">
        <f t="shared" si="7"/>
        <v>1.4681700327510918</v>
      </c>
    </row>
    <row r="55" spans="1:9" ht="15.75" customHeight="1" x14ac:dyDescent="0.2">
      <c r="A55" s="1">
        <f t="shared" si="1"/>
        <v>2073</v>
      </c>
      <c r="B55" s="1">
        <f t="shared" si="2"/>
        <v>66.5</v>
      </c>
      <c r="C55" s="1">
        <f t="shared" si="3"/>
        <v>40</v>
      </c>
      <c r="D55" s="1">
        <f t="shared" si="4"/>
        <v>13.5</v>
      </c>
      <c r="E55" s="1">
        <f t="shared" ref="E55:G55" si="59">SUM(B$3:B55)/3.664*1.65/1000+E$2</f>
        <v>2.4769036572052401</v>
      </c>
      <c r="F55" s="1">
        <f t="shared" si="59"/>
        <v>2.1546943231441049</v>
      </c>
      <c r="G55" s="1">
        <f t="shared" si="59"/>
        <v>1.8324849890829693</v>
      </c>
      <c r="H55" s="1">
        <v>0</v>
      </c>
      <c r="I55" s="1">
        <f t="shared" si="7"/>
        <v>1.4681700327510918</v>
      </c>
    </row>
    <row r="56" spans="1:9" ht="15.75" customHeight="1" x14ac:dyDescent="0.2">
      <c r="A56" s="1">
        <f t="shared" si="1"/>
        <v>2074</v>
      </c>
      <c r="B56" s="1">
        <f t="shared" si="2"/>
        <v>67</v>
      </c>
      <c r="C56" s="1">
        <f t="shared" si="3"/>
        <v>40</v>
      </c>
      <c r="D56" s="1">
        <f t="shared" si="4"/>
        <v>13</v>
      </c>
      <c r="E56" s="1">
        <f t="shared" ref="E56:G56" si="60">SUM(B$3:B56)/3.664*1.65/1000+E$2</f>
        <v>2.5070756004366812</v>
      </c>
      <c r="F56" s="1">
        <f t="shared" si="60"/>
        <v>2.1727074235807859</v>
      </c>
      <c r="G56" s="1">
        <f t="shared" si="60"/>
        <v>1.8383392467248907</v>
      </c>
      <c r="H56" s="1">
        <v>0</v>
      </c>
      <c r="I56" s="1">
        <f t="shared" si="7"/>
        <v>1.4681700327510918</v>
      </c>
    </row>
    <row r="57" spans="1:9" ht="15.75" customHeight="1" x14ac:dyDescent="0.2">
      <c r="A57" s="1">
        <f t="shared" si="1"/>
        <v>2075</v>
      </c>
      <c r="B57" s="1">
        <f t="shared" si="2"/>
        <v>67.5</v>
      </c>
      <c r="C57" s="1">
        <f t="shared" si="3"/>
        <v>40</v>
      </c>
      <c r="D57" s="1">
        <f t="shared" si="4"/>
        <v>12.5</v>
      </c>
      <c r="E57" s="1">
        <f t="shared" ref="E57:G57" si="61">SUM(B$3:B57)/3.664*1.65/1000+E$2</f>
        <v>2.5374727074235803</v>
      </c>
      <c r="F57" s="1">
        <f t="shared" si="61"/>
        <v>2.190720524017467</v>
      </c>
      <c r="G57" s="1">
        <f t="shared" si="61"/>
        <v>1.8439683406113536</v>
      </c>
      <c r="H57" s="1">
        <v>0</v>
      </c>
      <c r="I57" s="1">
        <f t="shared" si="7"/>
        <v>1.4681700327510918</v>
      </c>
    </row>
    <row r="58" spans="1:9" ht="15.75" customHeight="1" x14ac:dyDescent="0.2">
      <c r="A58" s="1">
        <f t="shared" si="1"/>
        <v>2076</v>
      </c>
      <c r="B58" s="1">
        <f t="shared" si="2"/>
        <v>68</v>
      </c>
      <c r="C58" s="1">
        <f t="shared" si="3"/>
        <v>40</v>
      </c>
      <c r="D58" s="1">
        <f t="shared" si="4"/>
        <v>12</v>
      </c>
      <c r="E58" s="1">
        <f t="shared" ref="E58:G58" si="62">SUM(B$3:B58)/3.664*1.65/1000+E$2</f>
        <v>2.5680949781659388</v>
      </c>
      <c r="F58" s="1">
        <f t="shared" si="62"/>
        <v>2.2087336244541484</v>
      </c>
      <c r="G58" s="1">
        <f t="shared" si="62"/>
        <v>1.8493722707423581</v>
      </c>
      <c r="H58" s="1">
        <v>0</v>
      </c>
      <c r="I58" s="1">
        <f t="shared" si="7"/>
        <v>1.4681700327510918</v>
      </c>
    </row>
    <row r="59" spans="1:9" ht="15.75" customHeight="1" x14ac:dyDescent="0.2">
      <c r="A59" s="1">
        <f t="shared" si="1"/>
        <v>2077</v>
      </c>
      <c r="B59" s="1">
        <f t="shared" si="2"/>
        <v>68.5</v>
      </c>
      <c r="C59" s="1">
        <f t="shared" si="3"/>
        <v>40</v>
      </c>
      <c r="D59" s="1">
        <f t="shared" si="4"/>
        <v>11.5</v>
      </c>
      <c r="E59" s="1">
        <f t="shared" ref="E59:G59" si="63">SUM(B$3:B59)/3.664*1.65/1000+E$2</f>
        <v>2.5989424126637557</v>
      </c>
      <c r="F59" s="1">
        <f t="shared" si="63"/>
        <v>2.2267467248908295</v>
      </c>
      <c r="G59" s="1">
        <f t="shared" si="63"/>
        <v>1.8545510371179037</v>
      </c>
      <c r="H59" s="1">
        <v>0</v>
      </c>
      <c r="I59" s="1">
        <f t="shared" si="7"/>
        <v>1.4681700327510918</v>
      </c>
    </row>
    <row r="60" spans="1:9" ht="15.75" customHeight="1" x14ac:dyDescent="0.2">
      <c r="A60" s="1">
        <f t="shared" si="1"/>
        <v>2078</v>
      </c>
      <c r="B60" s="1">
        <f t="shared" si="2"/>
        <v>69</v>
      </c>
      <c r="C60" s="1">
        <f t="shared" si="3"/>
        <v>40</v>
      </c>
      <c r="D60" s="1">
        <f t="shared" si="4"/>
        <v>11</v>
      </c>
      <c r="E60" s="1">
        <f t="shared" ref="E60:G60" si="64">SUM(B$3:B60)/3.664*1.65/1000+E$2</f>
        <v>2.6300150109170302</v>
      </c>
      <c r="F60" s="1">
        <f t="shared" si="64"/>
        <v>2.2447598253275109</v>
      </c>
      <c r="G60" s="1">
        <f t="shared" si="64"/>
        <v>1.8595046397379911</v>
      </c>
      <c r="H60" s="1">
        <v>0</v>
      </c>
      <c r="I60" s="1">
        <f t="shared" si="7"/>
        <v>1.4681700327510918</v>
      </c>
    </row>
    <row r="61" spans="1:9" ht="15.75" customHeight="1" x14ac:dyDescent="0.2">
      <c r="A61" s="1">
        <f t="shared" si="1"/>
        <v>2079</v>
      </c>
      <c r="B61" s="1">
        <f t="shared" si="2"/>
        <v>69.5</v>
      </c>
      <c r="C61" s="1">
        <f t="shared" si="3"/>
        <v>40</v>
      </c>
      <c r="D61" s="1">
        <f t="shared" si="4"/>
        <v>10.5</v>
      </c>
      <c r="E61" s="1">
        <f t="shared" ref="E61:G61" si="65">SUM(B$3:B61)/3.664*1.65/1000+E$2</f>
        <v>2.661312772925764</v>
      </c>
      <c r="F61" s="1">
        <f t="shared" si="65"/>
        <v>2.262772925764192</v>
      </c>
      <c r="G61" s="1">
        <f t="shared" si="65"/>
        <v>1.86423307860262</v>
      </c>
      <c r="H61" s="1">
        <v>0</v>
      </c>
      <c r="I61" s="1">
        <f t="shared" si="7"/>
        <v>1.4681700327510918</v>
      </c>
    </row>
    <row r="62" spans="1:9" ht="15.75" customHeight="1" x14ac:dyDescent="0.2">
      <c r="A62" s="1">
        <f t="shared" si="1"/>
        <v>2080</v>
      </c>
      <c r="B62" s="1">
        <f t="shared" si="2"/>
        <v>70</v>
      </c>
      <c r="C62" s="1">
        <f t="shared" si="3"/>
        <v>40</v>
      </c>
      <c r="D62" s="1">
        <f t="shared" si="4"/>
        <v>10</v>
      </c>
      <c r="E62" s="1">
        <f t="shared" ref="E62:G62" si="66">SUM(B$3:B62)/3.664*1.65/1000+E$2</f>
        <v>2.6928356986899562</v>
      </c>
      <c r="F62" s="1">
        <f t="shared" si="66"/>
        <v>2.2807860262008735</v>
      </c>
      <c r="G62" s="1">
        <f t="shared" si="66"/>
        <v>1.8687363537117903</v>
      </c>
      <c r="H62" s="1">
        <v>0</v>
      </c>
      <c r="I62" s="1">
        <f t="shared" si="7"/>
        <v>1.4681700327510918</v>
      </c>
    </row>
    <row r="63" spans="1:9" ht="15.75" customHeight="1" x14ac:dyDescent="0.2">
      <c r="A63" s="1">
        <f t="shared" si="1"/>
        <v>2081</v>
      </c>
      <c r="B63" s="1">
        <f t="shared" si="2"/>
        <v>70.5</v>
      </c>
      <c r="C63" s="1">
        <f t="shared" si="3"/>
        <v>40</v>
      </c>
      <c r="D63" s="1">
        <f t="shared" si="4"/>
        <v>9.5</v>
      </c>
      <c r="E63" s="1">
        <f t="shared" ref="E63:G63" si="67">SUM(B$3:B63)/3.664*1.65/1000+E$2</f>
        <v>2.7245837882096069</v>
      </c>
      <c r="F63" s="1">
        <f t="shared" si="67"/>
        <v>2.2987991266375545</v>
      </c>
      <c r="G63" s="1">
        <f t="shared" si="67"/>
        <v>1.8730144650655021</v>
      </c>
      <c r="H63" s="1">
        <v>0</v>
      </c>
      <c r="I63" s="1">
        <f t="shared" si="7"/>
        <v>1.4681700327510918</v>
      </c>
    </row>
    <row r="64" spans="1:9" ht="15.75" customHeight="1" x14ac:dyDescent="0.2">
      <c r="A64" s="1">
        <f t="shared" si="1"/>
        <v>2082</v>
      </c>
      <c r="B64" s="1">
        <f t="shared" si="2"/>
        <v>71</v>
      </c>
      <c r="C64" s="1">
        <f t="shared" si="3"/>
        <v>40</v>
      </c>
      <c r="D64" s="1">
        <f t="shared" si="4"/>
        <v>9</v>
      </c>
      <c r="E64" s="1">
        <f t="shared" ref="E64:G64" si="68">SUM(B$3:B64)/3.664*1.65/1000+E$2</f>
        <v>2.756557041484716</v>
      </c>
      <c r="F64" s="1">
        <f t="shared" si="68"/>
        <v>2.3168122270742355</v>
      </c>
      <c r="G64" s="1">
        <f t="shared" si="68"/>
        <v>1.8770674126637554</v>
      </c>
      <c r="H64" s="1">
        <v>0</v>
      </c>
      <c r="I64" s="1">
        <f t="shared" si="7"/>
        <v>1.4681700327510918</v>
      </c>
    </row>
    <row r="65" spans="1:9" ht="15.75" customHeight="1" x14ac:dyDescent="0.2">
      <c r="A65" s="1">
        <f t="shared" si="1"/>
        <v>2083</v>
      </c>
      <c r="B65" s="1">
        <f t="shared" si="2"/>
        <v>71.5</v>
      </c>
      <c r="C65" s="1">
        <f t="shared" si="3"/>
        <v>40</v>
      </c>
      <c r="D65" s="1">
        <f t="shared" si="4"/>
        <v>8.5</v>
      </c>
      <c r="E65" s="1">
        <f t="shared" ref="E65:G65" si="69">SUM(B$3:B65)/3.664*1.65/1000+E$2</f>
        <v>2.7887554585152836</v>
      </c>
      <c r="F65" s="1">
        <f t="shared" si="69"/>
        <v>2.3348253275109165</v>
      </c>
      <c r="G65" s="1">
        <f t="shared" si="69"/>
        <v>1.8808951965065501</v>
      </c>
      <c r="H65" s="1">
        <v>0</v>
      </c>
      <c r="I65" s="1">
        <f t="shared" si="7"/>
        <v>1.4681700327510918</v>
      </c>
    </row>
    <row r="66" spans="1:9" ht="15.75" customHeight="1" x14ac:dyDescent="0.2">
      <c r="A66" s="1">
        <f t="shared" si="1"/>
        <v>2084</v>
      </c>
      <c r="B66" s="1">
        <f t="shared" si="2"/>
        <v>72</v>
      </c>
      <c r="C66" s="1">
        <f t="shared" si="3"/>
        <v>40</v>
      </c>
      <c r="D66" s="1">
        <f t="shared" si="4"/>
        <v>8</v>
      </c>
      <c r="E66" s="1">
        <f t="shared" ref="E66:G66" si="70">SUM(B$3:B66)/3.664*1.65/1000+E$2</f>
        <v>2.8211790393013096</v>
      </c>
      <c r="F66" s="1">
        <f t="shared" si="70"/>
        <v>2.352838427947598</v>
      </c>
      <c r="G66" s="1">
        <f t="shared" si="70"/>
        <v>1.8844978165938864</v>
      </c>
      <c r="H66" s="1">
        <v>0</v>
      </c>
      <c r="I66" s="1">
        <f t="shared" si="7"/>
        <v>1.4681700327510918</v>
      </c>
    </row>
    <row r="67" spans="1:9" ht="15.75" customHeight="1" x14ac:dyDescent="0.2">
      <c r="A67" s="1">
        <f t="shared" si="1"/>
        <v>2085</v>
      </c>
      <c r="B67" s="1">
        <f t="shared" si="2"/>
        <v>72.5</v>
      </c>
      <c r="C67" s="1">
        <f t="shared" si="3"/>
        <v>40</v>
      </c>
      <c r="D67" s="1">
        <f t="shared" si="4"/>
        <v>7.5</v>
      </c>
      <c r="E67" s="1">
        <f t="shared" ref="E67:G67" si="71">SUM(B$3:B67)/3.664*1.65/1000+E$2</f>
        <v>2.8538277838427946</v>
      </c>
      <c r="F67" s="1">
        <f t="shared" si="71"/>
        <v>2.3708515283842795</v>
      </c>
      <c r="G67" s="1">
        <f t="shared" si="71"/>
        <v>1.887875272925764</v>
      </c>
      <c r="H67" s="1">
        <v>0</v>
      </c>
      <c r="I67" s="1">
        <f t="shared" si="7"/>
        <v>1.4681700327510918</v>
      </c>
    </row>
    <row r="68" spans="1:9" ht="15.75" customHeight="1" x14ac:dyDescent="0.2">
      <c r="A68" s="1">
        <f t="shared" si="1"/>
        <v>2086</v>
      </c>
      <c r="B68" s="1">
        <f t="shared" si="2"/>
        <v>73</v>
      </c>
      <c r="C68" s="1">
        <f t="shared" si="3"/>
        <v>40</v>
      </c>
      <c r="D68" s="1">
        <f t="shared" si="4"/>
        <v>7</v>
      </c>
      <c r="E68" s="1">
        <f t="shared" ref="E68:G68" si="72">SUM(B$3:B68)/3.664*1.65/1000+E$2</f>
        <v>2.8867016921397379</v>
      </c>
      <c r="F68" s="1">
        <f t="shared" si="72"/>
        <v>2.3888646288209605</v>
      </c>
      <c r="G68" s="1">
        <f t="shared" si="72"/>
        <v>1.8910275655021831</v>
      </c>
      <c r="H68" s="1">
        <v>0</v>
      </c>
      <c r="I68" s="1">
        <f t="shared" si="7"/>
        <v>1.4681700327510918</v>
      </c>
    </row>
    <row r="69" spans="1:9" ht="15.75" customHeight="1" x14ac:dyDescent="0.2">
      <c r="A69" s="1">
        <f t="shared" si="1"/>
        <v>2087</v>
      </c>
      <c r="B69" s="1">
        <f t="shared" si="2"/>
        <v>73.5</v>
      </c>
      <c r="C69" s="1">
        <f t="shared" si="3"/>
        <v>40</v>
      </c>
      <c r="D69" s="1">
        <f t="shared" si="4"/>
        <v>6.5</v>
      </c>
      <c r="E69" s="1">
        <f t="shared" ref="E69:G69" si="73">SUM(B$3:B69)/3.664*1.65/1000+E$2</f>
        <v>2.9198007641921397</v>
      </c>
      <c r="F69" s="1">
        <f t="shared" si="73"/>
        <v>2.406877729257642</v>
      </c>
      <c r="G69" s="1">
        <f t="shared" si="73"/>
        <v>1.893954694323144</v>
      </c>
      <c r="H69" s="1">
        <v>0</v>
      </c>
      <c r="I69" s="1">
        <f t="shared" si="7"/>
        <v>1.4681700327510918</v>
      </c>
    </row>
    <row r="70" spans="1:9" ht="15.75" customHeight="1" x14ac:dyDescent="0.2">
      <c r="A70" s="1">
        <f t="shared" si="1"/>
        <v>2088</v>
      </c>
      <c r="B70" s="1">
        <f t="shared" si="2"/>
        <v>74</v>
      </c>
      <c r="C70" s="1">
        <f t="shared" si="3"/>
        <v>40</v>
      </c>
      <c r="D70" s="1">
        <f t="shared" si="4"/>
        <v>6</v>
      </c>
      <c r="E70" s="1">
        <f t="shared" ref="E70:G70" si="74">SUM(B$3:B70)/3.664*1.65/1000+E$2</f>
        <v>2.953125</v>
      </c>
      <c r="F70" s="1">
        <f t="shared" si="74"/>
        <v>2.424890829694323</v>
      </c>
      <c r="G70" s="1">
        <f t="shared" si="74"/>
        <v>1.8966566593886462</v>
      </c>
      <c r="H70" s="1">
        <v>0</v>
      </c>
      <c r="I70" s="1">
        <f t="shared" si="7"/>
        <v>1.4681700327510918</v>
      </c>
    </row>
    <row r="71" spans="1:9" ht="15.75" customHeight="1" x14ac:dyDescent="0.2">
      <c r="A71" s="1">
        <f t="shared" si="1"/>
        <v>2089</v>
      </c>
      <c r="B71" s="1">
        <f t="shared" si="2"/>
        <v>74.5</v>
      </c>
      <c r="C71" s="1">
        <f t="shared" si="3"/>
        <v>40</v>
      </c>
      <c r="D71" s="1">
        <f t="shared" si="4"/>
        <v>5.5</v>
      </c>
      <c r="E71" s="1">
        <f t="shared" ref="E71:G71" si="75">SUM(B$3:B71)/3.664*1.65/1000+E$2</f>
        <v>2.9866743995633183</v>
      </c>
      <c r="F71" s="1">
        <f t="shared" si="75"/>
        <v>2.4429039301310045</v>
      </c>
      <c r="G71" s="1">
        <f t="shared" si="75"/>
        <v>1.8991334606986898</v>
      </c>
      <c r="H71" s="1">
        <v>0</v>
      </c>
      <c r="I71" s="1">
        <f t="shared" si="7"/>
        <v>1.4681700327510918</v>
      </c>
    </row>
    <row r="72" spans="1:9" ht="15.75" customHeight="1" x14ac:dyDescent="0.2">
      <c r="A72" s="1">
        <f t="shared" si="1"/>
        <v>2090</v>
      </c>
      <c r="B72" s="1">
        <f t="shared" si="2"/>
        <v>75</v>
      </c>
      <c r="C72" s="1">
        <f t="shared" si="3"/>
        <v>40</v>
      </c>
      <c r="D72" s="1">
        <f t="shared" si="4"/>
        <v>5</v>
      </c>
      <c r="E72" s="1">
        <f t="shared" ref="E72:G72" si="76">SUM(B$3:B72)/3.664*1.65/1000+E$2</f>
        <v>3.0204489628820959</v>
      </c>
      <c r="F72" s="1">
        <f t="shared" si="76"/>
        <v>2.4609170305676855</v>
      </c>
      <c r="G72" s="1">
        <f t="shared" si="76"/>
        <v>1.901385098253275</v>
      </c>
      <c r="H72" s="1">
        <v>0</v>
      </c>
      <c r="I72" s="1">
        <f t="shared" si="7"/>
        <v>1.4681700327510918</v>
      </c>
    </row>
    <row r="73" spans="1:9" ht="15.75" customHeight="1" x14ac:dyDescent="0.2">
      <c r="A73" s="1">
        <f t="shared" si="1"/>
        <v>2091</v>
      </c>
      <c r="B73" s="1">
        <f t="shared" si="2"/>
        <v>75.5</v>
      </c>
      <c r="C73" s="1">
        <f t="shared" si="3"/>
        <v>40</v>
      </c>
      <c r="D73" s="1">
        <f t="shared" si="4"/>
        <v>4.5</v>
      </c>
      <c r="E73" s="1">
        <f t="shared" ref="E73:G73" si="77">SUM(B$3:B73)/3.664*1.65/1000+E$2</f>
        <v>3.0544486899563319</v>
      </c>
      <c r="F73" s="1">
        <f t="shared" si="77"/>
        <v>2.4789301310043665</v>
      </c>
      <c r="G73" s="1">
        <f t="shared" si="77"/>
        <v>1.9034115720524016</v>
      </c>
      <c r="H73" s="1">
        <v>0</v>
      </c>
      <c r="I73" s="1">
        <f t="shared" si="7"/>
        <v>1.4681700327510918</v>
      </c>
    </row>
    <row r="74" spans="1:9" ht="15.75" customHeight="1" x14ac:dyDescent="0.2">
      <c r="A74" s="1">
        <f t="shared" si="1"/>
        <v>2092</v>
      </c>
      <c r="B74" s="1">
        <f t="shared" si="2"/>
        <v>76</v>
      </c>
      <c r="C74" s="1">
        <f t="shared" si="3"/>
        <v>40</v>
      </c>
      <c r="D74" s="1">
        <f t="shared" si="4"/>
        <v>4</v>
      </c>
      <c r="E74" s="1">
        <f t="shared" ref="E74:G74" si="78">SUM(B$3:B74)/3.664*1.65/1000+E$2</f>
        <v>3.0886735807860259</v>
      </c>
      <c r="F74" s="1">
        <f t="shared" si="78"/>
        <v>2.4969432314410476</v>
      </c>
      <c r="G74" s="1">
        <f t="shared" si="78"/>
        <v>1.9052128820960696</v>
      </c>
      <c r="H74" s="1">
        <v>0</v>
      </c>
      <c r="I74" s="1">
        <f t="shared" si="7"/>
        <v>1.4681700327510918</v>
      </c>
    </row>
    <row r="75" spans="1:9" ht="15.75" customHeight="1" x14ac:dyDescent="0.2">
      <c r="A75" s="1">
        <f t="shared" si="1"/>
        <v>2093</v>
      </c>
      <c r="B75" s="1">
        <f t="shared" si="2"/>
        <v>76.5</v>
      </c>
      <c r="C75" s="1">
        <f t="shared" si="3"/>
        <v>40</v>
      </c>
      <c r="D75" s="1">
        <f t="shared" si="4"/>
        <v>3.5</v>
      </c>
      <c r="E75" s="1">
        <f t="shared" ref="E75:G75" si="79">SUM(B$3:B75)/3.664*1.65/1000+E$2</f>
        <v>3.1231236353711784</v>
      </c>
      <c r="F75" s="1">
        <f t="shared" si="79"/>
        <v>2.5149563318777295</v>
      </c>
      <c r="G75" s="1">
        <f t="shared" si="79"/>
        <v>1.9067890283842792</v>
      </c>
      <c r="H75" s="1">
        <v>0</v>
      </c>
      <c r="I75" s="1">
        <f t="shared" si="7"/>
        <v>1.4681700327510918</v>
      </c>
    </row>
    <row r="76" spans="1:9" ht="15.75" customHeight="1" x14ac:dyDescent="0.2">
      <c r="A76" s="1">
        <f t="shared" si="1"/>
        <v>2094</v>
      </c>
      <c r="B76" s="1">
        <f t="shared" si="2"/>
        <v>77</v>
      </c>
      <c r="C76" s="1">
        <f t="shared" si="3"/>
        <v>40</v>
      </c>
      <c r="D76" s="1">
        <f t="shared" si="4"/>
        <v>3</v>
      </c>
      <c r="E76" s="1">
        <f t="shared" ref="E76:G76" si="80">SUM(B$3:B76)/3.664*1.65/1000+E$2</f>
        <v>3.1577988537117898</v>
      </c>
      <c r="F76" s="1">
        <f t="shared" si="80"/>
        <v>2.5329694323144105</v>
      </c>
      <c r="G76" s="1">
        <f t="shared" si="80"/>
        <v>1.9081400109170303</v>
      </c>
      <c r="H76" s="1">
        <v>0</v>
      </c>
      <c r="I76" s="1">
        <f t="shared" si="7"/>
        <v>1.4681700327510918</v>
      </c>
    </row>
    <row r="77" spans="1:9" ht="15.75" customHeight="1" x14ac:dyDescent="0.2">
      <c r="A77" s="1">
        <f t="shared" si="1"/>
        <v>2095</v>
      </c>
      <c r="B77" s="1">
        <f t="shared" si="2"/>
        <v>77.5</v>
      </c>
      <c r="C77" s="1">
        <f t="shared" si="3"/>
        <v>40</v>
      </c>
      <c r="D77" s="1">
        <f t="shared" si="4"/>
        <v>2.5</v>
      </c>
      <c r="E77" s="1">
        <f t="shared" ref="E77:G77" si="81">SUM(B$3:B77)/3.664*1.65/1000+E$2</f>
        <v>3.1926992358078605</v>
      </c>
      <c r="F77" s="1">
        <f t="shared" si="81"/>
        <v>2.5509825327510915</v>
      </c>
      <c r="G77" s="1">
        <f t="shared" si="81"/>
        <v>1.909265829694323</v>
      </c>
      <c r="H77" s="1">
        <v>0</v>
      </c>
      <c r="I77" s="1">
        <f t="shared" si="7"/>
        <v>1.4681700327510918</v>
      </c>
    </row>
    <row r="78" spans="1:9" ht="15.75" customHeight="1" x14ac:dyDescent="0.2">
      <c r="A78" s="1">
        <f t="shared" si="1"/>
        <v>2096</v>
      </c>
      <c r="B78" s="1">
        <f t="shared" si="2"/>
        <v>78</v>
      </c>
      <c r="C78" s="1">
        <f t="shared" si="3"/>
        <v>40</v>
      </c>
      <c r="D78" s="1">
        <f t="shared" si="4"/>
        <v>2</v>
      </c>
      <c r="E78" s="1">
        <f t="shared" ref="E78:G78" si="82">SUM(B$3:B78)/3.664*1.65/1000+E$2</f>
        <v>3.2278247816593888</v>
      </c>
      <c r="F78" s="1">
        <f t="shared" si="82"/>
        <v>2.5689956331877726</v>
      </c>
      <c r="G78" s="1">
        <f t="shared" si="82"/>
        <v>1.9101664847161572</v>
      </c>
      <c r="H78" s="1">
        <v>0</v>
      </c>
      <c r="I78" s="1">
        <f t="shared" si="7"/>
        <v>1.4681700327510918</v>
      </c>
    </row>
    <row r="79" spans="1:9" ht="15.75" customHeight="1" x14ac:dyDescent="0.2">
      <c r="A79" s="1">
        <f t="shared" si="1"/>
        <v>2097</v>
      </c>
      <c r="B79" s="1">
        <f t="shared" si="2"/>
        <v>78.5</v>
      </c>
      <c r="C79" s="1">
        <f t="shared" si="3"/>
        <v>40</v>
      </c>
      <c r="D79" s="1">
        <f t="shared" si="4"/>
        <v>1.5</v>
      </c>
      <c r="E79" s="1">
        <f t="shared" ref="E79:G79" si="83">SUM(B$3:B79)/3.664*1.65/1000+E$2</f>
        <v>3.2631754912663746</v>
      </c>
      <c r="F79" s="1">
        <f t="shared" si="83"/>
        <v>2.5870087336244536</v>
      </c>
      <c r="G79" s="1">
        <f t="shared" si="83"/>
        <v>1.9108419759825326</v>
      </c>
      <c r="H79" s="1">
        <v>0</v>
      </c>
      <c r="I79" s="1">
        <f t="shared" si="7"/>
        <v>1.4681700327510918</v>
      </c>
    </row>
    <row r="80" spans="1:9" ht="15.75" customHeight="1" x14ac:dyDescent="0.2">
      <c r="A80" s="1">
        <f t="shared" si="1"/>
        <v>2098</v>
      </c>
      <c r="B80" s="1">
        <f t="shared" si="2"/>
        <v>79</v>
      </c>
      <c r="C80" s="1">
        <f t="shared" si="3"/>
        <v>40</v>
      </c>
      <c r="D80" s="1">
        <f t="shared" si="4"/>
        <v>1</v>
      </c>
      <c r="E80" s="1">
        <f t="shared" ref="E80:G80" si="84">SUM(B$3:B80)/3.664*1.65/1000+E$2</f>
        <v>3.2987513646288207</v>
      </c>
      <c r="F80" s="1">
        <f t="shared" si="84"/>
        <v>2.6050218340611351</v>
      </c>
      <c r="G80" s="1">
        <f t="shared" si="84"/>
        <v>1.9112923034934497</v>
      </c>
      <c r="H80" s="1">
        <v>0</v>
      </c>
      <c r="I80" s="1">
        <f t="shared" si="7"/>
        <v>1.4681700327510918</v>
      </c>
    </row>
    <row r="81" spans="1:9" ht="15.75" customHeight="1" x14ac:dyDescent="0.2">
      <c r="A81" s="1">
        <f t="shared" si="1"/>
        <v>2099</v>
      </c>
      <c r="B81" s="1">
        <f t="shared" si="2"/>
        <v>79.5</v>
      </c>
      <c r="C81" s="1">
        <f t="shared" si="3"/>
        <v>40</v>
      </c>
      <c r="D81" s="1">
        <f t="shared" si="4"/>
        <v>0.5</v>
      </c>
      <c r="E81" s="1">
        <f t="shared" ref="E81:G81" si="85">SUM(B$3:B81)/3.664*1.65/1000+E$2</f>
        <v>3.3345524017467243</v>
      </c>
      <c r="F81" s="1">
        <f t="shared" si="85"/>
        <v>2.6230349344978166</v>
      </c>
      <c r="G81" s="1">
        <f t="shared" si="85"/>
        <v>1.9115174672489081</v>
      </c>
      <c r="H81" s="1">
        <v>0</v>
      </c>
      <c r="I81" s="1">
        <f t="shared" si="7"/>
        <v>1.4681700327510918</v>
      </c>
    </row>
    <row r="82" spans="1:9" ht="15.75" customHeight="1" x14ac:dyDescent="0.2">
      <c r="A82" s="1">
        <f t="shared" si="1"/>
        <v>2100</v>
      </c>
      <c r="B82" s="1">
        <v>80</v>
      </c>
      <c r="C82" s="1">
        <f t="shared" si="3"/>
        <v>40</v>
      </c>
      <c r="D82" s="1">
        <v>0</v>
      </c>
      <c r="E82" s="1">
        <f t="shared" ref="E82:G82" si="86">SUM(B$3:B82)/3.664*1.65/1000+E$2</f>
        <v>3.3705786026200872</v>
      </c>
      <c r="F82" s="1">
        <f t="shared" si="86"/>
        <v>2.6410480349344976</v>
      </c>
      <c r="G82" s="1">
        <f t="shared" si="86"/>
        <v>1.9115174672489081</v>
      </c>
      <c r="H82" s="1">
        <v>0</v>
      </c>
      <c r="I82" s="1">
        <f t="shared" si="7"/>
        <v>1.4681700327510918</v>
      </c>
    </row>
    <row r="83" spans="1:9" ht="15.75" customHeight="1" x14ac:dyDescent="0.2"/>
    <row r="84" spans="1:9" ht="15.75" customHeight="1" x14ac:dyDescent="0.2"/>
    <row r="85" spans="1:9" ht="15.75" customHeight="1" x14ac:dyDescent="0.2"/>
    <row r="86" spans="1:9" ht="15.75" customHeight="1" x14ac:dyDescent="0.2"/>
    <row r="87" spans="1:9" ht="15.75" customHeight="1" x14ac:dyDescent="0.2"/>
    <row r="88" spans="1:9" ht="15.75" customHeight="1" x14ac:dyDescent="0.2"/>
    <row r="89" spans="1:9" ht="15.75" customHeight="1" x14ac:dyDescent="0.2"/>
    <row r="90" spans="1:9" ht="15.75" customHeight="1" x14ac:dyDescent="0.2"/>
    <row r="91" spans="1:9" ht="15.75" customHeight="1" x14ac:dyDescent="0.2"/>
    <row r="92" spans="1:9" ht="15.75" customHeight="1" x14ac:dyDescent="0.2"/>
    <row r="93" spans="1:9" ht="15.75" customHeight="1" x14ac:dyDescent="0.2"/>
    <row r="94" spans="1:9" ht="15.75" customHeight="1" x14ac:dyDescent="0.2"/>
    <row r="95" spans="1:9" ht="15.75" customHeight="1" x14ac:dyDescent="0.2"/>
    <row r="96" spans="1: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Zeke Hausfather</dc:creator>
  <cp:lastModifiedBy>Microsoft Office User</cp:lastModifiedBy>
  <dcterms:created xsi:type="dcterms:W3CDTF">2021-11-04T14:31:24Z</dcterms:created>
  <dcterms:modified xsi:type="dcterms:W3CDTF">2021-12-07T20:55:48Z</dcterms:modified>
</cp:coreProperties>
</file>