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780" yWindow="280" windowWidth="2560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1" i="1"/>
  <c r="B8" i="1"/>
  <c r="B12" i="1"/>
</calcChain>
</file>

<file path=xl/sharedStrings.xml><?xml version="1.0" encoding="utf-8"?>
<sst xmlns="http://schemas.openxmlformats.org/spreadsheetml/2006/main" count="78" uniqueCount="30">
  <si>
    <t>Enter Fat</t>
  </si>
  <si>
    <t>Enter Protein</t>
  </si>
  <si>
    <t>Enter Carb</t>
  </si>
  <si>
    <t>Equivilant Carb</t>
  </si>
  <si>
    <t>F-P / Calories Ratio</t>
  </si>
  <si>
    <t>(100 is normal)</t>
  </si>
  <si>
    <t>g</t>
  </si>
  <si>
    <t>Square Wave</t>
  </si>
  <si>
    <t>Low carb multiplier</t>
  </si>
  <si>
    <t>Equivilant Carb (low carb)</t>
  </si>
  <si>
    <t>Duration (Loop or OpenAPS)</t>
  </si>
  <si>
    <t>Duration (manual pump)</t>
  </si>
  <si>
    <t>(use this for under 40g of carb)</t>
  </si>
  <si>
    <t>(only used when carb is below 40g)</t>
  </si>
  <si>
    <t>hrs for Loop or OpenAPS</t>
  </si>
  <si>
    <t>hrs for manual pump</t>
  </si>
  <si>
    <t>carb</t>
  </si>
  <si>
    <t>fat</t>
  </si>
  <si>
    <t>protein</t>
  </si>
  <si>
    <t>ratio</t>
  </si>
  <si>
    <t>bolus</t>
  </si>
  <si>
    <t>square</t>
  </si>
  <si>
    <t>duration</t>
  </si>
  <si>
    <t>Note - duration should be entered as 4 hrs minimum for manual pump</t>
  </si>
  <si>
    <t>or 7 hours minimum for Loop or OpenAPS.</t>
  </si>
  <si>
    <t>Verification tests:</t>
  </si>
  <si>
    <t>NA</t>
  </si>
  <si>
    <t>passed</t>
  </si>
  <si>
    <t>Inputs</t>
  </si>
  <si>
    <t xml:space="preserve">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</si>
</sst>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1" fillId="0" borderId="0" xfId="0" applyNumberFormat="1" applyFont="1"/>
    <xf numFmtId="1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 applyFill="1"/>
    <xf numFmtId="0" fontId="5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abSelected="1" workbookViewId="0">
      <selection activeCell="G27" sqref="G27"/>
    </sheetView>
  </sheetViews>
  <sheetFormatPr baseColWidth="10" defaultRowHeight="15" x14ac:dyDescent="0"/>
  <cols>
    <col min="1" max="1" width="29.1640625" customWidth="1"/>
    <col min="3" max="3" width="14.6640625" customWidth="1"/>
  </cols>
  <sheetData>
    <row r="2" spans="1:14">
      <c r="G2" s="7" t="s">
        <v>25</v>
      </c>
    </row>
    <row r="4" spans="1:14">
      <c r="A4" t="s">
        <v>2</v>
      </c>
      <c r="B4" s="1">
        <v>40</v>
      </c>
      <c r="C4" t="s">
        <v>6</v>
      </c>
      <c r="F4" s="7" t="s">
        <v>28</v>
      </c>
      <c r="G4" t="s">
        <v>16</v>
      </c>
      <c r="H4">
        <v>40</v>
      </c>
      <c r="J4" t="s">
        <v>16</v>
      </c>
      <c r="K4">
        <v>40</v>
      </c>
      <c r="M4" t="s">
        <v>16</v>
      </c>
      <c r="N4">
        <v>0</v>
      </c>
    </row>
    <row r="5" spans="1:14">
      <c r="A5" t="s">
        <v>0</v>
      </c>
      <c r="B5" s="1">
        <v>50</v>
      </c>
      <c r="C5" t="s">
        <v>6</v>
      </c>
      <c r="G5" t="s">
        <v>17</v>
      </c>
      <c r="H5">
        <v>0</v>
      </c>
      <c r="J5" t="s">
        <v>17</v>
      </c>
      <c r="K5">
        <v>50</v>
      </c>
      <c r="M5" t="s">
        <v>17</v>
      </c>
      <c r="N5">
        <v>50</v>
      </c>
    </row>
    <row r="6" spans="1:14">
      <c r="A6" t="s">
        <v>1</v>
      </c>
      <c r="B6" s="1">
        <v>60</v>
      </c>
      <c r="C6" t="s">
        <v>6</v>
      </c>
      <c r="G6" t="s">
        <v>18</v>
      </c>
      <c r="H6">
        <v>60</v>
      </c>
      <c r="J6" t="s">
        <v>18</v>
      </c>
      <c r="K6">
        <v>0</v>
      </c>
      <c r="M6" t="s">
        <v>18</v>
      </c>
      <c r="N6">
        <v>60</v>
      </c>
    </row>
    <row r="7" spans="1:14">
      <c r="G7" t="s">
        <v>19</v>
      </c>
      <c r="H7">
        <v>80</v>
      </c>
      <c r="J7" t="s">
        <v>19</v>
      </c>
      <c r="K7">
        <v>100</v>
      </c>
      <c r="M7" t="s">
        <v>19</v>
      </c>
      <c r="N7">
        <v>120</v>
      </c>
    </row>
    <row r="8" spans="1:14">
      <c r="A8" t="s">
        <v>8</v>
      </c>
      <c r="B8">
        <f>(B4/80)+0.5</f>
        <v>1</v>
      </c>
      <c r="C8" t="s">
        <v>13</v>
      </c>
    </row>
    <row r="9" spans="1:14">
      <c r="A9" t="s">
        <v>4</v>
      </c>
      <c r="B9" s="1">
        <v>120</v>
      </c>
      <c r="C9" t="s">
        <v>5</v>
      </c>
      <c r="F9" s="7" t="s">
        <v>29</v>
      </c>
      <c r="G9" t="s">
        <v>20</v>
      </c>
      <c r="H9">
        <v>40</v>
      </c>
      <c r="J9" t="s">
        <v>20</v>
      </c>
      <c r="K9">
        <v>40</v>
      </c>
      <c r="M9" t="s">
        <v>20</v>
      </c>
      <c r="N9">
        <v>0</v>
      </c>
    </row>
    <row r="10" spans="1:14">
      <c r="G10" t="s">
        <v>21</v>
      </c>
      <c r="H10">
        <v>30</v>
      </c>
      <c r="J10" t="s">
        <v>21</v>
      </c>
      <c r="K10">
        <v>45</v>
      </c>
      <c r="M10" t="s">
        <v>21</v>
      </c>
      <c r="N10">
        <v>29</v>
      </c>
    </row>
    <row r="11" spans="1:14">
      <c r="A11" t="s">
        <v>3</v>
      </c>
      <c r="B11" s="3">
        <f>((B5*9+B6*4)/B9)*10</f>
        <v>57.5</v>
      </c>
      <c r="C11" t="s">
        <v>7</v>
      </c>
      <c r="G11" t="s">
        <v>22</v>
      </c>
      <c r="H11">
        <v>8</v>
      </c>
      <c r="J11" t="s">
        <v>22</v>
      </c>
      <c r="K11">
        <v>9.5</v>
      </c>
      <c r="M11" t="s">
        <v>22</v>
      </c>
      <c r="N11">
        <v>10.8</v>
      </c>
    </row>
    <row r="12" spans="1:14">
      <c r="A12" t="s">
        <v>9</v>
      </c>
      <c r="B12" s="3">
        <f>B11*B8</f>
        <v>57.5</v>
      </c>
      <c r="C12" t="s">
        <v>12</v>
      </c>
      <c r="G12" s="6" t="s">
        <v>27</v>
      </c>
      <c r="J12" s="6" t="s">
        <v>27</v>
      </c>
      <c r="M12" s="6" t="s">
        <v>27</v>
      </c>
    </row>
    <row r="13" spans="1:14">
      <c r="A13" t="s">
        <v>11</v>
      </c>
      <c r="B13" s="2">
        <f>((B5*9+B6*4)/B9)+2</f>
        <v>7.75</v>
      </c>
      <c r="C13" t="s">
        <v>15</v>
      </c>
    </row>
    <row r="14" spans="1:14">
      <c r="A14" t="s">
        <v>10</v>
      </c>
      <c r="B14" s="4">
        <f>B13+3</f>
        <v>10.75</v>
      </c>
      <c r="C14" t="s">
        <v>14</v>
      </c>
    </row>
    <row r="15" spans="1:14">
      <c r="F15" s="7" t="s">
        <v>28</v>
      </c>
      <c r="G15" t="s">
        <v>16</v>
      </c>
      <c r="H15">
        <v>40</v>
      </c>
      <c r="J15" t="s">
        <v>16</v>
      </c>
      <c r="K15">
        <v>0</v>
      </c>
      <c r="M15" t="s">
        <v>16</v>
      </c>
      <c r="N15">
        <v>40</v>
      </c>
    </row>
    <row r="16" spans="1:14">
      <c r="A16" t="s">
        <v>23</v>
      </c>
      <c r="G16" t="s">
        <v>17</v>
      </c>
      <c r="H16">
        <v>0</v>
      </c>
      <c r="J16" t="s">
        <v>17</v>
      </c>
      <c r="K16">
        <v>0</v>
      </c>
      <c r="M16" t="s">
        <v>17</v>
      </c>
      <c r="N16">
        <v>50</v>
      </c>
    </row>
    <row r="17" spans="1:14">
      <c r="A17" t="s">
        <v>24</v>
      </c>
      <c r="G17" t="s">
        <v>18</v>
      </c>
      <c r="H17">
        <v>0</v>
      </c>
      <c r="J17" t="s">
        <v>18</v>
      </c>
      <c r="K17">
        <v>0</v>
      </c>
      <c r="M17" t="s">
        <v>18</v>
      </c>
      <c r="N17">
        <v>60</v>
      </c>
    </row>
    <row r="18" spans="1:14">
      <c r="G18" t="s">
        <v>19</v>
      </c>
      <c r="H18">
        <v>80</v>
      </c>
      <c r="J18" t="s">
        <v>19</v>
      </c>
      <c r="K18">
        <v>100</v>
      </c>
      <c r="M18" t="s">
        <v>19</v>
      </c>
      <c r="N18">
        <v>120</v>
      </c>
    </row>
    <row r="20" spans="1:14">
      <c r="F20" s="7" t="s">
        <v>29</v>
      </c>
      <c r="G20" t="s">
        <v>20</v>
      </c>
      <c r="H20">
        <v>40</v>
      </c>
      <c r="J20" t="s">
        <v>20</v>
      </c>
      <c r="K20" s="5" t="s">
        <v>26</v>
      </c>
      <c r="M20" t="s">
        <v>20</v>
      </c>
      <c r="N20">
        <v>40</v>
      </c>
    </row>
    <row r="21" spans="1:14">
      <c r="G21" t="s">
        <v>21</v>
      </c>
      <c r="H21" s="5" t="s">
        <v>26</v>
      </c>
      <c r="J21" t="s">
        <v>21</v>
      </c>
      <c r="K21" s="5" t="s">
        <v>26</v>
      </c>
      <c r="M21" t="s">
        <v>21</v>
      </c>
      <c r="N21">
        <v>58</v>
      </c>
    </row>
    <row r="22" spans="1:14">
      <c r="G22" t="s">
        <v>22</v>
      </c>
      <c r="H22" s="5" t="s">
        <v>26</v>
      </c>
      <c r="J22" t="s">
        <v>22</v>
      </c>
      <c r="K22" s="5" t="s">
        <v>26</v>
      </c>
      <c r="M22" t="s">
        <v>22</v>
      </c>
      <c r="N22">
        <v>10.8</v>
      </c>
    </row>
    <row r="23" spans="1:14">
      <c r="G23" s="6" t="s">
        <v>27</v>
      </c>
      <c r="J23" s="6" t="s">
        <v>27</v>
      </c>
      <c r="M23" s="6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2018-10-20T19:29:46Z</dcterms:created>
  <dcterms:modified xsi:type="dcterms:W3CDTF">2018-10-24T15:46:27Z</dcterms:modified>
</cp:coreProperties>
</file>