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tch\OneDrive\Desktop\Personal Projects\week-meal-planner\"/>
    </mc:Choice>
  </mc:AlternateContent>
  <xr:revisionPtr revIDLastSave="0" documentId="13_ncr:1_{DC5C9931-F597-4116-AC97-84CB86C31299}" xr6:coauthVersionLast="47" xr6:coauthVersionMax="47" xr10:uidLastSave="{00000000-0000-0000-0000-000000000000}"/>
  <bookViews>
    <workbookView xWindow="75" yWindow="60" windowWidth="14100" windowHeight="14475" xr2:uid="{97533438-58B0-4064-9E8A-CC966136C3A5}"/>
  </bookViews>
  <sheets>
    <sheet name="MealPlanner" sheetId="1" r:id="rId1"/>
    <sheet name="Men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42" i="1" l="1"/>
  <c r="BJ42" i="1"/>
  <c r="BI42" i="1"/>
  <c r="BH42" i="1"/>
  <c r="BK41" i="1"/>
  <c r="BJ41" i="1"/>
  <c r="BI41" i="1"/>
  <c r="BH41" i="1"/>
  <c r="BK40" i="1"/>
  <c r="BJ40" i="1"/>
  <c r="BI40" i="1"/>
  <c r="BH40" i="1"/>
  <c r="BK39" i="1"/>
  <c r="BJ39" i="1"/>
  <c r="BI39" i="1"/>
  <c r="BH39" i="1"/>
  <c r="BK38" i="1"/>
  <c r="BJ38" i="1"/>
  <c r="BI38" i="1"/>
  <c r="BH38" i="1"/>
  <c r="BK36" i="1"/>
  <c r="BJ36" i="1"/>
  <c r="BI36" i="1"/>
  <c r="BH36" i="1"/>
  <c r="BK35" i="1"/>
  <c r="BJ35" i="1"/>
  <c r="BI35" i="1"/>
  <c r="BH35" i="1"/>
  <c r="BK34" i="1"/>
  <c r="BJ34" i="1"/>
  <c r="BI34" i="1"/>
  <c r="BH34" i="1"/>
  <c r="BK33" i="1"/>
  <c r="BJ33" i="1"/>
  <c r="BI33" i="1"/>
  <c r="BH33" i="1"/>
  <c r="BK32" i="1"/>
  <c r="BJ32" i="1"/>
  <c r="BI32" i="1"/>
  <c r="BH32" i="1"/>
  <c r="BK30" i="1"/>
  <c r="BJ30" i="1"/>
  <c r="BI30" i="1"/>
  <c r="BH30" i="1"/>
  <c r="BK29" i="1"/>
  <c r="BJ29" i="1"/>
  <c r="BI29" i="1"/>
  <c r="BH29" i="1"/>
  <c r="BK28" i="1"/>
  <c r="BJ28" i="1"/>
  <c r="BI28" i="1"/>
  <c r="BH28" i="1"/>
  <c r="BK27" i="1"/>
  <c r="BJ27" i="1"/>
  <c r="BI27" i="1"/>
  <c r="BH27" i="1"/>
  <c r="BK26" i="1"/>
  <c r="BJ26" i="1"/>
  <c r="BI26" i="1"/>
  <c r="BH26" i="1"/>
  <c r="BK24" i="1"/>
  <c r="BJ24" i="1"/>
  <c r="BI24" i="1"/>
  <c r="BH24" i="1"/>
  <c r="BK23" i="1"/>
  <c r="BJ23" i="1"/>
  <c r="BI23" i="1"/>
  <c r="BH23" i="1"/>
  <c r="BK22" i="1"/>
  <c r="BJ22" i="1"/>
  <c r="BI22" i="1"/>
  <c r="BH22" i="1"/>
  <c r="BK21" i="1"/>
  <c r="BJ21" i="1"/>
  <c r="BI21" i="1"/>
  <c r="BH21" i="1"/>
  <c r="BK20" i="1"/>
  <c r="BJ20" i="1"/>
  <c r="BI20" i="1"/>
  <c r="BH20" i="1"/>
  <c r="BK18" i="1"/>
  <c r="BJ18" i="1"/>
  <c r="BI18" i="1"/>
  <c r="BH18" i="1"/>
  <c r="BK17" i="1"/>
  <c r="BJ17" i="1"/>
  <c r="BI17" i="1"/>
  <c r="BH17" i="1"/>
  <c r="BK16" i="1"/>
  <c r="BJ16" i="1"/>
  <c r="BI16" i="1"/>
  <c r="BH16" i="1"/>
  <c r="BK15" i="1"/>
  <c r="BJ15" i="1"/>
  <c r="BI15" i="1"/>
  <c r="BH15" i="1"/>
  <c r="BK14" i="1"/>
  <c r="BJ14" i="1"/>
  <c r="BI14" i="1"/>
  <c r="BH14" i="1"/>
  <c r="BK12" i="1"/>
  <c r="BJ12" i="1"/>
  <c r="BI12" i="1"/>
  <c r="BH12" i="1"/>
  <c r="BK11" i="1"/>
  <c r="BJ11" i="1"/>
  <c r="BI11" i="1"/>
  <c r="BH11" i="1"/>
  <c r="BK10" i="1"/>
  <c r="BJ10" i="1"/>
  <c r="BI10" i="1"/>
  <c r="BH10" i="1"/>
  <c r="BK9" i="1"/>
  <c r="BJ9" i="1"/>
  <c r="BI9" i="1"/>
  <c r="BH9" i="1"/>
  <c r="BK8" i="1"/>
  <c r="BJ8" i="1"/>
  <c r="BI8" i="1"/>
  <c r="BH8" i="1"/>
  <c r="BC42" i="1"/>
  <c r="BB42" i="1"/>
  <c r="BA42" i="1"/>
  <c r="AZ42" i="1"/>
  <c r="BC41" i="1"/>
  <c r="BB41" i="1"/>
  <c r="BA41" i="1"/>
  <c r="AZ41" i="1"/>
  <c r="BC40" i="1"/>
  <c r="BB40" i="1"/>
  <c r="BA40" i="1"/>
  <c r="AZ40" i="1"/>
  <c r="BC39" i="1"/>
  <c r="BB39" i="1"/>
  <c r="BA39" i="1"/>
  <c r="AZ39" i="1"/>
  <c r="BC38" i="1"/>
  <c r="BB38" i="1"/>
  <c r="BA38" i="1"/>
  <c r="AZ38" i="1"/>
  <c r="BC36" i="1"/>
  <c r="BB36" i="1"/>
  <c r="BA36" i="1"/>
  <c r="AZ36" i="1"/>
  <c r="BC35" i="1"/>
  <c r="BB35" i="1"/>
  <c r="BA35" i="1"/>
  <c r="AZ35" i="1"/>
  <c r="BC34" i="1"/>
  <c r="BB34" i="1"/>
  <c r="BA34" i="1"/>
  <c r="AZ34" i="1"/>
  <c r="BC33" i="1"/>
  <c r="BB33" i="1"/>
  <c r="BA33" i="1"/>
  <c r="AZ33" i="1"/>
  <c r="BC32" i="1"/>
  <c r="BB32" i="1"/>
  <c r="BA32" i="1"/>
  <c r="AZ32" i="1"/>
  <c r="BC30" i="1"/>
  <c r="BB30" i="1"/>
  <c r="BA30" i="1"/>
  <c r="AZ30" i="1"/>
  <c r="BC29" i="1"/>
  <c r="BB29" i="1"/>
  <c r="BA29" i="1"/>
  <c r="AZ29" i="1"/>
  <c r="BC28" i="1"/>
  <c r="BB28" i="1"/>
  <c r="BA28" i="1"/>
  <c r="AZ28" i="1"/>
  <c r="BC27" i="1"/>
  <c r="BB27" i="1"/>
  <c r="BA27" i="1"/>
  <c r="AZ27" i="1"/>
  <c r="BC26" i="1"/>
  <c r="BB26" i="1"/>
  <c r="BA26" i="1"/>
  <c r="AZ26" i="1"/>
  <c r="BC24" i="1"/>
  <c r="BB24" i="1"/>
  <c r="BA24" i="1"/>
  <c r="AZ24" i="1"/>
  <c r="BC23" i="1"/>
  <c r="BB23" i="1"/>
  <c r="BA23" i="1"/>
  <c r="AZ23" i="1"/>
  <c r="BC22" i="1"/>
  <c r="BB22" i="1"/>
  <c r="BA22" i="1"/>
  <c r="AZ22" i="1"/>
  <c r="BC21" i="1"/>
  <c r="BB21" i="1"/>
  <c r="BA21" i="1"/>
  <c r="AZ21" i="1"/>
  <c r="BC20" i="1"/>
  <c r="BB20" i="1"/>
  <c r="BA20" i="1"/>
  <c r="AZ20" i="1"/>
  <c r="BC18" i="1"/>
  <c r="BB18" i="1"/>
  <c r="BA18" i="1"/>
  <c r="AZ18" i="1"/>
  <c r="BC17" i="1"/>
  <c r="BB17" i="1"/>
  <c r="BA17" i="1"/>
  <c r="AZ17" i="1"/>
  <c r="BC16" i="1"/>
  <c r="BB16" i="1"/>
  <c r="BA16" i="1"/>
  <c r="AZ16" i="1"/>
  <c r="BC15" i="1"/>
  <c r="BB15" i="1"/>
  <c r="BA15" i="1"/>
  <c r="AZ15" i="1"/>
  <c r="BC14" i="1"/>
  <c r="BB14" i="1"/>
  <c r="BA14" i="1"/>
  <c r="AZ14" i="1"/>
  <c r="BC12" i="1"/>
  <c r="BB12" i="1"/>
  <c r="BA12" i="1"/>
  <c r="AZ12" i="1"/>
  <c r="BC11" i="1"/>
  <c r="BB11" i="1"/>
  <c r="BA11" i="1"/>
  <c r="AZ11" i="1"/>
  <c r="BC10" i="1"/>
  <c r="BB10" i="1"/>
  <c r="BA10" i="1"/>
  <c r="AZ10" i="1"/>
  <c r="BC9" i="1"/>
  <c r="BB9" i="1"/>
  <c r="BA9" i="1"/>
  <c r="AZ9" i="1"/>
  <c r="BC8" i="1"/>
  <c r="BB8" i="1"/>
  <c r="BA8" i="1"/>
  <c r="AZ8" i="1"/>
  <c r="AU42" i="1"/>
  <c r="AT42" i="1"/>
  <c r="AS42" i="1"/>
  <c r="AR42" i="1"/>
  <c r="AU41" i="1"/>
  <c r="AT41" i="1"/>
  <c r="AS41" i="1"/>
  <c r="AR41" i="1"/>
  <c r="AU40" i="1"/>
  <c r="AT40" i="1"/>
  <c r="AS40" i="1"/>
  <c r="AR40" i="1"/>
  <c r="AU39" i="1"/>
  <c r="AT39" i="1"/>
  <c r="AS39" i="1"/>
  <c r="AR39" i="1"/>
  <c r="AU38" i="1"/>
  <c r="AT38" i="1"/>
  <c r="AS38" i="1"/>
  <c r="AR38" i="1"/>
  <c r="AU36" i="1"/>
  <c r="AT36" i="1"/>
  <c r="AS36" i="1"/>
  <c r="AR36" i="1"/>
  <c r="AU35" i="1"/>
  <c r="AT35" i="1"/>
  <c r="AS35" i="1"/>
  <c r="AR35" i="1"/>
  <c r="AU34" i="1"/>
  <c r="AT34" i="1"/>
  <c r="AS34" i="1"/>
  <c r="AR34" i="1"/>
  <c r="AU33" i="1"/>
  <c r="AT33" i="1"/>
  <c r="AS33" i="1"/>
  <c r="AR33" i="1"/>
  <c r="AU32" i="1"/>
  <c r="AT32" i="1"/>
  <c r="AS32" i="1"/>
  <c r="AR32" i="1"/>
  <c r="AU30" i="1"/>
  <c r="AT30" i="1"/>
  <c r="AS30" i="1"/>
  <c r="AR30" i="1"/>
  <c r="AU29" i="1"/>
  <c r="AT29" i="1"/>
  <c r="AS29" i="1"/>
  <c r="AR29" i="1"/>
  <c r="AU28" i="1"/>
  <c r="AT28" i="1"/>
  <c r="AS28" i="1"/>
  <c r="AR28" i="1"/>
  <c r="AU27" i="1"/>
  <c r="AT27" i="1"/>
  <c r="AS27" i="1"/>
  <c r="AR27" i="1"/>
  <c r="AU26" i="1"/>
  <c r="AT26" i="1"/>
  <c r="AS26" i="1"/>
  <c r="AR26" i="1"/>
  <c r="AU24" i="1"/>
  <c r="AT24" i="1"/>
  <c r="AS24" i="1"/>
  <c r="AR24" i="1"/>
  <c r="AU23" i="1"/>
  <c r="AT23" i="1"/>
  <c r="AS23" i="1"/>
  <c r="AR23" i="1"/>
  <c r="AU22" i="1"/>
  <c r="AT22" i="1"/>
  <c r="AS22" i="1"/>
  <c r="AR22" i="1"/>
  <c r="AU21" i="1"/>
  <c r="AT21" i="1"/>
  <c r="AS21" i="1"/>
  <c r="AR21" i="1"/>
  <c r="AU20" i="1"/>
  <c r="AT20" i="1"/>
  <c r="AS20" i="1"/>
  <c r="AR20" i="1"/>
  <c r="AU18" i="1"/>
  <c r="AT18" i="1"/>
  <c r="AS18" i="1"/>
  <c r="AR18" i="1"/>
  <c r="AU17" i="1"/>
  <c r="AT17" i="1"/>
  <c r="AS17" i="1"/>
  <c r="AR17" i="1"/>
  <c r="AU16" i="1"/>
  <c r="AT16" i="1"/>
  <c r="AS16" i="1"/>
  <c r="AR16" i="1"/>
  <c r="AU15" i="1"/>
  <c r="AT15" i="1"/>
  <c r="AS15" i="1"/>
  <c r="AR15" i="1"/>
  <c r="AU14" i="1"/>
  <c r="AT14" i="1"/>
  <c r="AS14" i="1"/>
  <c r="AR14" i="1"/>
  <c r="AU12" i="1"/>
  <c r="AT12" i="1"/>
  <c r="AS12" i="1"/>
  <c r="AR12" i="1"/>
  <c r="AU11" i="1"/>
  <c r="AT11" i="1"/>
  <c r="AS11" i="1"/>
  <c r="AR11" i="1"/>
  <c r="AU10" i="1"/>
  <c r="AT10" i="1"/>
  <c r="AS10" i="1"/>
  <c r="AR10" i="1"/>
  <c r="AU9" i="1"/>
  <c r="AT9" i="1"/>
  <c r="AS9" i="1"/>
  <c r="AR9" i="1"/>
  <c r="AU8" i="1"/>
  <c r="AT8" i="1"/>
  <c r="AS8" i="1"/>
  <c r="AR8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AM18" i="1"/>
  <c r="AL18" i="1"/>
  <c r="AK18" i="1"/>
  <c r="AJ18" i="1"/>
  <c r="AM17" i="1"/>
  <c r="AL17" i="1"/>
  <c r="AK17" i="1"/>
  <c r="AJ17" i="1"/>
  <c r="AM16" i="1"/>
  <c r="AL16" i="1"/>
  <c r="AK16" i="1"/>
  <c r="AJ16" i="1"/>
  <c r="AM15" i="1"/>
  <c r="AL15" i="1"/>
  <c r="AK15" i="1"/>
  <c r="AJ15" i="1"/>
  <c r="AM14" i="1"/>
  <c r="AL14" i="1"/>
  <c r="AK14" i="1"/>
  <c r="AJ14" i="1"/>
  <c r="AM12" i="1"/>
  <c r="AL12" i="1"/>
  <c r="AK12" i="1"/>
  <c r="AJ12" i="1"/>
  <c r="AM11" i="1"/>
  <c r="AL11" i="1"/>
  <c r="AK11" i="1"/>
  <c r="AJ11" i="1"/>
  <c r="AM10" i="1"/>
  <c r="AL10" i="1"/>
  <c r="AK10" i="1"/>
  <c r="AJ10" i="1"/>
  <c r="AM9" i="1"/>
  <c r="AL9" i="1"/>
  <c r="AK9" i="1"/>
  <c r="AJ9" i="1"/>
  <c r="AM8" i="1"/>
  <c r="AL8" i="1"/>
  <c r="AK8" i="1"/>
  <c r="AJ8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B27" i="1"/>
  <c r="B8" i="1"/>
  <c r="B11" i="1"/>
  <c r="AS43" i="1" l="1"/>
  <c r="BA13" i="1"/>
  <c r="W31" i="1"/>
  <c r="BK19" i="1"/>
  <c r="BH25" i="1"/>
  <c r="AT19" i="1"/>
  <c r="BB31" i="1"/>
  <c r="BK43" i="1"/>
  <c r="AT25" i="1"/>
  <c r="AT43" i="1"/>
  <c r="BB13" i="1"/>
  <c r="BI25" i="1"/>
  <c r="AU19" i="1"/>
  <c r="AJ43" i="1"/>
  <c r="AK37" i="1"/>
  <c r="AM43" i="1"/>
  <c r="BC19" i="1"/>
  <c r="W13" i="1"/>
  <c r="AL37" i="1"/>
  <c r="W43" i="1"/>
  <c r="AE31" i="1"/>
  <c r="AM13" i="1"/>
  <c r="AB13" i="1"/>
  <c r="V19" i="1"/>
  <c r="AU37" i="1"/>
  <c r="BB25" i="1"/>
  <c r="AK19" i="1"/>
  <c r="BA37" i="1"/>
  <c r="AL13" i="1"/>
  <c r="AR43" i="1"/>
  <c r="AM25" i="1"/>
  <c r="AM37" i="1"/>
  <c r="AL25" i="1"/>
  <c r="AJ13" i="1"/>
  <c r="AC25" i="1"/>
  <c r="AU43" i="1"/>
  <c r="W19" i="1"/>
  <c r="W25" i="1"/>
  <c r="V43" i="1"/>
  <c r="AC13" i="1"/>
  <c r="AB37" i="1"/>
  <c r="BC13" i="1"/>
  <c r="AZ13" i="1"/>
  <c r="T31" i="1"/>
  <c r="AD31" i="1"/>
  <c r="AC37" i="1"/>
  <c r="AJ25" i="1"/>
  <c r="AZ19" i="1"/>
  <c r="BC31" i="1"/>
  <c r="BB37" i="1"/>
  <c r="BJ19" i="1"/>
  <c r="BJ25" i="1"/>
  <c r="BJ43" i="1"/>
  <c r="T25" i="1"/>
  <c r="AD13" i="1"/>
  <c r="U31" i="1"/>
  <c r="AE13" i="1"/>
  <c r="AD37" i="1"/>
  <c r="AL19" i="1"/>
  <c r="AK43" i="1"/>
  <c r="AR13" i="1"/>
  <c r="AU25" i="1"/>
  <c r="BA19" i="1"/>
  <c r="BC37" i="1"/>
  <c r="BK25" i="1"/>
  <c r="AZ37" i="1"/>
  <c r="V25" i="1"/>
  <c r="AB19" i="1"/>
  <c r="AE37" i="1"/>
  <c r="AM19" i="1"/>
  <c r="AL43" i="1"/>
  <c r="AS13" i="1"/>
  <c r="AR37" i="1"/>
  <c r="AZ43" i="1"/>
  <c r="BH31" i="1"/>
  <c r="AR31" i="1"/>
  <c r="U25" i="1"/>
  <c r="AC19" i="1"/>
  <c r="AB43" i="1"/>
  <c r="AT13" i="1"/>
  <c r="AS31" i="1"/>
  <c r="AS37" i="1"/>
  <c r="BA43" i="1"/>
  <c r="BI31" i="1"/>
  <c r="AJ31" i="1"/>
  <c r="AT37" i="1"/>
  <c r="AU31" i="1"/>
  <c r="AZ25" i="1"/>
  <c r="BK31" i="1"/>
  <c r="AC43" i="1"/>
  <c r="AT31" i="1"/>
  <c r="T37" i="1"/>
  <c r="AK25" i="1"/>
  <c r="AR19" i="1"/>
  <c r="V31" i="1"/>
  <c r="AB25" i="1"/>
  <c r="BB19" i="1"/>
  <c r="BA25" i="1"/>
  <c r="BH13" i="1"/>
  <c r="BH37" i="1"/>
  <c r="AK13" i="1"/>
  <c r="BI13" i="1"/>
  <c r="T19" i="1"/>
  <c r="W37" i="1"/>
  <c r="AD19" i="1"/>
  <c r="AD25" i="1"/>
  <c r="AJ37" i="1"/>
  <c r="AU13" i="1"/>
  <c r="BC25" i="1"/>
  <c r="BB43" i="1"/>
  <c r="BJ13" i="1"/>
  <c r="BJ31" i="1"/>
  <c r="T13" i="1"/>
  <c r="U13" i="1"/>
  <c r="T43" i="1"/>
  <c r="AE25" i="1"/>
  <c r="AD43" i="1"/>
  <c r="AZ31" i="1"/>
  <c r="BK13" i="1"/>
  <c r="V13" i="1"/>
  <c r="U37" i="1"/>
  <c r="U43" i="1"/>
  <c r="AB31" i="1"/>
  <c r="AE43" i="1"/>
  <c r="AL31" i="1"/>
  <c r="AS19" i="1"/>
  <c r="AR25" i="1"/>
  <c r="BA31" i="1"/>
  <c r="BH19" i="1"/>
  <c r="BH43" i="1"/>
  <c r="U19" i="1"/>
  <c r="AE19" i="1"/>
  <c r="AK31" i="1"/>
  <c r="BC43" i="1"/>
  <c r="V37" i="1"/>
  <c r="AC31" i="1"/>
  <c r="AJ19" i="1"/>
  <c r="AM31" i="1"/>
  <c r="AS25" i="1"/>
  <c r="BI19" i="1"/>
  <c r="BI43" i="1"/>
  <c r="BI37" i="1"/>
  <c r="BJ37" i="1"/>
  <c r="BK37" i="1"/>
  <c r="B23" i="1"/>
  <c r="L25" i="1"/>
  <c r="M19" i="1"/>
  <c r="O43" i="1"/>
  <c r="M25" i="1"/>
  <c r="N25" i="1"/>
  <c r="L19" i="1"/>
  <c r="N13" i="1"/>
  <c r="O25" i="1"/>
  <c r="O13" i="1"/>
  <c r="M13" i="1"/>
  <c r="O37" i="1"/>
  <c r="M43" i="1"/>
  <c r="N43" i="1"/>
  <c r="N19" i="1"/>
  <c r="L31" i="1"/>
  <c r="M31" i="1"/>
  <c r="N31" i="1"/>
  <c r="L37" i="1"/>
  <c r="L13" i="1"/>
  <c r="M37" i="1"/>
  <c r="N37" i="1"/>
  <c r="O31" i="1"/>
  <c r="O19" i="1"/>
  <c r="L43" i="1"/>
  <c r="B33" i="1" l="1"/>
  <c r="B34" i="1" s="1"/>
  <c r="B30" i="1"/>
  <c r="B31" i="1" s="1"/>
  <c r="B36" i="1"/>
  <c r="B37" i="1" s="1"/>
  <c r="B28" i="1"/>
  <c r="BJ46" i="1"/>
  <c r="T46" i="1"/>
  <c r="V46" i="1"/>
  <c r="R46" i="1"/>
  <c r="AX46" i="1"/>
  <c r="P46" i="1"/>
  <c r="AF46" i="1"/>
  <c r="AP46" i="1"/>
  <c r="BB46" i="1"/>
  <c r="BH46" i="1"/>
  <c r="BF46" i="1"/>
  <c r="BD46" i="1"/>
  <c r="AZ46" i="1"/>
  <c r="AV46" i="1"/>
  <c r="AT46" i="1"/>
  <c r="AR46" i="1"/>
  <c r="AN46" i="1"/>
  <c r="AJ46" i="1"/>
  <c r="AH46" i="1"/>
  <c r="AL46" i="1"/>
  <c r="Z46" i="1"/>
  <c r="AB46" i="1"/>
  <c r="X46" i="1"/>
  <c r="AD46" i="1"/>
  <c r="N46" i="1"/>
  <c r="J46" i="1"/>
  <c r="H46" i="1"/>
  <c r="L46" i="1"/>
  <c r="N49" i="1" l="1"/>
  <c r="L49" i="1"/>
  <c r="H49" i="1"/>
  <c r="J49" i="1"/>
</calcChain>
</file>

<file path=xl/sharedStrings.xml><?xml version="1.0" encoding="utf-8"?>
<sst xmlns="http://schemas.openxmlformats.org/spreadsheetml/2006/main" count="191" uniqueCount="67">
  <si>
    <t>Enter Body Weight</t>
  </si>
  <si>
    <t>Meal Planner</t>
  </si>
  <si>
    <t>Enter Height</t>
  </si>
  <si>
    <t>lbs</t>
  </si>
  <si>
    <t>kg</t>
  </si>
  <si>
    <t>inches</t>
  </si>
  <si>
    <t>cm</t>
  </si>
  <si>
    <t>Enter Age</t>
  </si>
  <si>
    <t>years</t>
  </si>
  <si>
    <t>per week</t>
  </si>
  <si>
    <t>Total Calories</t>
  </si>
  <si>
    <t>Total Protein</t>
  </si>
  <si>
    <t>Total Carbohydrates</t>
  </si>
  <si>
    <t>Total Fats</t>
  </si>
  <si>
    <t>grams per day</t>
  </si>
  <si>
    <t>grams per week</t>
  </si>
  <si>
    <t>Monday</t>
  </si>
  <si>
    <t>Tuesday</t>
  </si>
  <si>
    <t>Wednesday</t>
  </si>
  <si>
    <t>Thursday</t>
  </si>
  <si>
    <t>Friday</t>
  </si>
  <si>
    <t>Saturday</t>
  </si>
  <si>
    <t>Sunday</t>
  </si>
  <si>
    <t>Meal</t>
  </si>
  <si>
    <t>Calories</t>
  </si>
  <si>
    <t>Protein</t>
  </si>
  <si>
    <t>Carbs</t>
  </si>
  <si>
    <t>Fats</t>
  </si>
  <si>
    <t>Week Stats</t>
  </si>
  <si>
    <t>Day Stats</t>
  </si>
  <si>
    <t>Servings</t>
  </si>
  <si>
    <t>#</t>
  </si>
  <si>
    <t>Menu Item</t>
  </si>
  <si>
    <t>Fat</t>
  </si>
  <si>
    <t>Menu</t>
  </si>
  <si>
    <t>Total</t>
  </si>
  <si>
    <t>Legend</t>
  </si>
  <si>
    <t>&lt; 50%</t>
  </si>
  <si>
    <t>&gt; 50%</t>
  </si>
  <si>
    <t>Enter Number of Workouts</t>
  </si>
  <si>
    <t>Enter Gender (M/F)</t>
  </si>
  <si>
    <t>M</t>
  </si>
  <si>
    <t>Calculated BMR</t>
  </si>
  <si>
    <t>&gt; 80%</t>
  </si>
  <si>
    <t>Goal</t>
  </si>
  <si>
    <t>Maintain Current Weight</t>
  </si>
  <si>
    <t>Protein Powder</t>
  </si>
  <si>
    <t>Premier Protein</t>
  </si>
  <si>
    <t>Pork Tonkatsu</t>
  </si>
  <si>
    <t>Chicken Breast</t>
  </si>
  <si>
    <t>Chicken Thigh</t>
  </si>
  <si>
    <t>Rice</t>
  </si>
  <si>
    <t>Broccoli</t>
  </si>
  <si>
    <t>Serving Size</t>
  </si>
  <si>
    <t>1 scoop</t>
  </si>
  <si>
    <t>1 breast (120 g)</t>
  </si>
  <si>
    <t>1 thigh (112 g)</t>
  </si>
  <si>
    <t>1 container</t>
  </si>
  <si>
    <t>1 cutlet (193 g)</t>
  </si>
  <si>
    <t>1/4 cup (46 g)</t>
  </si>
  <si>
    <t>Brussel Sprouts</t>
  </si>
  <si>
    <t>8 sprouts (168 g)</t>
  </si>
  <si>
    <t>100 g</t>
  </si>
  <si>
    <t>Carrot</t>
  </si>
  <si>
    <t>Red Bell Pepper</t>
  </si>
  <si>
    <t>1 pepper (114 g)</t>
  </si>
  <si>
    <t>1 carrot (46 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</si>
</sst>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7" borderId="43" applyNumberFormat="0" applyAlignment="0" applyProtection="0"/>
    <xf numFmtId="0" fontId="12" fillId="8" borderId="43" applyNumberFormat="0" applyAlignment="0" applyProtection="0"/>
  </cellStyleXfs>
  <cellXfs count="93">
    <xf numFmtId="0" fontId="0" fillId="0" borderId="0" xfId="0"/>
    <xf numFmtId="0" fontId="0" fillId="0" borderId="0" xfId="0"/>
    <xf numFmtId="0" fontId="4" fillId="3" borderId="7" xfId="3" applyFont="1" applyBorder="1" applyAlignment="1">
      <alignment horizontal="center"/>
    </xf>
    <xf numFmtId="1" fontId="0" fillId="0" borderId="2" xfId="0" applyNumberFormat="1" applyBorder="1"/>
    <xf numFmtId="0" fontId="4" fillId="3" borderId="10" xfId="3" applyFont="1" applyBorder="1" applyAlignment="1">
      <alignment horizontal="center"/>
    </xf>
    <xf numFmtId="0" fontId="1" fillId="2" borderId="18" xfId="2" applyBorder="1"/>
    <xf numFmtId="0" fontId="4" fillId="3" borderId="19" xfId="3" applyFont="1" applyBorder="1" applyAlignment="1">
      <alignment horizontal="center"/>
    </xf>
    <xf numFmtId="0" fontId="4" fillId="3" borderId="31" xfId="3" applyFont="1" applyBorder="1" applyAlignment="1">
      <alignment horizontal="center"/>
    </xf>
    <xf numFmtId="1" fontId="0" fillId="0" borderId="17" xfId="0" applyNumberFormat="1" applyBorder="1"/>
    <xf numFmtId="1" fontId="0" fillId="0" borderId="35" xfId="0" applyNumberFormat="1" applyBorder="1"/>
    <xf numFmtId="1" fontId="0" fillId="0" borderId="0" xfId="0" applyNumberFormat="1" applyBorder="1"/>
    <xf numFmtId="1" fontId="0" fillId="0" borderId="33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36" xfId="0" applyNumberFormat="1" applyBorder="1"/>
    <xf numFmtId="1" fontId="0" fillId="0" borderId="4" xfId="0" applyNumberFormat="1" applyBorder="1"/>
    <xf numFmtId="1" fontId="0" fillId="0" borderId="31" xfId="0" applyNumberFormat="1" applyBorder="1"/>
    <xf numFmtId="164" fontId="0" fillId="0" borderId="17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4" fillId="2" borderId="2" xfId="2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2" xfId="3" applyBorder="1" applyAlignment="1">
      <alignment horizontal="center"/>
    </xf>
    <xf numFmtId="0" fontId="1" fillId="3" borderId="13" xfId="3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3" borderId="40" xfId="3" applyFont="1" applyBorder="1" applyAlignment="1">
      <alignment horizontal="center"/>
    </xf>
    <xf numFmtId="0" fontId="4" fillId="3" borderId="41" xfId="3" applyFont="1" applyBorder="1" applyAlignment="1">
      <alignment horizontal="center"/>
    </xf>
    <xf numFmtId="0" fontId="1" fillId="3" borderId="42" xfId="3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4" fillId="2" borderId="34" xfId="2" applyFont="1" applyBorder="1" applyAlignment="1">
      <alignment horizontal="center"/>
    </xf>
    <xf numFmtId="0" fontId="4" fillId="2" borderId="25" xfId="2" applyFont="1" applyBorder="1" applyAlignment="1">
      <alignment horizontal="center"/>
    </xf>
    <xf numFmtId="0" fontId="4" fillId="2" borderId="32" xfId="2" applyFont="1" applyBorder="1" applyAlignment="1">
      <alignment horizontal="center"/>
    </xf>
    <xf numFmtId="0" fontId="4" fillId="2" borderId="11" xfId="2" applyFont="1" applyBorder="1" applyAlignment="1">
      <alignment horizontal="center"/>
    </xf>
    <xf numFmtId="0" fontId="4" fillId="2" borderId="12" xfId="2" applyFont="1" applyBorder="1" applyAlignment="1">
      <alignment horizontal="center"/>
    </xf>
    <xf numFmtId="0" fontId="4" fillId="2" borderId="13" xfId="2" applyFont="1" applyBorder="1" applyAlignment="1">
      <alignment horizontal="center"/>
    </xf>
    <xf numFmtId="0" fontId="1" fillId="3" borderId="38" xfId="3" applyBorder="1" applyAlignment="1">
      <alignment horizontal="center"/>
    </xf>
    <xf numFmtId="0" fontId="1" fillId="3" borderId="39" xfId="3" applyBorder="1" applyAlignment="1">
      <alignment horizontal="center"/>
    </xf>
    <xf numFmtId="0" fontId="1" fillId="3" borderId="37" xfId="3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3" borderId="11" xfId="3" applyBorder="1" applyAlignment="1">
      <alignment horizontal="center"/>
    </xf>
    <xf numFmtId="0" fontId="1" fillId="2" borderId="12" xfId="2" applyBorder="1" applyAlignment="1">
      <alignment horizontal="center"/>
    </xf>
    <xf numFmtId="0" fontId="1" fillId="2" borderId="13" xfId="2" applyBorder="1" applyAlignment="1">
      <alignment horizontal="center"/>
    </xf>
    <xf numFmtId="0" fontId="8" fillId="5" borderId="3" xfId="5" applyFont="1" applyBorder="1" applyAlignment="1">
      <alignment horizontal="center"/>
    </xf>
    <xf numFmtId="0" fontId="8" fillId="5" borderId="5" xfId="5" applyFont="1" applyBorder="1" applyAlignment="1">
      <alignment horizontal="center"/>
    </xf>
    <xf numFmtId="0" fontId="10" fillId="6" borderId="3" xfId="6" applyFont="1" applyBorder="1" applyAlignment="1">
      <alignment horizontal="center"/>
    </xf>
    <xf numFmtId="0" fontId="10" fillId="6" borderId="5" xfId="6" applyFont="1" applyBorder="1" applyAlignment="1">
      <alignment horizontal="center"/>
    </xf>
    <xf numFmtId="0" fontId="9" fillId="4" borderId="3" xfId="4" applyFont="1" applyBorder="1" applyAlignment="1">
      <alignment horizontal="center"/>
    </xf>
    <xf numFmtId="0" fontId="9" fillId="4" borderId="5" xfId="4" applyFont="1" applyBorder="1" applyAlignment="1">
      <alignment horizontal="center"/>
    </xf>
    <xf numFmtId="0" fontId="4" fillId="2" borderId="24" xfId="2" applyFont="1" applyBorder="1" applyAlignment="1">
      <alignment horizontal="center"/>
    </xf>
    <xf numFmtId="0" fontId="4" fillId="2" borderId="44" xfId="2" applyFont="1" applyBorder="1" applyAlignment="1">
      <alignment horizontal="center"/>
    </xf>
    <xf numFmtId="2" fontId="11" fillId="7" borderId="48" xfId="7" applyNumberFormat="1" applyBorder="1" applyAlignment="1">
      <alignment horizontal="center"/>
    </xf>
    <xf numFmtId="2" fontId="11" fillId="7" borderId="49" xfId="7" applyNumberFormat="1" applyBorder="1" applyAlignment="1">
      <alignment horizontal="center"/>
    </xf>
    <xf numFmtId="2" fontId="12" fillId="8" borderId="45" xfId="8" applyNumberFormat="1" applyBorder="1" applyAlignment="1">
      <alignment horizontal="center"/>
    </xf>
    <xf numFmtId="2" fontId="12" fillId="8" borderId="46" xfId="8" applyNumberFormat="1" applyBorder="1" applyAlignment="1">
      <alignment horizontal="center"/>
    </xf>
    <xf numFmtId="1" fontId="11" fillId="7" borderId="48" xfId="7" applyNumberFormat="1" applyBorder="1" applyAlignment="1">
      <alignment horizontal="center"/>
    </xf>
    <xf numFmtId="1" fontId="11" fillId="7" borderId="49" xfId="7" applyNumberFormat="1" applyBorder="1" applyAlignment="1">
      <alignment horizontal="center"/>
    </xf>
    <xf numFmtId="1" fontId="12" fillId="8" borderId="7" xfId="8" applyNumberFormat="1" applyBorder="1" applyAlignment="1">
      <alignment horizontal="center"/>
    </xf>
    <xf numFmtId="1" fontId="12" fillId="8" borderId="2" xfId="8" applyNumberForma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1" fontId="11" fillId="7" borderId="50" xfId="7" applyNumberFormat="1" applyBorder="1" applyAlignment="1">
      <alignment horizontal="center"/>
    </xf>
    <xf numFmtId="0" fontId="12" fillId="8" borderId="47" xfId="8" applyBorder="1" applyAlignment="1">
      <alignment horizontal="center"/>
    </xf>
    <xf numFmtId="2" fontId="11" fillId="7" borderId="3" xfId="7" applyNumberFormat="1" applyBorder="1" applyAlignment="1">
      <alignment horizontal="center"/>
    </xf>
    <xf numFmtId="2" fontId="11" fillId="7" borderId="4" xfId="7" applyNumberFormat="1" applyBorder="1" applyAlignment="1">
      <alignment horizontal="center"/>
    </xf>
    <xf numFmtId="2" fontId="11" fillId="7" borderId="5" xfId="7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2" xfId="2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8" xfId="2" applyFont="1" applyBorder="1" applyAlignment="1">
      <alignment horizontal="center"/>
    </xf>
    <xf numFmtId="0" fontId="4" fillId="2" borderId="6" xfId="2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</cellXfs>
  <cellStyles count="9">
    <cellStyle name="20% - Accent1" xfId="2" builtinId="30"/>
    <cellStyle name="20% - Accent3" xfId="3" builtinId="38"/>
    <cellStyle name="Bad" xfId="5" builtinId="27"/>
    <cellStyle name="Calculation" xfId="8" builtinId="22"/>
    <cellStyle name="Good" xfId="4" builtinId="26"/>
    <cellStyle name="Heading 1" xfId="1" builtinId="16"/>
    <cellStyle name="Input" xfId="7" builtinId="20"/>
    <cellStyle name="Neutral" xfId="6" builtinId="2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9C0006"/>
      <color rgb="FFFFC7CE"/>
      <color rgb="FFFFEB9C"/>
      <color rgb="FF9C6500"/>
      <color rgb="FF9C0000"/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869E-E426-4DA6-AE2D-AB54696EF13E}">
  <sheetPr codeName="Sheet1"/>
  <dimension ref="B2:BK67"/>
  <sheetViews>
    <sheetView tabSelected="1" zoomScale="81" zoomScaleNormal="40" workbookViewId="0">
      <selection activeCell="I8" sqref="I8:J8"/>
    </sheetView>
  </sheetViews>
  <sheetFormatPr defaultRowHeight="15" x14ac:dyDescent="0.25"/>
  <cols>
    <col min="2" max="2" width="9.140625" customWidth="1"/>
  </cols>
  <sheetData>
    <row r="2" spans="2:63" ht="15.75" customHeight="1" x14ac:dyDescent="0.25">
      <c r="B2" s="74" t="s">
        <v>1</v>
      </c>
      <c r="C2" s="74"/>
      <c r="D2" s="74"/>
      <c r="E2" s="74"/>
    </row>
    <row r="3" spans="2:63" ht="16.5" customHeight="1" thickBot="1" x14ac:dyDescent="0.3">
      <c r="B3" s="75"/>
      <c r="C3" s="75"/>
      <c r="D3" s="75"/>
      <c r="E3" s="75"/>
    </row>
    <row r="4" spans="2:63" ht="15.75" thickTop="1" x14ac:dyDescent="0.25"/>
    <row r="6" spans="2:63" ht="15.75" thickBot="1" x14ac:dyDescent="0.3">
      <c r="B6" s="47" t="s">
        <v>0</v>
      </c>
      <c r="C6" s="48"/>
      <c r="D6" s="48"/>
      <c r="E6" s="49"/>
      <c r="G6" s="1"/>
      <c r="H6" s="5"/>
      <c r="I6" s="47" t="s">
        <v>16</v>
      </c>
      <c r="J6" s="48"/>
      <c r="K6" s="48"/>
      <c r="L6" s="48"/>
      <c r="M6" s="48"/>
      <c r="N6" s="48"/>
      <c r="O6" s="49"/>
      <c r="P6" s="5"/>
      <c r="Q6" s="47" t="s">
        <v>17</v>
      </c>
      <c r="R6" s="48"/>
      <c r="S6" s="48"/>
      <c r="T6" s="48"/>
      <c r="U6" s="48"/>
      <c r="V6" s="48"/>
      <c r="W6" s="49"/>
      <c r="X6" s="5"/>
      <c r="Y6" s="47" t="s">
        <v>18</v>
      </c>
      <c r="Z6" s="48"/>
      <c r="AA6" s="48"/>
      <c r="AB6" s="48"/>
      <c r="AC6" s="48"/>
      <c r="AD6" s="48"/>
      <c r="AE6" s="49"/>
      <c r="AF6" s="5"/>
      <c r="AG6" s="47" t="s">
        <v>19</v>
      </c>
      <c r="AH6" s="48"/>
      <c r="AI6" s="48"/>
      <c r="AJ6" s="48"/>
      <c r="AK6" s="48"/>
      <c r="AL6" s="48"/>
      <c r="AM6" s="49"/>
      <c r="AN6" s="5"/>
      <c r="AO6" s="47" t="s">
        <v>20</v>
      </c>
      <c r="AP6" s="48"/>
      <c r="AQ6" s="48"/>
      <c r="AR6" s="48"/>
      <c r="AS6" s="48"/>
      <c r="AT6" s="48"/>
      <c r="AU6" s="49"/>
      <c r="AV6" s="5"/>
      <c r="AW6" s="47" t="s">
        <v>21</v>
      </c>
      <c r="AX6" s="48"/>
      <c r="AY6" s="48"/>
      <c r="AZ6" s="48"/>
      <c r="BA6" s="48"/>
      <c r="BB6" s="48"/>
      <c r="BC6" s="49"/>
      <c r="BD6" s="5"/>
      <c r="BE6" s="47" t="s">
        <v>22</v>
      </c>
      <c r="BF6" s="48"/>
      <c r="BG6" s="48"/>
      <c r="BH6" s="48"/>
      <c r="BI6" s="48"/>
      <c r="BJ6" s="48"/>
      <c r="BK6" s="49"/>
    </row>
    <row r="7" spans="2:63" x14ac:dyDescent="0.25">
      <c r="B7" s="66">
        <v>0</v>
      </c>
      <c r="C7" s="67"/>
      <c r="D7" s="76" t="s">
        <v>3</v>
      </c>
      <c r="E7" s="77"/>
      <c r="G7" s="1"/>
      <c r="H7" s="6" t="s">
        <v>31</v>
      </c>
      <c r="I7" s="32" t="s">
        <v>23</v>
      </c>
      <c r="J7" s="33"/>
      <c r="K7" s="2" t="s">
        <v>30</v>
      </c>
      <c r="L7" s="2" t="s">
        <v>24</v>
      </c>
      <c r="M7" s="2" t="s">
        <v>25</v>
      </c>
      <c r="N7" s="2" t="s">
        <v>26</v>
      </c>
      <c r="O7" s="7" t="s">
        <v>27</v>
      </c>
      <c r="P7" s="50"/>
      <c r="Q7" s="32" t="s">
        <v>23</v>
      </c>
      <c r="R7" s="33"/>
      <c r="S7" s="2" t="s">
        <v>30</v>
      </c>
      <c r="T7" s="2" t="s">
        <v>24</v>
      </c>
      <c r="U7" s="2" t="s">
        <v>25</v>
      </c>
      <c r="V7" s="2" t="s">
        <v>26</v>
      </c>
      <c r="W7" s="7" t="s">
        <v>27</v>
      </c>
      <c r="X7" s="50"/>
      <c r="Y7" s="32" t="s">
        <v>23</v>
      </c>
      <c r="Z7" s="33"/>
      <c r="AA7" s="2" t="s">
        <v>30</v>
      </c>
      <c r="AB7" s="2" t="s">
        <v>24</v>
      </c>
      <c r="AC7" s="2" t="s">
        <v>25</v>
      </c>
      <c r="AD7" s="2" t="s">
        <v>26</v>
      </c>
      <c r="AE7" s="7" t="s">
        <v>27</v>
      </c>
      <c r="AF7" s="50"/>
      <c r="AG7" s="32" t="s">
        <v>23</v>
      </c>
      <c r="AH7" s="33"/>
      <c r="AI7" s="2" t="s">
        <v>30</v>
      </c>
      <c r="AJ7" s="2" t="s">
        <v>24</v>
      </c>
      <c r="AK7" s="2" t="s">
        <v>25</v>
      </c>
      <c r="AL7" s="2" t="s">
        <v>26</v>
      </c>
      <c r="AM7" s="7" t="s">
        <v>27</v>
      </c>
      <c r="AN7" s="50"/>
      <c r="AO7" s="32" t="s">
        <v>23</v>
      </c>
      <c r="AP7" s="33"/>
      <c r="AQ7" s="2" t="s">
        <v>30</v>
      </c>
      <c r="AR7" s="2" t="s">
        <v>24</v>
      </c>
      <c r="AS7" s="2" t="s">
        <v>25</v>
      </c>
      <c r="AT7" s="2" t="s">
        <v>26</v>
      </c>
      <c r="AU7" s="7" t="s">
        <v>27</v>
      </c>
      <c r="AV7" s="50"/>
      <c r="AW7" s="32" t="s">
        <v>23</v>
      </c>
      <c r="AX7" s="33"/>
      <c r="AY7" s="2" t="s">
        <v>30</v>
      </c>
      <c r="AZ7" s="2" t="s">
        <v>24</v>
      </c>
      <c r="BA7" s="2" t="s">
        <v>25</v>
      </c>
      <c r="BB7" s="2" t="s">
        <v>26</v>
      </c>
      <c r="BC7" s="7" t="s">
        <v>27</v>
      </c>
      <c r="BD7" s="50"/>
      <c r="BE7" s="32" t="s">
        <v>23</v>
      </c>
      <c r="BF7" s="33"/>
      <c r="BG7" s="2" t="s">
        <v>30</v>
      </c>
      <c r="BH7" s="2" t="s">
        <v>24</v>
      </c>
      <c r="BI7" s="2" t="s">
        <v>25</v>
      </c>
      <c r="BJ7" s="2" t="s">
        <v>26</v>
      </c>
      <c r="BK7" s="7" t="s">
        <v>27</v>
      </c>
    </row>
    <row r="8" spans="2:63" x14ac:dyDescent="0.25">
      <c r="B8" s="68">
        <f>B7*0.454</f>
        <v>0</v>
      </c>
      <c r="C8" s="69"/>
      <c r="D8" s="78" t="s">
        <v>4</v>
      </c>
      <c r="E8" s="79"/>
      <c r="G8" s="1"/>
      <c r="H8" s="28">
        <v>1</v>
      </c>
      <c r="I8" s="53"/>
      <c r="J8" s="54"/>
      <c r="K8" s="17">
        <v>1</v>
      </c>
      <c r="L8" s="8">
        <f>IF(LEN(I8) = 0,0,VLOOKUP(I8,Menu!$B$7:$I$56,5,FALSE)*K8)</f>
        <v>0</v>
      </c>
      <c r="M8" s="8">
        <f>IF(LEN(I8) = 0,0,VLOOKUP(I8,Menu!$B$7:$I$56,6,FALSE)*K8)</f>
        <v>0</v>
      </c>
      <c r="N8" s="8">
        <f>IF(LEN(I8) = 0,0,VLOOKUP(I8,Menu!$B$7:$I$56,7,FALSE)*K8)</f>
        <v>0</v>
      </c>
      <c r="O8" s="9">
        <f>IF(LEN(I8) = 0,0,VLOOKUP(I8,Menu!$B$7:$I$56,8,FALSE)*K8)</f>
        <v>0</v>
      </c>
      <c r="P8" s="51"/>
      <c r="Q8" s="53"/>
      <c r="R8" s="54"/>
      <c r="S8" s="17">
        <v>1</v>
      </c>
      <c r="T8" s="8">
        <f>IF(LEN(Q8) = 0,0,VLOOKUP(Q8,Menu!$B$7:$I$56,5,FALSE)*S8)</f>
        <v>0</v>
      </c>
      <c r="U8" s="8">
        <f>IF(LEN(Q8) = 0,0,VLOOKUP(Q8,Menu!$B$7:$I$56,6,FALSE)*S8)</f>
        <v>0</v>
      </c>
      <c r="V8" s="8">
        <f>IF(LEN(Q8) = 0,0,VLOOKUP(Q8,Menu!$B$7:$I$56,7,FALSE)*S8)</f>
        <v>0</v>
      </c>
      <c r="W8" s="9">
        <f>IF(LEN(Q8) = 0,0,VLOOKUP(Q8,Menu!$B$7:$I$56,8,FALSE)*S8)</f>
        <v>0</v>
      </c>
      <c r="X8" s="51"/>
      <c r="Y8" s="53"/>
      <c r="Z8" s="54"/>
      <c r="AA8" s="17">
        <v>1</v>
      </c>
      <c r="AB8" s="8">
        <f>IF(LEN(Y8) = 0,0,VLOOKUP(Y8,Menu!$B$7:$I$56,5,FALSE)*AA8)</f>
        <v>0</v>
      </c>
      <c r="AC8" s="8">
        <f>IF(LEN(Y8) = 0,0,VLOOKUP(Y8,Menu!$B$7:$I$56,6,FALSE)*AA8)</f>
        <v>0</v>
      </c>
      <c r="AD8" s="8">
        <f>IF(LEN(Y8) = 0,0,VLOOKUP(Y8,Menu!$B$7:$I$56,7,FALSE)*AA8)</f>
        <v>0</v>
      </c>
      <c r="AE8" s="9">
        <f>IF(LEN(Y8) = 0,0,VLOOKUP(Y8,Menu!$B$7:$I$56,8,FALSE)*AA8)</f>
        <v>0</v>
      </c>
      <c r="AF8" s="51"/>
      <c r="AG8" s="53"/>
      <c r="AH8" s="54"/>
      <c r="AI8" s="17">
        <v>1</v>
      </c>
      <c r="AJ8" s="8">
        <f>IF(LEN(AG8) = 0,0,VLOOKUP(AG8,Menu!$B$7:$I$56,5,FALSE)*AI8)</f>
        <v>0</v>
      </c>
      <c r="AK8" s="8">
        <f>IF(LEN(AG8) = 0,0,VLOOKUP(AG8,Menu!$B$7:$I$56,6,FALSE)*AI8)</f>
        <v>0</v>
      </c>
      <c r="AL8" s="8">
        <f>IF(LEN(AG8) = 0,0,VLOOKUP(AG8,Menu!$B$7:$I$56,7,FALSE)*AI8)</f>
        <v>0</v>
      </c>
      <c r="AM8" s="9">
        <f>IF(LEN(AG8) = 0,0,VLOOKUP(AG8,Menu!$B$7:$I$56,8,FALSE)*AI8)</f>
        <v>0</v>
      </c>
      <c r="AN8" s="51"/>
      <c r="AO8" s="53"/>
      <c r="AP8" s="54"/>
      <c r="AQ8" s="17">
        <v>1</v>
      </c>
      <c r="AR8" s="8">
        <f>IF(LEN(AO8) = 0,0,VLOOKUP(AO8,Menu!$B$7:$I$56,5,FALSE)*AQ8)</f>
        <v>0</v>
      </c>
      <c r="AS8" s="8">
        <f>IF(LEN(AO8) = 0,0,VLOOKUP(AO8,Menu!$B$7:$I$56,6,FALSE)*AQ8)</f>
        <v>0</v>
      </c>
      <c r="AT8" s="8">
        <f>IF(LEN(AO8) = 0,0,VLOOKUP(AO8,Menu!$B$7:$I$56,7,FALSE)*AQ8)</f>
        <v>0</v>
      </c>
      <c r="AU8" s="9">
        <f>IF(LEN(AO8) = 0,0,VLOOKUP(AO8,Menu!$B$7:$I$56,8,FALSE)*AQ8)</f>
        <v>0</v>
      </c>
      <c r="AV8" s="51"/>
      <c r="AW8" s="53"/>
      <c r="AX8" s="54"/>
      <c r="AY8" s="17">
        <v>1</v>
      </c>
      <c r="AZ8" s="8">
        <f>IF(LEN(AW8) = 0,0,VLOOKUP(AW8,Menu!$B$7:$I$56,5,FALSE)*AY8)</f>
        <v>0</v>
      </c>
      <c r="BA8" s="8">
        <f>IF(LEN(AW8) = 0,0,VLOOKUP(AW8,Menu!$B$7:$I$56,6,FALSE)*AY8)</f>
        <v>0</v>
      </c>
      <c r="BB8" s="8">
        <f>IF(LEN(AW8) = 0,0,VLOOKUP(AW8,Menu!$B$7:$I$56,7,FALSE)*AY8)</f>
        <v>0</v>
      </c>
      <c r="BC8" s="9">
        <f>IF(LEN(AW8) = 0,0,VLOOKUP(AW8,Menu!$B$7:$I$56,8,FALSE)*AY8)</f>
        <v>0</v>
      </c>
      <c r="BD8" s="51"/>
      <c r="BE8" s="53"/>
      <c r="BF8" s="54"/>
      <c r="BG8" s="17">
        <v>1</v>
      </c>
      <c r="BH8" s="8">
        <f>IF(LEN(BE8) = 0,0,VLOOKUP(BE8,Menu!$B$7:$I$56,5,FALSE)*BG8)</f>
        <v>0</v>
      </c>
      <c r="BI8" s="8">
        <f>IF(LEN(BE8) = 0,0,VLOOKUP(BE8,Menu!$B$7:$I$56,6,FALSE)*BG8)</f>
        <v>0</v>
      </c>
      <c r="BJ8" s="8">
        <f>IF(LEN(BE8) = 0,0,VLOOKUP(BE8,Menu!$B$7:$I$56,7,FALSE)*BG8)</f>
        <v>0</v>
      </c>
      <c r="BK8" s="9">
        <f>IF(LEN(BE8) = 0,0,VLOOKUP(BE8,Menu!$B$7:$I$56,8,FALSE)*BG8)</f>
        <v>0</v>
      </c>
    </row>
    <row r="9" spans="2:63" ht="15.75" thickBot="1" x14ac:dyDescent="0.3">
      <c r="B9" s="47" t="s">
        <v>2</v>
      </c>
      <c r="C9" s="48"/>
      <c r="D9" s="48"/>
      <c r="E9" s="49"/>
      <c r="G9" s="1"/>
      <c r="H9" s="29"/>
      <c r="I9" s="23"/>
      <c r="J9" s="24"/>
      <c r="K9" s="18">
        <v>1</v>
      </c>
      <c r="L9" s="10">
        <f>IF(LEN(I9) = 0,0,VLOOKUP(I9,Menu!$B$7:$I$56,5,FALSE)*K9)</f>
        <v>0</v>
      </c>
      <c r="M9" s="10">
        <f>IF(LEN(I9) = 0,0,VLOOKUP(I9,Menu!$B$7:$I$56,6,FALSE)*K9)</f>
        <v>0</v>
      </c>
      <c r="N9" s="10">
        <f>IF(LEN(I9) = 0,0,VLOOKUP(I9,Menu!$B$7:$I$56,7,FALSE)*K9)</f>
        <v>0</v>
      </c>
      <c r="O9" s="11">
        <f>IF(LEN(I9) = 0,0,VLOOKUP(I9,Menu!$B$7:$I$56,8,FALSE)*K9)</f>
        <v>0</v>
      </c>
      <c r="P9" s="51"/>
      <c r="Q9" s="23"/>
      <c r="R9" s="24"/>
      <c r="S9" s="18">
        <v>1</v>
      </c>
      <c r="T9" s="10">
        <f>IF(LEN(Q9) = 0,0,VLOOKUP(Q9,Menu!$B$7:$I$56,5,FALSE)*S9)</f>
        <v>0</v>
      </c>
      <c r="U9" s="10">
        <f>IF(LEN(Q9) = 0,0,VLOOKUP(Q9,Menu!$B$7:$I$56,6,FALSE)*S9)</f>
        <v>0</v>
      </c>
      <c r="V9" s="10">
        <f>IF(LEN(Q9) = 0,0,VLOOKUP(Q9,Menu!$B$7:$I$56,7,FALSE)*S9)</f>
        <v>0</v>
      </c>
      <c r="W9" s="11">
        <f>IF(LEN(Q9) = 0,0,VLOOKUP(Q9,Menu!$B$7:$I$56,8,FALSE)*S9)</f>
        <v>0</v>
      </c>
      <c r="X9" s="51"/>
      <c r="Y9" s="23"/>
      <c r="Z9" s="24"/>
      <c r="AA9" s="18">
        <v>1</v>
      </c>
      <c r="AB9" s="10">
        <f>IF(LEN(Y9) = 0,0,VLOOKUP(Y9,Menu!$B$7:$I$56,5,FALSE)*AA9)</f>
        <v>0</v>
      </c>
      <c r="AC9" s="10">
        <f>IF(LEN(Y9) = 0,0,VLOOKUP(Y9,Menu!$B$7:$I$56,6,FALSE)*AA9)</f>
        <v>0</v>
      </c>
      <c r="AD9" s="10">
        <f>IF(LEN(Y9) = 0,0,VLOOKUP(Y9,Menu!$B$7:$I$56,7,FALSE)*AA9)</f>
        <v>0</v>
      </c>
      <c r="AE9" s="11">
        <f>IF(LEN(Y9) = 0,0,VLOOKUP(Y9,Menu!$B$7:$I$56,8,FALSE)*AA9)</f>
        <v>0</v>
      </c>
      <c r="AF9" s="51"/>
      <c r="AG9" s="23"/>
      <c r="AH9" s="24"/>
      <c r="AI9" s="18">
        <v>1</v>
      </c>
      <c r="AJ9" s="10">
        <f>IF(LEN(AG9) = 0,0,VLOOKUP(AG9,Menu!$B$7:$I$56,5,FALSE)*AI9)</f>
        <v>0</v>
      </c>
      <c r="AK9" s="10">
        <f>IF(LEN(AG9) = 0,0,VLOOKUP(AG9,Menu!$B$7:$I$56,6,FALSE)*AI9)</f>
        <v>0</v>
      </c>
      <c r="AL9" s="10">
        <f>IF(LEN(AG9) = 0,0,VLOOKUP(AG9,Menu!$B$7:$I$56,7,FALSE)*AI9)</f>
        <v>0</v>
      </c>
      <c r="AM9" s="11">
        <f>IF(LEN(AG9) = 0,0,VLOOKUP(AG9,Menu!$B$7:$I$56,8,FALSE)*AI9)</f>
        <v>0</v>
      </c>
      <c r="AN9" s="51"/>
      <c r="AO9" s="23"/>
      <c r="AP9" s="24"/>
      <c r="AQ9" s="18">
        <v>1</v>
      </c>
      <c r="AR9" s="10">
        <f>IF(LEN(AO9) = 0,0,VLOOKUP(AO9,Menu!$B$7:$I$56,5,FALSE)*AQ9)</f>
        <v>0</v>
      </c>
      <c r="AS9" s="10">
        <f>IF(LEN(AO9) = 0,0,VLOOKUP(AO9,Menu!$B$7:$I$56,6,FALSE)*AQ9)</f>
        <v>0</v>
      </c>
      <c r="AT9" s="10">
        <f>IF(LEN(AO9) = 0,0,VLOOKUP(AO9,Menu!$B$7:$I$56,7,FALSE)*AQ9)</f>
        <v>0</v>
      </c>
      <c r="AU9" s="11">
        <f>IF(LEN(AO9) = 0,0,VLOOKUP(AO9,Menu!$B$7:$I$56,8,FALSE)*AQ9)</f>
        <v>0</v>
      </c>
      <c r="AV9" s="51"/>
      <c r="AW9" s="23"/>
      <c r="AX9" s="24"/>
      <c r="AY9" s="18">
        <v>1</v>
      </c>
      <c r="AZ9" s="10">
        <f>IF(LEN(AW9) = 0,0,VLOOKUP(AW9,Menu!$B$7:$I$56,5,FALSE)*AY9)</f>
        <v>0</v>
      </c>
      <c r="BA9" s="10">
        <f>IF(LEN(AW9) = 0,0,VLOOKUP(AW9,Menu!$B$7:$I$56,6,FALSE)*AY9)</f>
        <v>0</v>
      </c>
      <c r="BB9" s="10">
        <f>IF(LEN(AW9) = 0,0,VLOOKUP(AW9,Menu!$B$7:$I$56,7,FALSE)*AY9)</f>
        <v>0</v>
      </c>
      <c r="BC9" s="11">
        <f>IF(LEN(AW9) = 0,0,VLOOKUP(AW9,Menu!$B$7:$I$56,8,FALSE)*AY9)</f>
        <v>0</v>
      </c>
      <c r="BD9" s="51"/>
      <c r="BE9" s="23"/>
      <c r="BF9" s="24"/>
      <c r="BG9" s="18">
        <v>1</v>
      </c>
      <c r="BH9" s="10">
        <f>IF(LEN(BE9) = 0,0,VLOOKUP(BE9,Menu!$B$7:$I$56,5,FALSE)*BG9)</f>
        <v>0</v>
      </c>
      <c r="BI9" s="10">
        <f>IF(LEN(BE9) = 0,0,VLOOKUP(BE9,Menu!$B$7:$I$56,6,FALSE)*BG9)</f>
        <v>0</v>
      </c>
      <c r="BJ9" s="10">
        <f>IF(LEN(BE9) = 0,0,VLOOKUP(BE9,Menu!$B$7:$I$56,7,FALSE)*BG9)</f>
        <v>0</v>
      </c>
      <c r="BK9" s="11">
        <f>IF(LEN(BE9) = 0,0,VLOOKUP(BE9,Menu!$B$7:$I$56,8,FALSE)*BG9)</f>
        <v>0</v>
      </c>
    </row>
    <row r="10" spans="2:63" x14ac:dyDescent="0.25">
      <c r="B10" s="66">
        <v>0</v>
      </c>
      <c r="C10" s="67"/>
      <c r="D10" s="76" t="s">
        <v>5</v>
      </c>
      <c r="E10" s="77"/>
      <c r="G10" s="1"/>
      <c r="H10" s="29"/>
      <c r="I10" s="23"/>
      <c r="J10" s="24"/>
      <c r="K10" s="18">
        <v>1</v>
      </c>
      <c r="L10" s="10">
        <f>IF(LEN(I10) = 0,0,VLOOKUP(I10,Menu!$B$7:$I$56,5,FALSE)*K10)</f>
        <v>0</v>
      </c>
      <c r="M10" s="10">
        <f>IF(LEN(I10) = 0,0,VLOOKUP(I10,Menu!$B$7:$I$56,6,FALSE)*K10)</f>
        <v>0</v>
      </c>
      <c r="N10" s="10">
        <f>IF(LEN(I10) = 0,0,VLOOKUP(I10,Menu!$B$7:$I$56,7,FALSE)*K10)</f>
        <v>0</v>
      </c>
      <c r="O10" s="11">
        <f>IF(LEN(I10) = 0,0,VLOOKUP(I10,Menu!$B$7:$I$56,8,FALSE)*K10)</f>
        <v>0</v>
      </c>
      <c r="P10" s="51"/>
      <c r="Q10" s="23"/>
      <c r="R10" s="24"/>
      <c r="S10" s="18">
        <v>1</v>
      </c>
      <c r="T10" s="10">
        <f>IF(LEN(Q10) = 0,0,VLOOKUP(Q10,Menu!$B$7:$I$56,5,FALSE)*S10)</f>
        <v>0</v>
      </c>
      <c r="U10" s="10">
        <f>IF(LEN(Q10) = 0,0,VLOOKUP(Q10,Menu!$B$7:$I$56,6,FALSE)*S10)</f>
        <v>0</v>
      </c>
      <c r="V10" s="10">
        <f>IF(LEN(Q10) = 0,0,VLOOKUP(Q10,Menu!$B$7:$I$56,7,FALSE)*S10)</f>
        <v>0</v>
      </c>
      <c r="W10" s="11">
        <f>IF(LEN(Q10) = 0,0,VLOOKUP(Q10,Menu!$B$7:$I$56,8,FALSE)*S10)</f>
        <v>0</v>
      </c>
      <c r="X10" s="51"/>
      <c r="Y10" s="23"/>
      <c r="Z10" s="24"/>
      <c r="AA10" s="18">
        <v>1</v>
      </c>
      <c r="AB10" s="10">
        <f>IF(LEN(Y10) = 0,0,VLOOKUP(Y10,Menu!$B$7:$I$56,5,FALSE)*AA10)</f>
        <v>0</v>
      </c>
      <c r="AC10" s="10">
        <f>IF(LEN(Y10) = 0,0,VLOOKUP(Y10,Menu!$B$7:$I$56,6,FALSE)*AA10)</f>
        <v>0</v>
      </c>
      <c r="AD10" s="10">
        <f>IF(LEN(Y10) = 0,0,VLOOKUP(Y10,Menu!$B$7:$I$56,7,FALSE)*AA10)</f>
        <v>0</v>
      </c>
      <c r="AE10" s="11">
        <f>IF(LEN(Y10) = 0,0,VLOOKUP(Y10,Menu!$B$7:$I$56,8,FALSE)*AA10)</f>
        <v>0</v>
      </c>
      <c r="AF10" s="51"/>
      <c r="AG10" s="23"/>
      <c r="AH10" s="24"/>
      <c r="AI10" s="18">
        <v>1</v>
      </c>
      <c r="AJ10" s="10">
        <f>IF(LEN(AG10) = 0,0,VLOOKUP(AG10,Menu!$B$7:$I$56,5,FALSE)*AI10)</f>
        <v>0</v>
      </c>
      <c r="AK10" s="10">
        <f>IF(LEN(AG10) = 0,0,VLOOKUP(AG10,Menu!$B$7:$I$56,6,FALSE)*AI10)</f>
        <v>0</v>
      </c>
      <c r="AL10" s="10">
        <f>IF(LEN(AG10) = 0,0,VLOOKUP(AG10,Menu!$B$7:$I$56,7,FALSE)*AI10)</f>
        <v>0</v>
      </c>
      <c r="AM10" s="11">
        <f>IF(LEN(AG10) = 0,0,VLOOKUP(AG10,Menu!$B$7:$I$56,8,FALSE)*AI10)</f>
        <v>0</v>
      </c>
      <c r="AN10" s="51"/>
      <c r="AO10" s="23"/>
      <c r="AP10" s="24"/>
      <c r="AQ10" s="18">
        <v>1</v>
      </c>
      <c r="AR10" s="10">
        <f>IF(LEN(AO10) = 0,0,VLOOKUP(AO10,Menu!$B$7:$I$56,5,FALSE)*AQ10)</f>
        <v>0</v>
      </c>
      <c r="AS10" s="10">
        <f>IF(LEN(AO10) = 0,0,VLOOKUP(AO10,Menu!$B$7:$I$56,6,FALSE)*AQ10)</f>
        <v>0</v>
      </c>
      <c r="AT10" s="10">
        <f>IF(LEN(AO10) = 0,0,VLOOKUP(AO10,Menu!$B$7:$I$56,7,FALSE)*AQ10)</f>
        <v>0</v>
      </c>
      <c r="AU10" s="11">
        <f>IF(LEN(AO10) = 0,0,VLOOKUP(AO10,Menu!$B$7:$I$56,8,FALSE)*AQ10)</f>
        <v>0</v>
      </c>
      <c r="AV10" s="51"/>
      <c r="AW10" s="23"/>
      <c r="AX10" s="24"/>
      <c r="AY10" s="18">
        <v>1</v>
      </c>
      <c r="AZ10" s="10">
        <f>IF(LEN(AW10) = 0,0,VLOOKUP(AW10,Menu!$B$7:$I$56,5,FALSE)*AY10)</f>
        <v>0</v>
      </c>
      <c r="BA10" s="10">
        <f>IF(LEN(AW10) = 0,0,VLOOKUP(AW10,Menu!$B$7:$I$56,6,FALSE)*AY10)</f>
        <v>0</v>
      </c>
      <c r="BB10" s="10">
        <f>IF(LEN(AW10) = 0,0,VLOOKUP(AW10,Menu!$B$7:$I$56,7,FALSE)*AY10)</f>
        <v>0</v>
      </c>
      <c r="BC10" s="11">
        <f>IF(LEN(AW10) = 0,0,VLOOKUP(AW10,Menu!$B$7:$I$56,8,FALSE)*AY10)</f>
        <v>0</v>
      </c>
      <c r="BD10" s="51"/>
      <c r="BE10" s="23"/>
      <c r="BF10" s="24"/>
      <c r="BG10" s="18">
        <v>1</v>
      </c>
      <c r="BH10" s="10">
        <f>IF(LEN(BE10) = 0,0,VLOOKUP(BE10,Menu!$B$7:$I$56,5,FALSE)*BG10)</f>
        <v>0</v>
      </c>
      <c r="BI10" s="10">
        <f>IF(LEN(BE10) = 0,0,VLOOKUP(BE10,Menu!$B$7:$I$56,6,FALSE)*BG10)</f>
        <v>0</v>
      </c>
      <c r="BJ10" s="10">
        <f>IF(LEN(BE10) = 0,0,VLOOKUP(BE10,Menu!$B$7:$I$56,7,FALSE)*BG10)</f>
        <v>0</v>
      </c>
      <c r="BK10" s="11">
        <f>IF(LEN(BE10) = 0,0,VLOOKUP(BE10,Menu!$B$7:$I$56,8,FALSE)*BG10)</f>
        <v>0</v>
      </c>
    </row>
    <row r="11" spans="2:63" x14ac:dyDescent="0.25">
      <c r="B11" s="68">
        <f>B10*2.54</f>
        <v>0</v>
      </c>
      <c r="C11" s="69"/>
      <c r="D11" s="78" t="s">
        <v>6</v>
      </c>
      <c r="E11" s="79"/>
      <c r="G11" s="1"/>
      <c r="H11" s="29"/>
      <c r="I11" s="23"/>
      <c r="J11" s="24"/>
      <c r="K11" s="18">
        <v>1</v>
      </c>
      <c r="L11" s="10">
        <f>IF(LEN(I11) = 0,0,VLOOKUP(I11,Menu!$B$7:$I$56,5,FALSE)*K11)</f>
        <v>0</v>
      </c>
      <c r="M11" s="10">
        <f>IF(LEN(I11) = 0,0,VLOOKUP(I11,Menu!$B$7:$I$56,6,FALSE)*K11)</f>
        <v>0</v>
      </c>
      <c r="N11" s="10">
        <f>IF(LEN(I11) = 0,0,VLOOKUP(I11,Menu!$B$7:$I$56,7,FALSE)*K11)</f>
        <v>0</v>
      </c>
      <c r="O11" s="11">
        <f>IF(LEN(I11) = 0,0,VLOOKUP(I11,Menu!$B$7:$I$56,8,FALSE)*K11)</f>
        <v>0</v>
      </c>
      <c r="P11" s="51"/>
      <c r="Q11" s="23"/>
      <c r="R11" s="24"/>
      <c r="S11" s="18">
        <v>1</v>
      </c>
      <c r="T11" s="10">
        <f>IF(LEN(Q11) = 0,0,VLOOKUP(Q11,Menu!$B$7:$I$56,5,FALSE)*S11)</f>
        <v>0</v>
      </c>
      <c r="U11" s="10">
        <f>IF(LEN(Q11) = 0,0,VLOOKUP(Q11,Menu!$B$7:$I$56,6,FALSE)*S11)</f>
        <v>0</v>
      </c>
      <c r="V11" s="10">
        <f>IF(LEN(Q11) = 0,0,VLOOKUP(Q11,Menu!$B$7:$I$56,7,FALSE)*S11)</f>
        <v>0</v>
      </c>
      <c r="W11" s="11">
        <f>IF(LEN(Q11) = 0,0,VLOOKUP(Q11,Menu!$B$7:$I$56,8,FALSE)*S11)</f>
        <v>0</v>
      </c>
      <c r="X11" s="51"/>
      <c r="Y11" s="23"/>
      <c r="Z11" s="24"/>
      <c r="AA11" s="18">
        <v>1</v>
      </c>
      <c r="AB11" s="10">
        <f>IF(LEN(Y11) = 0,0,VLOOKUP(Y11,Menu!$B$7:$I$56,5,FALSE)*AA11)</f>
        <v>0</v>
      </c>
      <c r="AC11" s="10">
        <f>IF(LEN(Y11) = 0,0,VLOOKUP(Y11,Menu!$B$7:$I$56,6,FALSE)*AA11)</f>
        <v>0</v>
      </c>
      <c r="AD11" s="10">
        <f>IF(LEN(Y11) = 0,0,VLOOKUP(Y11,Menu!$B$7:$I$56,7,FALSE)*AA11)</f>
        <v>0</v>
      </c>
      <c r="AE11" s="11">
        <f>IF(LEN(Y11) = 0,0,VLOOKUP(Y11,Menu!$B$7:$I$56,8,FALSE)*AA11)</f>
        <v>0</v>
      </c>
      <c r="AF11" s="51"/>
      <c r="AG11" s="23"/>
      <c r="AH11" s="24"/>
      <c r="AI11" s="18">
        <v>1</v>
      </c>
      <c r="AJ11" s="10">
        <f>IF(LEN(AG11) = 0,0,VLOOKUP(AG11,Menu!$B$7:$I$56,5,FALSE)*AI11)</f>
        <v>0</v>
      </c>
      <c r="AK11" s="10">
        <f>IF(LEN(AG11) = 0,0,VLOOKUP(AG11,Menu!$B$7:$I$56,6,FALSE)*AI11)</f>
        <v>0</v>
      </c>
      <c r="AL11" s="10">
        <f>IF(LEN(AG11) = 0,0,VLOOKUP(AG11,Menu!$B$7:$I$56,7,FALSE)*AI11)</f>
        <v>0</v>
      </c>
      <c r="AM11" s="11">
        <f>IF(LEN(AG11) = 0,0,VLOOKUP(AG11,Menu!$B$7:$I$56,8,FALSE)*AI11)</f>
        <v>0</v>
      </c>
      <c r="AN11" s="51"/>
      <c r="AO11" s="23"/>
      <c r="AP11" s="24"/>
      <c r="AQ11" s="18">
        <v>1</v>
      </c>
      <c r="AR11" s="10">
        <f>IF(LEN(AO11) = 0,0,VLOOKUP(AO11,Menu!$B$7:$I$56,5,FALSE)*AQ11)</f>
        <v>0</v>
      </c>
      <c r="AS11" s="10">
        <f>IF(LEN(AO11) = 0,0,VLOOKUP(AO11,Menu!$B$7:$I$56,6,FALSE)*AQ11)</f>
        <v>0</v>
      </c>
      <c r="AT11" s="10">
        <f>IF(LEN(AO11) = 0,0,VLOOKUP(AO11,Menu!$B$7:$I$56,7,FALSE)*AQ11)</f>
        <v>0</v>
      </c>
      <c r="AU11" s="11">
        <f>IF(LEN(AO11) = 0,0,VLOOKUP(AO11,Menu!$B$7:$I$56,8,FALSE)*AQ11)</f>
        <v>0</v>
      </c>
      <c r="AV11" s="51"/>
      <c r="AW11" s="23"/>
      <c r="AX11" s="24"/>
      <c r="AY11" s="18">
        <v>1</v>
      </c>
      <c r="AZ11" s="10">
        <f>IF(LEN(AW11) = 0,0,VLOOKUP(AW11,Menu!$B$7:$I$56,5,FALSE)*AY11)</f>
        <v>0</v>
      </c>
      <c r="BA11" s="10">
        <f>IF(LEN(AW11) = 0,0,VLOOKUP(AW11,Menu!$B$7:$I$56,6,FALSE)*AY11)</f>
        <v>0</v>
      </c>
      <c r="BB11" s="10">
        <f>IF(LEN(AW11) = 0,0,VLOOKUP(AW11,Menu!$B$7:$I$56,7,FALSE)*AY11)</f>
        <v>0</v>
      </c>
      <c r="BC11" s="11">
        <f>IF(LEN(AW11) = 0,0,VLOOKUP(AW11,Menu!$B$7:$I$56,8,FALSE)*AY11)</f>
        <v>0</v>
      </c>
      <c r="BD11" s="51"/>
      <c r="BE11" s="23"/>
      <c r="BF11" s="24"/>
      <c r="BG11" s="18">
        <v>1</v>
      </c>
      <c r="BH11" s="10">
        <f>IF(LEN(BE11) = 0,0,VLOOKUP(BE11,Menu!$B$7:$I$56,5,FALSE)*BG11)</f>
        <v>0</v>
      </c>
      <c r="BI11" s="10">
        <f>IF(LEN(BE11) = 0,0,VLOOKUP(BE11,Menu!$B$7:$I$56,6,FALSE)*BG11)</f>
        <v>0</v>
      </c>
      <c r="BJ11" s="10">
        <f>IF(LEN(BE11) = 0,0,VLOOKUP(BE11,Menu!$B$7:$I$56,7,FALSE)*BG11)</f>
        <v>0</v>
      </c>
      <c r="BK11" s="11">
        <f>IF(LEN(BE11) = 0,0,VLOOKUP(BE11,Menu!$B$7:$I$56,8,FALSE)*BG11)</f>
        <v>0</v>
      </c>
    </row>
    <row r="12" spans="2:63" ht="15.75" customHeight="1" thickBot="1" x14ac:dyDescent="0.3">
      <c r="B12" s="47" t="s">
        <v>7</v>
      </c>
      <c r="C12" s="48"/>
      <c r="D12" s="48"/>
      <c r="E12" s="49"/>
      <c r="G12" s="1"/>
      <c r="H12" s="29"/>
      <c r="I12" s="35"/>
      <c r="J12" s="25"/>
      <c r="K12" s="19">
        <v>1</v>
      </c>
      <c r="L12" s="15">
        <f>IF(LEN(I12) = 0,0,VLOOKUP(I12,Menu!$B$7:$I$56,5,FALSE)*K12)</f>
        <v>0</v>
      </c>
      <c r="M12" s="15">
        <f>IF(LEN(I12) = 0,0,VLOOKUP(I12,Menu!$B$7:$I$56,6,FALSE)*K12)</f>
        <v>0</v>
      </c>
      <c r="N12" s="15">
        <f>IF(LEN(I12) = 0,0,VLOOKUP(I12,Menu!$B$7:$I$56,7,FALSE)*K12)</f>
        <v>0</v>
      </c>
      <c r="O12" s="16">
        <f>IF(LEN(I12) = 0,0,VLOOKUP(I12,Menu!$B$7:$I$56,8,FALSE)*K12)</f>
        <v>0</v>
      </c>
      <c r="P12" s="51"/>
      <c r="Q12" s="35"/>
      <c r="R12" s="25"/>
      <c r="S12" s="19">
        <v>1</v>
      </c>
      <c r="T12" s="15">
        <f>IF(LEN(Q12) = 0,0,VLOOKUP(Q12,Menu!$B$7:$I$56,5,FALSE)*S12)</f>
        <v>0</v>
      </c>
      <c r="U12" s="15">
        <f>IF(LEN(Q12) = 0,0,VLOOKUP(Q12,Menu!$B$7:$I$56,6,FALSE)*S12)</f>
        <v>0</v>
      </c>
      <c r="V12" s="15">
        <f>IF(LEN(Q12) = 0,0,VLOOKUP(Q12,Menu!$B$7:$I$56,7,FALSE)*S12)</f>
        <v>0</v>
      </c>
      <c r="W12" s="16">
        <f>IF(LEN(Q12) = 0,0,VLOOKUP(Q12,Menu!$B$7:$I$56,8,FALSE)*S12)</f>
        <v>0</v>
      </c>
      <c r="X12" s="51"/>
      <c r="Y12" s="35"/>
      <c r="Z12" s="25"/>
      <c r="AA12" s="19">
        <v>1</v>
      </c>
      <c r="AB12" s="15">
        <f>IF(LEN(Y12) = 0,0,VLOOKUP(Y12,Menu!$B$7:$I$56,5,FALSE)*AA12)</f>
        <v>0</v>
      </c>
      <c r="AC12" s="15">
        <f>IF(LEN(Y12) = 0,0,VLOOKUP(Y12,Menu!$B$7:$I$56,6,FALSE)*AA12)</f>
        <v>0</v>
      </c>
      <c r="AD12" s="15">
        <f>IF(LEN(Y12) = 0,0,VLOOKUP(Y12,Menu!$B$7:$I$56,7,FALSE)*AA12)</f>
        <v>0</v>
      </c>
      <c r="AE12" s="16">
        <f>IF(LEN(Y12) = 0,0,VLOOKUP(Y12,Menu!$B$7:$I$56,8,FALSE)*AA12)</f>
        <v>0</v>
      </c>
      <c r="AF12" s="51"/>
      <c r="AG12" s="35"/>
      <c r="AH12" s="25"/>
      <c r="AI12" s="19">
        <v>1</v>
      </c>
      <c r="AJ12" s="15">
        <f>IF(LEN(AG12) = 0,0,VLOOKUP(AG12,Menu!$B$7:$I$56,5,FALSE)*AI12)</f>
        <v>0</v>
      </c>
      <c r="AK12" s="15">
        <f>IF(LEN(AG12) = 0,0,VLOOKUP(AG12,Menu!$B$7:$I$56,6,FALSE)*AI12)</f>
        <v>0</v>
      </c>
      <c r="AL12" s="15">
        <f>IF(LEN(AG12) = 0,0,VLOOKUP(AG12,Menu!$B$7:$I$56,7,FALSE)*AI12)</f>
        <v>0</v>
      </c>
      <c r="AM12" s="16">
        <f>IF(LEN(AG12) = 0,0,VLOOKUP(AG12,Menu!$B$7:$I$56,8,FALSE)*AI12)</f>
        <v>0</v>
      </c>
      <c r="AN12" s="51"/>
      <c r="AO12" s="35"/>
      <c r="AP12" s="25"/>
      <c r="AQ12" s="19">
        <v>1</v>
      </c>
      <c r="AR12" s="15">
        <f>IF(LEN(AO12) = 0,0,VLOOKUP(AO12,Menu!$B$7:$I$56,5,FALSE)*AQ12)</f>
        <v>0</v>
      </c>
      <c r="AS12" s="15">
        <f>IF(LEN(AO12) = 0,0,VLOOKUP(AO12,Menu!$B$7:$I$56,6,FALSE)*AQ12)</f>
        <v>0</v>
      </c>
      <c r="AT12" s="15">
        <f>IF(LEN(AO12) = 0,0,VLOOKUP(AO12,Menu!$B$7:$I$56,7,FALSE)*AQ12)</f>
        <v>0</v>
      </c>
      <c r="AU12" s="16">
        <f>IF(LEN(AO12) = 0,0,VLOOKUP(AO12,Menu!$B$7:$I$56,8,FALSE)*AQ12)</f>
        <v>0</v>
      </c>
      <c r="AV12" s="51"/>
      <c r="AW12" s="35"/>
      <c r="AX12" s="25"/>
      <c r="AY12" s="19">
        <v>1</v>
      </c>
      <c r="AZ12" s="15">
        <f>IF(LEN(AW12) = 0,0,VLOOKUP(AW12,Menu!$B$7:$I$56,5,FALSE)*AY12)</f>
        <v>0</v>
      </c>
      <c r="BA12" s="15">
        <f>IF(LEN(AW12) = 0,0,VLOOKUP(AW12,Menu!$B$7:$I$56,6,FALSE)*AY12)</f>
        <v>0</v>
      </c>
      <c r="BB12" s="15">
        <f>IF(LEN(AW12) = 0,0,VLOOKUP(AW12,Menu!$B$7:$I$56,7,FALSE)*AY12)</f>
        <v>0</v>
      </c>
      <c r="BC12" s="16">
        <f>IF(LEN(AW12) = 0,0,VLOOKUP(AW12,Menu!$B$7:$I$56,8,FALSE)*AY12)</f>
        <v>0</v>
      </c>
      <c r="BD12" s="51"/>
      <c r="BE12" s="35"/>
      <c r="BF12" s="25"/>
      <c r="BG12" s="19">
        <v>1</v>
      </c>
      <c r="BH12" s="15">
        <f>IF(LEN(BE12) = 0,0,VLOOKUP(BE12,Menu!$B$7:$I$56,5,FALSE)*BG12)</f>
        <v>0</v>
      </c>
      <c r="BI12" s="15">
        <f>IF(LEN(BE12) = 0,0,VLOOKUP(BE12,Menu!$B$7:$I$56,6,FALSE)*BG12)</f>
        <v>0</v>
      </c>
      <c r="BJ12" s="15">
        <f>IF(LEN(BE12) = 0,0,VLOOKUP(BE12,Menu!$B$7:$I$56,7,FALSE)*BG12)</f>
        <v>0</v>
      </c>
      <c r="BK12" s="16">
        <f>IF(LEN(BE12) = 0,0,VLOOKUP(BE12,Menu!$B$7:$I$56,8,FALSE)*BG12)</f>
        <v>0</v>
      </c>
    </row>
    <row r="13" spans="2:63" ht="15.75" thickBot="1" x14ac:dyDescent="0.3">
      <c r="B13" s="70">
        <v>0</v>
      </c>
      <c r="C13" s="71"/>
      <c r="D13" s="76" t="s">
        <v>8</v>
      </c>
      <c r="E13" s="77"/>
      <c r="G13" s="1"/>
      <c r="H13" s="30"/>
      <c r="I13" s="34"/>
      <c r="J13" s="27"/>
      <c r="K13" s="4" t="s">
        <v>35</v>
      </c>
      <c r="L13" s="12">
        <f>SUM(L8:L12)</f>
        <v>0</v>
      </c>
      <c r="M13" s="13">
        <f>SUM(M8:M12)</f>
        <v>0</v>
      </c>
      <c r="N13" s="13">
        <f>SUM(N8:N12)</f>
        <v>0</v>
      </c>
      <c r="O13" s="14">
        <f>SUM(O8:O12)</f>
        <v>0</v>
      </c>
      <c r="P13" s="51"/>
      <c r="Q13" s="34"/>
      <c r="R13" s="27"/>
      <c r="S13" s="4" t="s">
        <v>35</v>
      </c>
      <c r="T13" s="12">
        <f>SUM(T8:T12)</f>
        <v>0</v>
      </c>
      <c r="U13" s="13">
        <f>SUM(U8:U12)</f>
        <v>0</v>
      </c>
      <c r="V13" s="13">
        <f>SUM(V8:V12)</f>
        <v>0</v>
      </c>
      <c r="W13" s="14">
        <f>SUM(W8:W12)</f>
        <v>0</v>
      </c>
      <c r="X13" s="51"/>
      <c r="Y13" s="34"/>
      <c r="Z13" s="27"/>
      <c r="AA13" s="4" t="s">
        <v>35</v>
      </c>
      <c r="AB13" s="12">
        <f>SUM(AB8:AB12)</f>
        <v>0</v>
      </c>
      <c r="AC13" s="13">
        <f>SUM(AC8:AC12)</f>
        <v>0</v>
      </c>
      <c r="AD13" s="13">
        <f>SUM(AD8:AD12)</f>
        <v>0</v>
      </c>
      <c r="AE13" s="14">
        <f>SUM(AE8:AE12)</f>
        <v>0</v>
      </c>
      <c r="AF13" s="51"/>
      <c r="AG13" s="34"/>
      <c r="AH13" s="27"/>
      <c r="AI13" s="4" t="s">
        <v>35</v>
      </c>
      <c r="AJ13" s="12">
        <f>SUM(AJ8:AJ12)</f>
        <v>0</v>
      </c>
      <c r="AK13" s="13">
        <f>SUM(AK8:AK12)</f>
        <v>0</v>
      </c>
      <c r="AL13" s="13">
        <f>SUM(AL8:AL12)</f>
        <v>0</v>
      </c>
      <c r="AM13" s="14">
        <f>SUM(AM8:AM12)</f>
        <v>0</v>
      </c>
      <c r="AN13" s="51"/>
      <c r="AO13" s="34"/>
      <c r="AP13" s="27"/>
      <c r="AQ13" s="4" t="s">
        <v>35</v>
      </c>
      <c r="AR13" s="12">
        <f>SUM(AR8:AR12)</f>
        <v>0</v>
      </c>
      <c r="AS13" s="13">
        <f>SUM(AS8:AS12)</f>
        <v>0</v>
      </c>
      <c r="AT13" s="13">
        <f>SUM(AT8:AT12)</f>
        <v>0</v>
      </c>
      <c r="AU13" s="14">
        <f>SUM(AU8:AU12)</f>
        <v>0</v>
      </c>
      <c r="AV13" s="51"/>
      <c r="AW13" s="34"/>
      <c r="AX13" s="27"/>
      <c r="AY13" s="4" t="s">
        <v>35</v>
      </c>
      <c r="AZ13" s="12">
        <f>SUM(AZ8:AZ12)</f>
        <v>0</v>
      </c>
      <c r="BA13" s="13">
        <f>SUM(BA8:BA12)</f>
        <v>0</v>
      </c>
      <c r="BB13" s="13">
        <f>SUM(BB8:BB12)</f>
        <v>0</v>
      </c>
      <c r="BC13" s="14">
        <f>SUM(BC8:BC12)</f>
        <v>0</v>
      </c>
      <c r="BD13" s="51"/>
      <c r="BE13" s="34"/>
      <c r="BF13" s="27"/>
      <c r="BG13" s="4" t="s">
        <v>35</v>
      </c>
      <c r="BH13" s="12">
        <f>SUM(BH8:BH12)</f>
        <v>0</v>
      </c>
      <c r="BI13" s="13">
        <f>SUM(BI8:BI12)</f>
        <v>0</v>
      </c>
      <c r="BJ13" s="13">
        <f>SUM(BJ8:BJ12)</f>
        <v>0</v>
      </c>
      <c r="BK13" s="14">
        <f>SUM(BK8:BK12)</f>
        <v>0</v>
      </c>
    </row>
    <row r="14" spans="2:63" ht="15.75" thickBot="1" x14ac:dyDescent="0.3">
      <c r="B14" s="47" t="s">
        <v>40</v>
      </c>
      <c r="C14" s="48"/>
      <c r="D14" s="48"/>
      <c r="E14" s="49"/>
      <c r="G14" s="1"/>
      <c r="H14" s="31">
        <v>2</v>
      </c>
      <c r="I14" s="21"/>
      <c r="J14" s="22"/>
      <c r="K14" s="17">
        <v>1</v>
      </c>
      <c r="L14" s="8">
        <f>IF(LEN(I14) = 0,0,VLOOKUP(I14,Menu!$B$7:$I$56,5,FALSE)*K14)</f>
        <v>0</v>
      </c>
      <c r="M14" s="8">
        <f>IF(LEN(I14) = 0,0,VLOOKUP(I14,Menu!$B$7:$I$56,6,FALSE)*K14)</f>
        <v>0</v>
      </c>
      <c r="N14" s="8">
        <f>IF(LEN(I14) = 0,0,VLOOKUP(I14,Menu!$B$7:$I$56,7,FALSE)*K14)</f>
        <v>0</v>
      </c>
      <c r="O14" s="9">
        <f>IF(LEN(I14) = 0,0,VLOOKUP(I14,Menu!$B$7:$I$56,8,FALSE)*K14)</f>
        <v>0</v>
      </c>
      <c r="P14" s="51"/>
      <c r="Q14" s="21"/>
      <c r="R14" s="22"/>
      <c r="S14" s="17">
        <v>1</v>
      </c>
      <c r="T14" s="8">
        <f>IF(LEN(Q14) = 0,0,VLOOKUP(Q14,Menu!$B$7:$I$56,5,FALSE)*S14)</f>
        <v>0</v>
      </c>
      <c r="U14" s="8">
        <f>IF(LEN(Q14) = 0,0,VLOOKUP(Q14,Menu!$B$7:$I$56,6,FALSE)*S14)</f>
        <v>0</v>
      </c>
      <c r="V14" s="8">
        <f>IF(LEN(Q14) = 0,0,VLOOKUP(Q14,Menu!$B$7:$I$56,7,FALSE)*S14)</f>
        <v>0</v>
      </c>
      <c r="W14" s="9">
        <f>IF(LEN(Q14) = 0,0,VLOOKUP(Q14,Menu!$B$7:$I$56,8,FALSE)*S14)</f>
        <v>0</v>
      </c>
      <c r="X14" s="51"/>
      <c r="Y14" s="21"/>
      <c r="Z14" s="22"/>
      <c r="AA14" s="17">
        <v>1</v>
      </c>
      <c r="AB14" s="8">
        <f>IF(LEN(Y14) = 0,0,VLOOKUP(Y14,Menu!$B$7:$I$56,5,FALSE)*AA14)</f>
        <v>0</v>
      </c>
      <c r="AC14" s="8">
        <f>IF(LEN(Y14) = 0,0,VLOOKUP(Y14,Menu!$B$7:$I$56,6,FALSE)*AA14)</f>
        <v>0</v>
      </c>
      <c r="AD14" s="8">
        <f>IF(LEN(Y14) = 0,0,VLOOKUP(Y14,Menu!$B$7:$I$56,7,FALSE)*AA14)</f>
        <v>0</v>
      </c>
      <c r="AE14" s="9">
        <f>IF(LEN(Y14) = 0,0,VLOOKUP(Y14,Menu!$B$7:$I$56,8,FALSE)*AA14)</f>
        <v>0</v>
      </c>
      <c r="AF14" s="51"/>
      <c r="AG14" s="21"/>
      <c r="AH14" s="22"/>
      <c r="AI14" s="17">
        <v>1</v>
      </c>
      <c r="AJ14" s="8">
        <f>IF(LEN(AG14) = 0,0,VLOOKUP(AG14,Menu!$B$7:$I$56,5,FALSE)*AI14)</f>
        <v>0</v>
      </c>
      <c r="AK14" s="8">
        <f>IF(LEN(AG14) = 0,0,VLOOKUP(AG14,Menu!$B$7:$I$56,6,FALSE)*AI14)</f>
        <v>0</v>
      </c>
      <c r="AL14" s="8">
        <f>IF(LEN(AG14) = 0,0,VLOOKUP(AG14,Menu!$B$7:$I$56,7,FALSE)*AI14)</f>
        <v>0</v>
      </c>
      <c r="AM14" s="9">
        <f>IF(LEN(AG14) = 0,0,VLOOKUP(AG14,Menu!$B$7:$I$56,8,FALSE)*AI14)</f>
        <v>0</v>
      </c>
      <c r="AN14" s="51"/>
      <c r="AO14" s="21"/>
      <c r="AP14" s="22"/>
      <c r="AQ14" s="17">
        <v>1</v>
      </c>
      <c r="AR14" s="8">
        <f>IF(LEN(AO14) = 0,0,VLOOKUP(AO14,Menu!$B$7:$I$56,5,FALSE)*AQ14)</f>
        <v>0</v>
      </c>
      <c r="AS14" s="8">
        <f>IF(LEN(AO14) = 0,0,VLOOKUP(AO14,Menu!$B$7:$I$56,6,FALSE)*AQ14)</f>
        <v>0</v>
      </c>
      <c r="AT14" s="8">
        <f>IF(LEN(AO14) = 0,0,VLOOKUP(AO14,Menu!$B$7:$I$56,7,FALSE)*AQ14)</f>
        <v>0</v>
      </c>
      <c r="AU14" s="9">
        <f>IF(LEN(AO14) = 0,0,VLOOKUP(AO14,Menu!$B$7:$I$56,8,FALSE)*AQ14)</f>
        <v>0</v>
      </c>
      <c r="AV14" s="51"/>
      <c r="AW14" s="21"/>
      <c r="AX14" s="22"/>
      <c r="AY14" s="17">
        <v>1</v>
      </c>
      <c r="AZ14" s="8">
        <f>IF(LEN(AW14) = 0,0,VLOOKUP(AW14,Menu!$B$7:$I$56,5,FALSE)*AY14)</f>
        <v>0</v>
      </c>
      <c r="BA14" s="8">
        <f>IF(LEN(AW14) = 0,0,VLOOKUP(AW14,Menu!$B$7:$I$56,6,FALSE)*AY14)</f>
        <v>0</v>
      </c>
      <c r="BB14" s="8">
        <f>IF(LEN(AW14) = 0,0,VLOOKUP(AW14,Menu!$B$7:$I$56,7,FALSE)*AY14)</f>
        <v>0</v>
      </c>
      <c r="BC14" s="9">
        <f>IF(LEN(AW14) = 0,0,VLOOKUP(AW14,Menu!$B$7:$I$56,8,FALSE)*AY14)</f>
        <v>0</v>
      </c>
      <c r="BD14" s="51"/>
      <c r="BE14" s="21"/>
      <c r="BF14" s="22"/>
      <c r="BG14" s="17">
        <v>1</v>
      </c>
      <c r="BH14" s="8">
        <f>IF(LEN(BE14) = 0,0,VLOOKUP(BE14,Menu!$B$7:$I$56,5,FALSE)*BG14)</f>
        <v>0</v>
      </c>
      <c r="BI14" s="8">
        <f>IF(LEN(BE14) = 0,0,VLOOKUP(BE14,Menu!$B$7:$I$56,6,FALSE)*BG14)</f>
        <v>0</v>
      </c>
      <c r="BJ14" s="8">
        <f>IF(LEN(BE14) = 0,0,VLOOKUP(BE14,Menu!$B$7:$I$56,7,FALSE)*BG14)</f>
        <v>0</v>
      </c>
      <c r="BK14" s="9">
        <f>IF(LEN(BE14) = 0,0,VLOOKUP(BE14,Menu!$B$7:$I$56,8,FALSE)*BG14)</f>
        <v>0</v>
      </c>
    </row>
    <row r="15" spans="2:63" x14ac:dyDescent="0.25">
      <c r="B15" s="70" t="s">
        <v>41</v>
      </c>
      <c r="C15" s="80"/>
      <c r="D15" s="80"/>
      <c r="E15" s="71"/>
      <c r="G15" s="1"/>
      <c r="H15" s="29"/>
      <c r="I15" s="23"/>
      <c r="J15" s="24"/>
      <c r="K15" s="18">
        <v>1</v>
      </c>
      <c r="L15" s="10">
        <f>IF(LEN(I15) = 0,0,VLOOKUP(I15,Menu!$B$7:$I$56,5,FALSE)*K15)</f>
        <v>0</v>
      </c>
      <c r="M15" s="10">
        <f>IF(LEN(I15) = 0,0,VLOOKUP(I15,Menu!$B$7:$I$56,6,FALSE)*K15)</f>
        <v>0</v>
      </c>
      <c r="N15" s="10">
        <f>IF(LEN(I15) = 0,0,VLOOKUP(I15,Menu!$B$7:$I$56,7,FALSE)*K15)</f>
        <v>0</v>
      </c>
      <c r="O15" s="11">
        <f>IF(LEN(I15) = 0,0,VLOOKUP(I15,Menu!$B$7:$I$56,8,FALSE)*K15)</f>
        <v>0</v>
      </c>
      <c r="P15" s="51"/>
      <c r="Q15" s="23"/>
      <c r="R15" s="24"/>
      <c r="S15" s="18">
        <v>1</v>
      </c>
      <c r="T15" s="10">
        <f>IF(LEN(Q15) = 0,0,VLOOKUP(Q15,Menu!$B$7:$I$56,5,FALSE)*S15)</f>
        <v>0</v>
      </c>
      <c r="U15" s="10">
        <f>IF(LEN(Q15) = 0,0,VLOOKUP(Q15,Menu!$B$7:$I$56,6,FALSE)*S15)</f>
        <v>0</v>
      </c>
      <c r="V15" s="10">
        <f>IF(LEN(Q15) = 0,0,VLOOKUP(Q15,Menu!$B$7:$I$56,7,FALSE)*S15)</f>
        <v>0</v>
      </c>
      <c r="W15" s="11">
        <f>IF(LEN(Q15) = 0,0,VLOOKUP(Q15,Menu!$B$7:$I$56,8,FALSE)*S15)</f>
        <v>0</v>
      </c>
      <c r="X15" s="51"/>
      <c r="Y15" s="23"/>
      <c r="Z15" s="24"/>
      <c r="AA15" s="18">
        <v>1</v>
      </c>
      <c r="AB15" s="10">
        <f>IF(LEN(Y15) = 0,0,VLOOKUP(Y15,Menu!$B$7:$I$56,5,FALSE)*AA15)</f>
        <v>0</v>
      </c>
      <c r="AC15" s="10">
        <f>IF(LEN(Y15) = 0,0,VLOOKUP(Y15,Menu!$B$7:$I$56,6,FALSE)*AA15)</f>
        <v>0</v>
      </c>
      <c r="AD15" s="10">
        <f>IF(LEN(Y15) = 0,0,VLOOKUP(Y15,Menu!$B$7:$I$56,7,FALSE)*AA15)</f>
        <v>0</v>
      </c>
      <c r="AE15" s="11">
        <f>IF(LEN(Y15) = 0,0,VLOOKUP(Y15,Menu!$B$7:$I$56,8,FALSE)*AA15)</f>
        <v>0</v>
      </c>
      <c r="AF15" s="51"/>
      <c r="AG15" s="23"/>
      <c r="AH15" s="24"/>
      <c r="AI15" s="18">
        <v>1</v>
      </c>
      <c r="AJ15" s="10">
        <f>IF(LEN(AG15) = 0,0,VLOOKUP(AG15,Menu!$B$7:$I$56,5,FALSE)*AI15)</f>
        <v>0</v>
      </c>
      <c r="AK15" s="10">
        <f>IF(LEN(AG15) = 0,0,VLOOKUP(AG15,Menu!$B$7:$I$56,6,FALSE)*AI15)</f>
        <v>0</v>
      </c>
      <c r="AL15" s="10">
        <f>IF(LEN(AG15) = 0,0,VLOOKUP(AG15,Menu!$B$7:$I$56,7,FALSE)*AI15)</f>
        <v>0</v>
      </c>
      <c r="AM15" s="11">
        <f>IF(LEN(AG15) = 0,0,VLOOKUP(AG15,Menu!$B$7:$I$56,8,FALSE)*AI15)</f>
        <v>0</v>
      </c>
      <c r="AN15" s="51"/>
      <c r="AO15" s="23"/>
      <c r="AP15" s="24"/>
      <c r="AQ15" s="18">
        <v>1</v>
      </c>
      <c r="AR15" s="10">
        <f>IF(LEN(AO15) = 0,0,VLOOKUP(AO15,Menu!$B$7:$I$56,5,FALSE)*AQ15)</f>
        <v>0</v>
      </c>
      <c r="AS15" s="10">
        <f>IF(LEN(AO15) = 0,0,VLOOKUP(AO15,Menu!$B$7:$I$56,6,FALSE)*AQ15)</f>
        <v>0</v>
      </c>
      <c r="AT15" s="10">
        <f>IF(LEN(AO15) = 0,0,VLOOKUP(AO15,Menu!$B$7:$I$56,7,FALSE)*AQ15)</f>
        <v>0</v>
      </c>
      <c r="AU15" s="11">
        <f>IF(LEN(AO15) = 0,0,VLOOKUP(AO15,Menu!$B$7:$I$56,8,FALSE)*AQ15)</f>
        <v>0</v>
      </c>
      <c r="AV15" s="51"/>
      <c r="AW15" s="23"/>
      <c r="AX15" s="24"/>
      <c r="AY15" s="18">
        <v>1</v>
      </c>
      <c r="AZ15" s="10">
        <f>IF(LEN(AW15) = 0,0,VLOOKUP(AW15,Menu!$B$7:$I$56,5,FALSE)*AY15)</f>
        <v>0</v>
      </c>
      <c r="BA15" s="10">
        <f>IF(LEN(AW15) = 0,0,VLOOKUP(AW15,Menu!$B$7:$I$56,6,FALSE)*AY15)</f>
        <v>0</v>
      </c>
      <c r="BB15" s="10">
        <f>IF(LEN(AW15) = 0,0,VLOOKUP(AW15,Menu!$B$7:$I$56,7,FALSE)*AY15)</f>
        <v>0</v>
      </c>
      <c r="BC15" s="11">
        <f>IF(LEN(AW15) = 0,0,VLOOKUP(AW15,Menu!$B$7:$I$56,8,FALSE)*AY15)</f>
        <v>0</v>
      </c>
      <c r="BD15" s="51"/>
      <c r="BE15" s="23"/>
      <c r="BF15" s="24"/>
      <c r="BG15" s="18">
        <v>1</v>
      </c>
      <c r="BH15" s="10">
        <f>IF(LEN(BE15) = 0,0,VLOOKUP(BE15,Menu!$B$7:$I$56,5,FALSE)*BG15)</f>
        <v>0</v>
      </c>
      <c r="BI15" s="10">
        <f>IF(LEN(BE15) = 0,0,VLOOKUP(BE15,Menu!$B$7:$I$56,6,FALSE)*BG15)</f>
        <v>0</v>
      </c>
      <c r="BJ15" s="10">
        <f>IF(LEN(BE15) = 0,0,VLOOKUP(BE15,Menu!$B$7:$I$56,7,FALSE)*BG15)</f>
        <v>0</v>
      </c>
      <c r="BK15" s="11">
        <f>IF(LEN(BE15) = 0,0,VLOOKUP(BE15,Menu!$B$7:$I$56,8,FALSE)*BG15)</f>
        <v>0</v>
      </c>
    </row>
    <row r="16" spans="2:63" ht="15" customHeight="1" thickBot="1" x14ac:dyDescent="0.3">
      <c r="B16" s="47" t="s">
        <v>39</v>
      </c>
      <c r="C16" s="48"/>
      <c r="D16" s="48"/>
      <c r="E16" s="49"/>
      <c r="G16" s="1"/>
      <c r="H16" s="29"/>
      <c r="I16" s="23"/>
      <c r="J16" s="24"/>
      <c r="K16" s="18">
        <v>1</v>
      </c>
      <c r="L16" s="10">
        <f>IF(LEN(I16) = 0,0,VLOOKUP(I16,Menu!$B$7:$I$56,5,FALSE)*K16)</f>
        <v>0</v>
      </c>
      <c r="M16" s="10">
        <f>IF(LEN(I16) = 0,0,VLOOKUP(I16,Menu!$B$7:$I$56,6,FALSE)*K16)</f>
        <v>0</v>
      </c>
      <c r="N16" s="10">
        <f>IF(LEN(I16) = 0,0,VLOOKUP(I16,Menu!$B$7:$I$56,7,FALSE)*K16)</f>
        <v>0</v>
      </c>
      <c r="O16" s="11">
        <f>IF(LEN(I16) = 0,0,VLOOKUP(I16,Menu!$B$7:$I$56,8,FALSE)*K16)</f>
        <v>0</v>
      </c>
      <c r="P16" s="51"/>
      <c r="Q16" s="23"/>
      <c r="R16" s="24"/>
      <c r="S16" s="18">
        <v>1</v>
      </c>
      <c r="T16" s="10">
        <f>IF(LEN(Q16) = 0,0,VLOOKUP(Q16,Menu!$B$7:$I$56,5,FALSE)*S16)</f>
        <v>0</v>
      </c>
      <c r="U16" s="10">
        <f>IF(LEN(Q16) = 0,0,VLOOKUP(Q16,Menu!$B$7:$I$56,6,FALSE)*S16)</f>
        <v>0</v>
      </c>
      <c r="V16" s="10">
        <f>IF(LEN(Q16) = 0,0,VLOOKUP(Q16,Menu!$B$7:$I$56,7,FALSE)*S16)</f>
        <v>0</v>
      </c>
      <c r="W16" s="11">
        <f>IF(LEN(Q16) = 0,0,VLOOKUP(Q16,Menu!$B$7:$I$56,8,FALSE)*S16)</f>
        <v>0</v>
      </c>
      <c r="X16" s="51"/>
      <c r="Y16" s="23"/>
      <c r="Z16" s="24"/>
      <c r="AA16" s="18">
        <v>1</v>
      </c>
      <c r="AB16" s="10">
        <f>IF(LEN(Y16) = 0,0,VLOOKUP(Y16,Menu!$B$7:$I$56,5,FALSE)*AA16)</f>
        <v>0</v>
      </c>
      <c r="AC16" s="10">
        <f>IF(LEN(Y16) = 0,0,VLOOKUP(Y16,Menu!$B$7:$I$56,6,FALSE)*AA16)</f>
        <v>0</v>
      </c>
      <c r="AD16" s="10">
        <f>IF(LEN(Y16) = 0,0,VLOOKUP(Y16,Menu!$B$7:$I$56,7,FALSE)*AA16)</f>
        <v>0</v>
      </c>
      <c r="AE16" s="11">
        <f>IF(LEN(Y16) = 0,0,VLOOKUP(Y16,Menu!$B$7:$I$56,8,FALSE)*AA16)</f>
        <v>0</v>
      </c>
      <c r="AF16" s="51"/>
      <c r="AG16" s="23"/>
      <c r="AH16" s="24"/>
      <c r="AI16" s="18">
        <v>1</v>
      </c>
      <c r="AJ16" s="10">
        <f>IF(LEN(AG16) = 0,0,VLOOKUP(AG16,Menu!$B$7:$I$56,5,FALSE)*AI16)</f>
        <v>0</v>
      </c>
      <c r="AK16" s="10">
        <f>IF(LEN(AG16) = 0,0,VLOOKUP(AG16,Menu!$B$7:$I$56,6,FALSE)*AI16)</f>
        <v>0</v>
      </c>
      <c r="AL16" s="10">
        <f>IF(LEN(AG16) = 0,0,VLOOKUP(AG16,Menu!$B$7:$I$56,7,FALSE)*AI16)</f>
        <v>0</v>
      </c>
      <c r="AM16" s="11">
        <f>IF(LEN(AG16) = 0,0,VLOOKUP(AG16,Menu!$B$7:$I$56,8,FALSE)*AI16)</f>
        <v>0</v>
      </c>
      <c r="AN16" s="51"/>
      <c r="AO16" s="23"/>
      <c r="AP16" s="24"/>
      <c r="AQ16" s="18">
        <v>1</v>
      </c>
      <c r="AR16" s="10">
        <f>IF(LEN(AO16) = 0,0,VLOOKUP(AO16,Menu!$B$7:$I$56,5,FALSE)*AQ16)</f>
        <v>0</v>
      </c>
      <c r="AS16" s="10">
        <f>IF(LEN(AO16) = 0,0,VLOOKUP(AO16,Menu!$B$7:$I$56,6,FALSE)*AQ16)</f>
        <v>0</v>
      </c>
      <c r="AT16" s="10">
        <f>IF(LEN(AO16) = 0,0,VLOOKUP(AO16,Menu!$B$7:$I$56,7,FALSE)*AQ16)</f>
        <v>0</v>
      </c>
      <c r="AU16" s="11">
        <f>IF(LEN(AO16) = 0,0,VLOOKUP(AO16,Menu!$B$7:$I$56,8,FALSE)*AQ16)</f>
        <v>0</v>
      </c>
      <c r="AV16" s="51"/>
      <c r="AW16" s="23"/>
      <c r="AX16" s="24"/>
      <c r="AY16" s="18">
        <v>1</v>
      </c>
      <c r="AZ16" s="10">
        <f>IF(LEN(AW16) = 0,0,VLOOKUP(AW16,Menu!$B$7:$I$56,5,FALSE)*AY16)</f>
        <v>0</v>
      </c>
      <c r="BA16" s="10">
        <f>IF(LEN(AW16) = 0,0,VLOOKUP(AW16,Menu!$B$7:$I$56,6,FALSE)*AY16)</f>
        <v>0</v>
      </c>
      <c r="BB16" s="10">
        <f>IF(LEN(AW16) = 0,0,VLOOKUP(AW16,Menu!$B$7:$I$56,7,FALSE)*AY16)</f>
        <v>0</v>
      </c>
      <c r="BC16" s="11">
        <f>IF(LEN(AW16) = 0,0,VLOOKUP(AW16,Menu!$B$7:$I$56,8,FALSE)*AY16)</f>
        <v>0</v>
      </c>
      <c r="BD16" s="51"/>
      <c r="BE16" s="23"/>
      <c r="BF16" s="24"/>
      <c r="BG16" s="18">
        <v>1</v>
      </c>
      <c r="BH16" s="10">
        <f>IF(LEN(BE16) = 0,0,VLOOKUP(BE16,Menu!$B$7:$I$56,5,FALSE)*BG16)</f>
        <v>0</v>
      </c>
      <c r="BI16" s="10">
        <f>IF(LEN(BE16) = 0,0,VLOOKUP(BE16,Menu!$B$7:$I$56,6,FALSE)*BG16)</f>
        <v>0</v>
      </c>
      <c r="BJ16" s="10">
        <f>IF(LEN(BE16) = 0,0,VLOOKUP(BE16,Menu!$B$7:$I$56,7,FALSE)*BG16)</f>
        <v>0</v>
      </c>
      <c r="BK16" s="11">
        <f>IF(LEN(BE16) = 0,0,VLOOKUP(BE16,Menu!$B$7:$I$56,8,FALSE)*BG16)</f>
        <v>0</v>
      </c>
    </row>
    <row r="17" spans="2:63" x14ac:dyDescent="0.25">
      <c r="B17" s="70">
        <v>0</v>
      </c>
      <c r="C17" s="71"/>
      <c r="D17" s="76" t="s">
        <v>9</v>
      </c>
      <c r="E17" s="77"/>
      <c r="G17" s="1"/>
      <c r="H17" s="29"/>
      <c r="I17" s="23"/>
      <c r="J17" s="24"/>
      <c r="K17" s="18">
        <v>1</v>
      </c>
      <c r="L17" s="10">
        <f>IF(LEN(I17) = 0,0,VLOOKUP(I17,Menu!$B$7:$I$56,5,FALSE)*K17)</f>
        <v>0</v>
      </c>
      <c r="M17" s="10">
        <f>IF(LEN(I17) = 0,0,VLOOKUP(I17,Menu!$B$7:$I$56,6,FALSE)*K17)</f>
        <v>0</v>
      </c>
      <c r="N17" s="10">
        <f>IF(LEN(I17) = 0,0,VLOOKUP(I17,Menu!$B$7:$I$56,7,FALSE)*K17)</f>
        <v>0</v>
      </c>
      <c r="O17" s="11">
        <f>IF(LEN(I17) = 0,0,VLOOKUP(I17,Menu!$B$7:$I$56,8,FALSE)*K17)</f>
        <v>0</v>
      </c>
      <c r="P17" s="51"/>
      <c r="Q17" s="23"/>
      <c r="R17" s="24"/>
      <c r="S17" s="18">
        <v>1</v>
      </c>
      <c r="T17" s="10">
        <f>IF(LEN(Q17) = 0,0,VLOOKUP(Q17,Menu!$B$7:$I$56,5,FALSE)*S17)</f>
        <v>0</v>
      </c>
      <c r="U17" s="10">
        <f>IF(LEN(Q17) = 0,0,VLOOKUP(Q17,Menu!$B$7:$I$56,6,FALSE)*S17)</f>
        <v>0</v>
      </c>
      <c r="V17" s="10">
        <f>IF(LEN(Q17) = 0,0,VLOOKUP(Q17,Menu!$B$7:$I$56,7,FALSE)*S17)</f>
        <v>0</v>
      </c>
      <c r="W17" s="11">
        <f>IF(LEN(Q17) = 0,0,VLOOKUP(Q17,Menu!$B$7:$I$56,8,FALSE)*S17)</f>
        <v>0</v>
      </c>
      <c r="X17" s="51"/>
      <c r="Y17" s="23"/>
      <c r="Z17" s="24"/>
      <c r="AA17" s="18">
        <v>1</v>
      </c>
      <c r="AB17" s="10">
        <f>IF(LEN(Y17) = 0,0,VLOOKUP(Y17,Menu!$B$7:$I$56,5,FALSE)*AA17)</f>
        <v>0</v>
      </c>
      <c r="AC17" s="10">
        <f>IF(LEN(Y17) = 0,0,VLOOKUP(Y17,Menu!$B$7:$I$56,6,FALSE)*AA17)</f>
        <v>0</v>
      </c>
      <c r="AD17" s="10">
        <f>IF(LEN(Y17) = 0,0,VLOOKUP(Y17,Menu!$B$7:$I$56,7,FALSE)*AA17)</f>
        <v>0</v>
      </c>
      <c r="AE17" s="11">
        <f>IF(LEN(Y17) = 0,0,VLOOKUP(Y17,Menu!$B$7:$I$56,8,FALSE)*AA17)</f>
        <v>0</v>
      </c>
      <c r="AF17" s="51"/>
      <c r="AG17" s="23"/>
      <c r="AH17" s="24"/>
      <c r="AI17" s="18">
        <v>1</v>
      </c>
      <c r="AJ17" s="10">
        <f>IF(LEN(AG17) = 0,0,VLOOKUP(AG17,Menu!$B$7:$I$56,5,FALSE)*AI17)</f>
        <v>0</v>
      </c>
      <c r="AK17" s="10">
        <f>IF(LEN(AG17) = 0,0,VLOOKUP(AG17,Menu!$B$7:$I$56,6,FALSE)*AI17)</f>
        <v>0</v>
      </c>
      <c r="AL17" s="10">
        <f>IF(LEN(AG17) = 0,0,VLOOKUP(AG17,Menu!$B$7:$I$56,7,FALSE)*AI17)</f>
        <v>0</v>
      </c>
      <c r="AM17" s="11">
        <f>IF(LEN(AG17) = 0,0,VLOOKUP(AG17,Menu!$B$7:$I$56,8,FALSE)*AI17)</f>
        <v>0</v>
      </c>
      <c r="AN17" s="51"/>
      <c r="AO17" s="23"/>
      <c r="AP17" s="24"/>
      <c r="AQ17" s="18">
        <v>1</v>
      </c>
      <c r="AR17" s="10">
        <f>IF(LEN(AO17) = 0,0,VLOOKUP(AO17,Menu!$B$7:$I$56,5,FALSE)*AQ17)</f>
        <v>0</v>
      </c>
      <c r="AS17" s="10">
        <f>IF(LEN(AO17) = 0,0,VLOOKUP(AO17,Menu!$B$7:$I$56,6,FALSE)*AQ17)</f>
        <v>0</v>
      </c>
      <c r="AT17" s="10">
        <f>IF(LEN(AO17) = 0,0,VLOOKUP(AO17,Menu!$B$7:$I$56,7,FALSE)*AQ17)</f>
        <v>0</v>
      </c>
      <c r="AU17" s="11">
        <f>IF(LEN(AO17) = 0,0,VLOOKUP(AO17,Menu!$B$7:$I$56,8,FALSE)*AQ17)</f>
        <v>0</v>
      </c>
      <c r="AV17" s="51"/>
      <c r="AW17" s="23"/>
      <c r="AX17" s="24"/>
      <c r="AY17" s="18">
        <v>1</v>
      </c>
      <c r="AZ17" s="10">
        <f>IF(LEN(AW17) = 0,0,VLOOKUP(AW17,Menu!$B$7:$I$56,5,FALSE)*AY17)</f>
        <v>0</v>
      </c>
      <c r="BA17" s="10">
        <f>IF(LEN(AW17) = 0,0,VLOOKUP(AW17,Menu!$B$7:$I$56,6,FALSE)*AY17)</f>
        <v>0</v>
      </c>
      <c r="BB17" s="10">
        <f>IF(LEN(AW17) = 0,0,VLOOKUP(AW17,Menu!$B$7:$I$56,7,FALSE)*AY17)</f>
        <v>0</v>
      </c>
      <c r="BC17" s="11">
        <f>IF(LEN(AW17) = 0,0,VLOOKUP(AW17,Menu!$B$7:$I$56,8,FALSE)*AY17)</f>
        <v>0</v>
      </c>
      <c r="BD17" s="51"/>
      <c r="BE17" s="23"/>
      <c r="BF17" s="24"/>
      <c r="BG17" s="18">
        <v>1</v>
      </c>
      <c r="BH17" s="10">
        <f>IF(LEN(BE17) = 0,0,VLOOKUP(BE17,Menu!$B$7:$I$56,5,FALSE)*BG17)</f>
        <v>0</v>
      </c>
      <c r="BI17" s="10">
        <f>IF(LEN(BE17) = 0,0,VLOOKUP(BE17,Menu!$B$7:$I$56,6,FALSE)*BG17)</f>
        <v>0</v>
      </c>
      <c r="BJ17" s="10">
        <f>IF(LEN(BE17) = 0,0,VLOOKUP(BE17,Menu!$B$7:$I$56,7,FALSE)*BG17)</f>
        <v>0</v>
      </c>
      <c r="BK17" s="11">
        <f>IF(LEN(BE17) = 0,0,VLOOKUP(BE17,Menu!$B$7:$I$56,8,FALSE)*BG17)</f>
        <v>0</v>
      </c>
    </row>
    <row r="18" spans="2:63" ht="15.75" thickBot="1" x14ac:dyDescent="0.3">
      <c r="B18" s="47" t="s">
        <v>44</v>
      </c>
      <c r="C18" s="48"/>
      <c r="D18" s="48"/>
      <c r="E18" s="49"/>
      <c r="G18" s="1"/>
      <c r="H18" s="29"/>
      <c r="I18" s="25"/>
      <c r="J18" s="25"/>
      <c r="K18" s="19">
        <v>1</v>
      </c>
      <c r="L18" s="15">
        <f>IF(LEN(I18) = 0,0,VLOOKUP(I18,Menu!$B$7:$I$56,5,FALSE)*K18)</f>
        <v>0</v>
      </c>
      <c r="M18" s="15">
        <f>IF(LEN(I18) = 0,0,VLOOKUP(I18,Menu!$B$7:$I$56,6,FALSE)*K18)</f>
        <v>0</v>
      </c>
      <c r="N18" s="15">
        <f>IF(LEN(I18) = 0,0,VLOOKUP(I18,Menu!$B$7:$I$56,7,FALSE)*K18)</f>
        <v>0</v>
      </c>
      <c r="O18" s="16">
        <f>IF(LEN(I18) = 0,0,VLOOKUP(I18,Menu!$B$7:$I$56,8,FALSE)*K18)</f>
        <v>0</v>
      </c>
      <c r="P18" s="51"/>
      <c r="Q18" s="25"/>
      <c r="R18" s="25"/>
      <c r="S18" s="19">
        <v>1</v>
      </c>
      <c r="T18" s="15">
        <f>IF(LEN(Q18) = 0,0,VLOOKUP(Q18,Menu!$B$7:$I$56,5,FALSE)*S18)</f>
        <v>0</v>
      </c>
      <c r="U18" s="15">
        <f>IF(LEN(Q18) = 0,0,VLOOKUP(Q18,Menu!$B$7:$I$56,6,FALSE)*S18)</f>
        <v>0</v>
      </c>
      <c r="V18" s="15">
        <f>IF(LEN(Q18) = 0,0,VLOOKUP(Q18,Menu!$B$7:$I$56,7,FALSE)*S18)</f>
        <v>0</v>
      </c>
      <c r="W18" s="16">
        <f>IF(LEN(Q18) = 0,0,VLOOKUP(Q18,Menu!$B$7:$I$56,8,FALSE)*S18)</f>
        <v>0</v>
      </c>
      <c r="X18" s="51"/>
      <c r="Y18" s="25"/>
      <c r="Z18" s="25"/>
      <c r="AA18" s="19">
        <v>1</v>
      </c>
      <c r="AB18" s="15">
        <f>IF(LEN(Y18) = 0,0,VLOOKUP(Y18,Menu!$B$7:$I$56,5,FALSE)*AA18)</f>
        <v>0</v>
      </c>
      <c r="AC18" s="15">
        <f>IF(LEN(Y18) = 0,0,VLOOKUP(Y18,Menu!$B$7:$I$56,6,FALSE)*AA18)</f>
        <v>0</v>
      </c>
      <c r="AD18" s="15">
        <f>IF(LEN(Y18) = 0,0,VLOOKUP(Y18,Menu!$B$7:$I$56,7,FALSE)*AA18)</f>
        <v>0</v>
      </c>
      <c r="AE18" s="16">
        <f>IF(LEN(Y18) = 0,0,VLOOKUP(Y18,Menu!$B$7:$I$56,8,FALSE)*AA18)</f>
        <v>0</v>
      </c>
      <c r="AF18" s="51"/>
      <c r="AG18" s="25"/>
      <c r="AH18" s="25"/>
      <c r="AI18" s="19">
        <v>1</v>
      </c>
      <c r="AJ18" s="15">
        <f>IF(LEN(AG18) = 0,0,VLOOKUP(AG18,Menu!$B$7:$I$56,5,FALSE)*AI18)</f>
        <v>0</v>
      </c>
      <c r="AK18" s="15">
        <f>IF(LEN(AG18) = 0,0,VLOOKUP(AG18,Menu!$B$7:$I$56,6,FALSE)*AI18)</f>
        <v>0</v>
      </c>
      <c r="AL18" s="15">
        <f>IF(LEN(AG18) = 0,0,VLOOKUP(AG18,Menu!$B$7:$I$56,7,FALSE)*AI18)</f>
        <v>0</v>
      </c>
      <c r="AM18" s="16">
        <f>IF(LEN(AG18) = 0,0,VLOOKUP(AG18,Menu!$B$7:$I$56,8,FALSE)*AI18)</f>
        <v>0</v>
      </c>
      <c r="AN18" s="51"/>
      <c r="AO18" s="25"/>
      <c r="AP18" s="25"/>
      <c r="AQ18" s="19">
        <v>1</v>
      </c>
      <c r="AR18" s="15">
        <f>IF(LEN(AO18) = 0,0,VLOOKUP(AO18,Menu!$B$7:$I$56,5,FALSE)*AQ18)</f>
        <v>0</v>
      </c>
      <c r="AS18" s="15">
        <f>IF(LEN(AO18) = 0,0,VLOOKUP(AO18,Menu!$B$7:$I$56,6,FALSE)*AQ18)</f>
        <v>0</v>
      </c>
      <c r="AT18" s="15">
        <f>IF(LEN(AO18) = 0,0,VLOOKUP(AO18,Menu!$B$7:$I$56,7,FALSE)*AQ18)</f>
        <v>0</v>
      </c>
      <c r="AU18" s="16">
        <f>IF(LEN(AO18) = 0,0,VLOOKUP(AO18,Menu!$B$7:$I$56,8,FALSE)*AQ18)</f>
        <v>0</v>
      </c>
      <c r="AV18" s="51"/>
      <c r="AW18" s="25"/>
      <c r="AX18" s="25"/>
      <c r="AY18" s="19">
        <v>1</v>
      </c>
      <c r="AZ18" s="15">
        <f>IF(LEN(AW18) = 0,0,VLOOKUP(AW18,Menu!$B$7:$I$56,5,FALSE)*AY18)</f>
        <v>0</v>
      </c>
      <c r="BA18" s="15">
        <f>IF(LEN(AW18) = 0,0,VLOOKUP(AW18,Menu!$B$7:$I$56,6,FALSE)*AY18)</f>
        <v>0</v>
      </c>
      <c r="BB18" s="15">
        <f>IF(LEN(AW18) = 0,0,VLOOKUP(AW18,Menu!$B$7:$I$56,7,FALSE)*AY18)</f>
        <v>0</v>
      </c>
      <c r="BC18" s="16">
        <f>IF(LEN(AW18) = 0,0,VLOOKUP(AW18,Menu!$B$7:$I$56,8,FALSE)*AY18)</f>
        <v>0</v>
      </c>
      <c r="BD18" s="51"/>
      <c r="BE18" s="25"/>
      <c r="BF18" s="25"/>
      <c r="BG18" s="19">
        <v>1</v>
      </c>
      <c r="BH18" s="15">
        <f>IF(LEN(BE18) = 0,0,VLOOKUP(BE18,Menu!$B$7:$I$56,5,FALSE)*BG18)</f>
        <v>0</v>
      </c>
      <c r="BI18" s="15">
        <f>IF(LEN(BE18) = 0,0,VLOOKUP(BE18,Menu!$B$7:$I$56,6,FALSE)*BG18)</f>
        <v>0</v>
      </c>
      <c r="BJ18" s="15">
        <f>IF(LEN(BE18) = 0,0,VLOOKUP(BE18,Menu!$B$7:$I$56,7,FALSE)*BG18)</f>
        <v>0</v>
      </c>
      <c r="BK18" s="16">
        <f>IF(LEN(BE18) = 0,0,VLOOKUP(BE18,Menu!$B$7:$I$56,8,FALSE)*BG18)</f>
        <v>0</v>
      </c>
    </row>
    <row r="19" spans="2:63" ht="15.75" thickBot="1" x14ac:dyDescent="0.3">
      <c r="B19" s="82" t="s">
        <v>45</v>
      </c>
      <c r="C19" s="83"/>
      <c r="D19" s="83"/>
      <c r="E19" s="84"/>
      <c r="G19" s="1"/>
      <c r="H19" s="30"/>
      <c r="I19" s="26"/>
      <c r="J19" s="27"/>
      <c r="K19" s="4" t="s">
        <v>35</v>
      </c>
      <c r="L19" s="12">
        <f>SUM(L14:L18)</f>
        <v>0</v>
      </c>
      <c r="M19" s="13">
        <f>SUM(M14:M18)</f>
        <v>0</v>
      </c>
      <c r="N19" s="13">
        <f>SUM(N14:N18)</f>
        <v>0</v>
      </c>
      <c r="O19" s="14">
        <f>SUM(O14:O18)</f>
        <v>0</v>
      </c>
      <c r="P19" s="51"/>
      <c r="Q19" s="26"/>
      <c r="R19" s="27"/>
      <c r="S19" s="4" t="s">
        <v>35</v>
      </c>
      <c r="T19" s="12">
        <f>SUM(T14:T18)</f>
        <v>0</v>
      </c>
      <c r="U19" s="13">
        <f>SUM(U14:U18)</f>
        <v>0</v>
      </c>
      <c r="V19" s="13">
        <f>SUM(V14:V18)</f>
        <v>0</v>
      </c>
      <c r="W19" s="14">
        <f>SUM(W14:W18)</f>
        <v>0</v>
      </c>
      <c r="X19" s="51"/>
      <c r="Y19" s="26"/>
      <c r="Z19" s="27"/>
      <c r="AA19" s="4" t="s">
        <v>35</v>
      </c>
      <c r="AB19" s="12">
        <f>SUM(AB14:AB18)</f>
        <v>0</v>
      </c>
      <c r="AC19" s="13">
        <f>SUM(AC14:AC18)</f>
        <v>0</v>
      </c>
      <c r="AD19" s="13">
        <f>SUM(AD14:AD18)</f>
        <v>0</v>
      </c>
      <c r="AE19" s="14">
        <f>SUM(AE14:AE18)</f>
        <v>0</v>
      </c>
      <c r="AF19" s="51"/>
      <c r="AG19" s="26"/>
      <c r="AH19" s="27"/>
      <c r="AI19" s="4" t="s">
        <v>35</v>
      </c>
      <c r="AJ19" s="12">
        <f>SUM(AJ14:AJ18)</f>
        <v>0</v>
      </c>
      <c r="AK19" s="13">
        <f>SUM(AK14:AK18)</f>
        <v>0</v>
      </c>
      <c r="AL19" s="13">
        <f>SUM(AL14:AL18)</f>
        <v>0</v>
      </c>
      <c r="AM19" s="14">
        <f>SUM(AM14:AM18)</f>
        <v>0</v>
      </c>
      <c r="AN19" s="51"/>
      <c r="AO19" s="26"/>
      <c r="AP19" s="27"/>
      <c r="AQ19" s="4" t="s">
        <v>35</v>
      </c>
      <c r="AR19" s="12">
        <f>SUM(AR14:AR18)</f>
        <v>0</v>
      </c>
      <c r="AS19" s="13">
        <f>SUM(AS14:AS18)</f>
        <v>0</v>
      </c>
      <c r="AT19" s="13">
        <f>SUM(AT14:AT18)</f>
        <v>0</v>
      </c>
      <c r="AU19" s="14">
        <f>SUM(AU14:AU18)</f>
        <v>0</v>
      </c>
      <c r="AV19" s="51"/>
      <c r="AW19" s="26"/>
      <c r="AX19" s="27"/>
      <c r="AY19" s="4" t="s">
        <v>35</v>
      </c>
      <c r="AZ19" s="12">
        <f>SUM(AZ14:AZ18)</f>
        <v>0</v>
      </c>
      <c r="BA19" s="13">
        <f>SUM(BA14:BA18)</f>
        <v>0</v>
      </c>
      <c r="BB19" s="13">
        <f>SUM(BB14:BB18)</f>
        <v>0</v>
      </c>
      <c r="BC19" s="14">
        <f>SUM(BC14:BC18)</f>
        <v>0</v>
      </c>
      <c r="BD19" s="51"/>
      <c r="BE19" s="26"/>
      <c r="BF19" s="27"/>
      <c r="BG19" s="4" t="s">
        <v>35</v>
      </c>
      <c r="BH19" s="12">
        <f>SUM(BH14:BH18)</f>
        <v>0</v>
      </c>
      <c r="BI19" s="13">
        <f>SUM(BI14:BI18)</f>
        <v>0</v>
      </c>
      <c r="BJ19" s="13">
        <f>SUM(BJ14:BJ18)</f>
        <v>0</v>
      </c>
      <c r="BK19" s="14">
        <f>SUM(BK14:BK18)</f>
        <v>0</v>
      </c>
    </row>
    <row r="20" spans="2:63" ht="15" customHeight="1" x14ac:dyDescent="0.25">
      <c r="B20" s="1"/>
      <c r="C20" s="1"/>
      <c r="D20" s="1"/>
      <c r="E20" s="1"/>
      <c r="G20" s="1"/>
      <c r="H20" s="31">
        <v>3</v>
      </c>
      <c r="I20" s="21"/>
      <c r="J20" s="22"/>
      <c r="K20" s="17">
        <v>1</v>
      </c>
      <c r="L20" s="8">
        <f>IF(LEN(I20) = 0,0,VLOOKUP(I20,Menu!$B$7:$I$56,5,FALSE)*K20)</f>
        <v>0</v>
      </c>
      <c r="M20" s="8">
        <f>IF(LEN(I20) = 0,0,VLOOKUP(I20,Menu!$B$7:$I$56,6,FALSE)*K20)</f>
        <v>0</v>
      </c>
      <c r="N20" s="8">
        <f>IF(LEN(I20) = 0,0,VLOOKUP(I20,Menu!$B$7:$I$56,7,FALSE)*K20)</f>
        <v>0</v>
      </c>
      <c r="O20" s="9">
        <f>IF(LEN(I20) = 0,0,VLOOKUP(I20,Menu!$B$7:$I$56,8,FALSE)*K20)</f>
        <v>0</v>
      </c>
      <c r="P20" s="51"/>
      <c r="Q20" s="24"/>
      <c r="R20" s="24"/>
      <c r="S20" s="17">
        <v>1</v>
      </c>
      <c r="T20" s="8">
        <f>IF(LEN(Q20) = 0,0,VLOOKUP(Q20,Menu!$B$7:$I$56,5,FALSE)*S20)</f>
        <v>0</v>
      </c>
      <c r="U20" s="8">
        <f>IF(LEN(Q20) = 0,0,VLOOKUP(Q20,Menu!$B$7:$I$56,6,FALSE)*S20)</f>
        <v>0</v>
      </c>
      <c r="V20" s="8">
        <f>IF(LEN(Q20) = 0,0,VLOOKUP(Q20,Menu!$B$7:$I$56,7,FALSE)*S20)</f>
        <v>0</v>
      </c>
      <c r="W20" s="9">
        <f>IF(LEN(Q20) = 0,0,VLOOKUP(Q20,Menu!$B$7:$I$56,8,FALSE)*S20)</f>
        <v>0</v>
      </c>
      <c r="X20" s="51"/>
      <c r="Y20" s="24"/>
      <c r="Z20" s="24"/>
      <c r="AA20" s="17">
        <v>1</v>
      </c>
      <c r="AB20" s="8">
        <f>IF(LEN(Y20) = 0,0,VLOOKUP(Y20,Menu!$B$7:$I$56,5,FALSE)*AA20)</f>
        <v>0</v>
      </c>
      <c r="AC20" s="8">
        <f>IF(LEN(Y20) = 0,0,VLOOKUP(Y20,Menu!$B$7:$I$56,6,FALSE)*AA20)</f>
        <v>0</v>
      </c>
      <c r="AD20" s="8">
        <f>IF(LEN(Y20) = 0,0,VLOOKUP(Y20,Menu!$B$7:$I$56,7,FALSE)*AA20)</f>
        <v>0</v>
      </c>
      <c r="AE20" s="9">
        <f>IF(LEN(Y20) = 0,0,VLOOKUP(Y20,Menu!$B$7:$I$56,8,FALSE)*AA20)</f>
        <v>0</v>
      </c>
      <c r="AF20" s="51"/>
      <c r="AG20" s="24"/>
      <c r="AH20" s="24"/>
      <c r="AI20" s="17">
        <v>1</v>
      </c>
      <c r="AJ20" s="8">
        <f>IF(LEN(AG20) = 0,0,VLOOKUP(AG20,Menu!$B$7:$I$56,5,FALSE)*AI20)</f>
        <v>0</v>
      </c>
      <c r="AK20" s="8">
        <f>IF(LEN(AG20) = 0,0,VLOOKUP(AG20,Menu!$B$7:$I$56,6,FALSE)*AI20)</f>
        <v>0</v>
      </c>
      <c r="AL20" s="8">
        <f>IF(LEN(AG20) = 0,0,VLOOKUP(AG20,Menu!$B$7:$I$56,7,FALSE)*AI20)</f>
        <v>0</v>
      </c>
      <c r="AM20" s="9">
        <f>IF(LEN(AG20) = 0,0,VLOOKUP(AG20,Menu!$B$7:$I$56,8,FALSE)*AI20)</f>
        <v>0</v>
      </c>
      <c r="AN20" s="51"/>
      <c r="AO20" s="24"/>
      <c r="AP20" s="24"/>
      <c r="AQ20" s="17">
        <v>1</v>
      </c>
      <c r="AR20" s="8">
        <f>IF(LEN(AO20) = 0,0,VLOOKUP(AO20,Menu!$B$7:$I$56,5,FALSE)*AQ20)</f>
        <v>0</v>
      </c>
      <c r="AS20" s="8">
        <f>IF(LEN(AO20) = 0,0,VLOOKUP(AO20,Menu!$B$7:$I$56,6,FALSE)*AQ20)</f>
        <v>0</v>
      </c>
      <c r="AT20" s="8">
        <f>IF(LEN(AO20) = 0,0,VLOOKUP(AO20,Menu!$B$7:$I$56,7,FALSE)*AQ20)</f>
        <v>0</v>
      </c>
      <c r="AU20" s="9">
        <f>IF(LEN(AO20) = 0,0,VLOOKUP(AO20,Menu!$B$7:$I$56,8,FALSE)*AQ20)</f>
        <v>0</v>
      </c>
      <c r="AV20" s="51"/>
      <c r="AW20" s="24"/>
      <c r="AX20" s="24"/>
      <c r="AY20" s="17">
        <v>1</v>
      </c>
      <c r="AZ20" s="8">
        <f>IF(LEN(AW20) = 0,0,VLOOKUP(AW20,Menu!$B$7:$I$56,5,FALSE)*AY20)</f>
        <v>0</v>
      </c>
      <c r="BA20" s="8">
        <f>IF(LEN(AW20) = 0,0,VLOOKUP(AW20,Menu!$B$7:$I$56,6,FALSE)*AY20)</f>
        <v>0</v>
      </c>
      <c r="BB20" s="8">
        <f>IF(LEN(AW20) = 0,0,VLOOKUP(AW20,Menu!$B$7:$I$56,7,FALSE)*AY20)</f>
        <v>0</v>
      </c>
      <c r="BC20" s="9">
        <f>IF(LEN(AW20) = 0,0,VLOOKUP(AW20,Menu!$B$7:$I$56,8,FALSE)*AY20)</f>
        <v>0</v>
      </c>
      <c r="BD20" s="51"/>
      <c r="BE20" s="24"/>
      <c r="BF20" s="24"/>
      <c r="BG20" s="17">
        <v>1</v>
      </c>
      <c r="BH20" s="8">
        <f>IF(LEN(BE20) = 0,0,VLOOKUP(BE20,Menu!$B$7:$I$56,5,FALSE)*BG20)</f>
        <v>0</v>
      </c>
      <c r="BI20" s="8">
        <f>IF(LEN(BE20) = 0,0,VLOOKUP(BE20,Menu!$B$7:$I$56,6,FALSE)*BG20)</f>
        <v>0</v>
      </c>
      <c r="BJ20" s="8">
        <f>IF(LEN(BE20) = 0,0,VLOOKUP(BE20,Menu!$B$7:$I$56,7,FALSE)*BG20)</f>
        <v>0</v>
      </c>
      <c r="BK20" s="9">
        <f>IF(LEN(BE20) = 0,0,VLOOKUP(BE20,Menu!$B$7:$I$56,8,FALSE)*BG20)</f>
        <v>0</v>
      </c>
    </row>
    <row r="21" spans="2:63" x14ac:dyDescent="0.25">
      <c r="G21" s="1"/>
      <c r="H21" s="29"/>
      <c r="I21" s="24"/>
      <c r="J21" s="24"/>
      <c r="K21" s="18">
        <v>1</v>
      </c>
      <c r="L21" s="10">
        <f>IF(LEN(I21) = 0,0,VLOOKUP(I21,Menu!$B$7:$I$56,5,FALSE)*K21)</f>
        <v>0</v>
      </c>
      <c r="M21" s="10">
        <f>IF(LEN(I21) = 0,0,VLOOKUP(I21,Menu!$B$7:$I$56,6,FALSE)*K21)</f>
        <v>0</v>
      </c>
      <c r="N21" s="10">
        <f>IF(LEN(I21) = 0,0,VLOOKUP(I21,Menu!$B$7:$I$56,7,FALSE)*K21)</f>
        <v>0</v>
      </c>
      <c r="O21" s="11">
        <f>IF(LEN(I21) = 0,0,VLOOKUP(I21,Menu!$B$7:$I$56,8,FALSE)*K21)</f>
        <v>0</v>
      </c>
      <c r="P21" s="51"/>
      <c r="Q21" s="24"/>
      <c r="R21" s="24"/>
      <c r="S21" s="18">
        <v>1</v>
      </c>
      <c r="T21" s="10">
        <f>IF(LEN(Q21) = 0,0,VLOOKUP(Q21,Menu!$B$7:$I$56,5,FALSE)*S21)</f>
        <v>0</v>
      </c>
      <c r="U21" s="10">
        <f>IF(LEN(Q21) = 0,0,VLOOKUP(Q21,Menu!$B$7:$I$56,6,FALSE)*S21)</f>
        <v>0</v>
      </c>
      <c r="V21" s="10">
        <f>IF(LEN(Q21) = 0,0,VLOOKUP(Q21,Menu!$B$7:$I$56,7,FALSE)*S21)</f>
        <v>0</v>
      </c>
      <c r="W21" s="11">
        <f>IF(LEN(Q21) = 0,0,VLOOKUP(Q21,Menu!$B$7:$I$56,8,FALSE)*S21)</f>
        <v>0</v>
      </c>
      <c r="X21" s="51"/>
      <c r="Y21" s="24"/>
      <c r="Z21" s="24"/>
      <c r="AA21" s="18">
        <v>1</v>
      </c>
      <c r="AB21" s="10">
        <f>IF(LEN(Y21) = 0,0,VLOOKUP(Y21,Menu!$B$7:$I$56,5,FALSE)*AA21)</f>
        <v>0</v>
      </c>
      <c r="AC21" s="10">
        <f>IF(LEN(Y21) = 0,0,VLOOKUP(Y21,Menu!$B$7:$I$56,6,FALSE)*AA21)</f>
        <v>0</v>
      </c>
      <c r="AD21" s="10">
        <f>IF(LEN(Y21) = 0,0,VLOOKUP(Y21,Menu!$B$7:$I$56,7,FALSE)*AA21)</f>
        <v>0</v>
      </c>
      <c r="AE21" s="11">
        <f>IF(LEN(Y21) = 0,0,VLOOKUP(Y21,Menu!$B$7:$I$56,8,FALSE)*AA21)</f>
        <v>0</v>
      </c>
      <c r="AF21" s="51"/>
      <c r="AG21" s="24"/>
      <c r="AH21" s="24"/>
      <c r="AI21" s="18">
        <v>1</v>
      </c>
      <c r="AJ21" s="10">
        <f>IF(LEN(AG21) = 0,0,VLOOKUP(AG21,Menu!$B$7:$I$56,5,FALSE)*AI21)</f>
        <v>0</v>
      </c>
      <c r="AK21" s="10">
        <f>IF(LEN(AG21) = 0,0,VLOOKUP(AG21,Menu!$B$7:$I$56,6,FALSE)*AI21)</f>
        <v>0</v>
      </c>
      <c r="AL21" s="10">
        <f>IF(LEN(AG21) = 0,0,VLOOKUP(AG21,Menu!$B$7:$I$56,7,FALSE)*AI21)</f>
        <v>0</v>
      </c>
      <c r="AM21" s="11">
        <f>IF(LEN(AG21) = 0,0,VLOOKUP(AG21,Menu!$B$7:$I$56,8,FALSE)*AI21)</f>
        <v>0</v>
      </c>
      <c r="AN21" s="51"/>
      <c r="AO21" s="24"/>
      <c r="AP21" s="24"/>
      <c r="AQ21" s="18">
        <v>1</v>
      </c>
      <c r="AR21" s="10">
        <f>IF(LEN(AO21) = 0,0,VLOOKUP(AO21,Menu!$B$7:$I$56,5,FALSE)*AQ21)</f>
        <v>0</v>
      </c>
      <c r="AS21" s="10">
        <f>IF(LEN(AO21) = 0,0,VLOOKUP(AO21,Menu!$B$7:$I$56,6,FALSE)*AQ21)</f>
        <v>0</v>
      </c>
      <c r="AT21" s="10">
        <f>IF(LEN(AO21) = 0,0,VLOOKUP(AO21,Menu!$B$7:$I$56,7,FALSE)*AQ21)</f>
        <v>0</v>
      </c>
      <c r="AU21" s="11">
        <f>IF(LEN(AO21) = 0,0,VLOOKUP(AO21,Menu!$B$7:$I$56,8,FALSE)*AQ21)</f>
        <v>0</v>
      </c>
      <c r="AV21" s="51"/>
      <c r="AW21" s="24"/>
      <c r="AX21" s="24"/>
      <c r="AY21" s="18">
        <v>1</v>
      </c>
      <c r="AZ21" s="10">
        <f>IF(LEN(AW21) = 0,0,VLOOKUP(AW21,Menu!$B$7:$I$56,5,FALSE)*AY21)</f>
        <v>0</v>
      </c>
      <c r="BA21" s="10">
        <f>IF(LEN(AW21) = 0,0,VLOOKUP(AW21,Menu!$B$7:$I$56,6,FALSE)*AY21)</f>
        <v>0</v>
      </c>
      <c r="BB21" s="10">
        <f>IF(LEN(AW21) = 0,0,VLOOKUP(AW21,Menu!$B$7:$I$56,7,FALSE)*AY21)</f>
        <v>0</v>
      </c>
      <c r="BC21" s="11">
        <f>IF(LEN(AW21) = 0,0,VLOOKUP(AW21,Menu!$B$7:$I$56,8,FALSE)*AY21)</f>
        <v>0</v>
      </c>
      <c r="BD21" s="51"/>
      <c r="BE21" s="24"/>
      <c r="BF21" s="24"/>
      <c r="BG21" s="18">
        <v>1</v>
      </c>
      <c r="BH21" s="10">
        <f>IF(LEN(BE21) = 0,0,VLOOKUP(BE21,Menu!$B$7:$I$56,5,FALSE)*BG21)</f>
        <v>0</v>
      </c>
      <c r="BI21" s="10">
        <f>IF(LEN(BE21) = 0,0,VLOOKUP(BE21,Menu!$B$7:$I$56,6,FALSE)*BG21)</f>
        <v>0</v>
      </c>
      <c r="BJ21" s="10">
        <f>IF(LEN(BE21) = 0,0,VLOOKUP(BE21,Menu!$B$7:$I$56,7,FALSE)*BG21)</f>
        <v>0</v>
      </c>
      <c r="BK21" s="11">
        <f>IF(LEN(BE21) = 0,0,VLOOKUP(BE21,Menu!$B$7:$I$56,8,FALSE)*BG21)</f>
        <v>0</v>
      </c>
    </row>
    <row r="22" spans="2:63" ht="15.75" thickBot="1" x14ac:dyDescent="0.3">
      <c r="B22" s="47" t="s">
        <v>42</v>
      </c>
      <c r="C22" s="56"/>
      <c r="D22" s="56"/>
      <c r="E22" s="57"/>
      <c r="G22" s="1"/>
      <c r="H22" s="29"/>
      <c r="I22" s="24"/>
      <c r="J22" s="24"/>
      <c r="K22" s="18">
        <v>1</v>
      </c>
      <c r="L22" s="10">
        <f>IF(LEN(I22) = 0,0,VLOOKUP(I22,Menu!$B$7:$I$56,5,FALSE)*K22)</f>
        <v>0</v>
      </c>
      <c r="M22" s="10">
        <f>IF(LEN(I22) = 0,0,VLOOKUP(I22,Menu!$B$7:$I$56,6,FALSE)*K22)</f>
        <v>0</v>
      </c>
      <c r="N22" s="10">
        <f>IF(LEN(I22) = 0,0,VLOOKUP(I22,Menu!$B$7:$I$56,7,FALSE)*K22)</f>
        <v>0</v>
      </c>
      <c r="O22" s="11">
        <f>IF(LEN(I22) = 0,0,VLOOKUP(I22,Menu!$B$7:$I$56,8,FALSE)*K22)</f>
        <v>0</v>
      </c>
      <c r="P22" s="51"/>
      <c r="Q22" s="24"/>
      <c r="R22" s="24"/>
      <c r="S22" s="18">
        <v>1</v>
      </c>
      <c r="T22" s="10">
        <f>IF(LEN(Q22) = 0,0,VLOOKUP(Q22,Menu!$B$7:$I$56,5,FALSE)*S22)</f>
        <v>0</v>
      </c>
      <c r="U22" s="10">
        <f>IF(LEN(Q22) = 0,0,VLOOKUP(Q22,Menu!$B$7:$I$56,6,FALSE)*S22)</f>
        <v>0</v>
      </c>
      <c r="V22" s="10">
        <f>IF(LEN(Q22) = 0,0,VLOOKUP(Q22,Menu!$B$7:$I$56,7,FALSE)*S22)</f>
        <v>0</v>
      </c>
      <c r="W22" s="11">
        <f>IF(LEN(Q22) = 0,0,VLOOKUP(Q22,Menu!$B$7:$I$56,8,FALSE)*S22)</f>
        <v>0</v>
      </c>
      <c r="X22" s="51"/>
      <c r="Y22" s="24"/>
      <c r="Z22" s="24"/>
      <c r="AA22" s="18">
        <v>1</v>
      </c>
      <c r="AB22" s="10">
        <f>IF(LEN(Y22) = 0,0,VLOOKUP(Y22,Menu!$B$7:$I$56,5,FALSE)*AA22)</f>
        <v>0</v>
      </c>
      <c r="AC22" s="10">
        <f>IF(LEN(Y22) = 0,0,VLOOKUP(Y22,Menu!$B$7:$I$56,6,FALSE)*AA22)</f>
        <v>0</v>
      </c>
      <c r="AD22" s="10">
        <f>IF(LEN(Y22) = 0,0,VLOOKUP(Y22,Menu!$B$7:$I$56,7,FALSE)*AA22)</f>
        <v>0</v>
      </c>
      <c r="AE22" s="11">
        <f>IF(LEN(Y22) = 0,0,VLOOKUP(Y22,Menu!$B$7:$I$56,8,FALSE)*AA22)</f>
        <v>0</v>
      </c>
      <c r="AF22" s="51"/>
      <c r="AG22" s="24"/>
      <c r="AH22" s="24"/>
      <c r="AI22" s="18">
        <v>1</v>
      </c>
      <c r="AJ22" s="10">
        <f>IF(LEN(AG22) = 0,0,VLOOKUP(AG22,Menu!$B$7:$I$56,5,FALSE)*AI22)</f>
        <v>0</v>
      </c>
      <c r="AK22" s="10">
        <f>IF(LEN(AG22) = 0,0,VLOOKUP(AG22,Menu!$B$7:$I$56,6,FALSE)*AI22)</f>
        <v>0</v>
      </c>
      <c r="AL22" s="10">
        <f>IF(LEN(AG22) = 0,0,VLOOKUP(AG22,Menu!$B$7:$I$56,7,FALSE)*AI22)</f>
        <v>0</v>
      </c>
      <c r="AM22" s="11">
        <f>IF(LEN(AG22) = 0,0,VLOOKUP(AG22,Menu!$B$7:$I$56,8,FALSE)*AI22)</f>
        <v>0</v>
      </c>
      <c r="AN22" s="51"/>
      <c r="AO22" s="24"/>
      <c r="AP22" s="24"/>
      <c r="AQ22" s="18">
        <v>1</v>
      </c>
      <c r="AR22" s="10">
        <f>IF(LEN(AO22) = 0,0,VLOOKUP(AO22,Menu!$B$7:$I$56,5,FALSE)*AQ22)</f>
        <v>0</v>
      </c>
      <c r="AS22" s="10">
        <f>IF(LEN(AO22) = 0,0,VLOOKUP(AO22,Menu!$B$7:$I$56,6,FALSE)*AQ22)</f>
        <v>0</v>
      </c>
      <c r="AT22" s="10">
        <f>IF(LEN(AO22) = 0,0,VLOOKUP(AO22,Menu!$B$7:$I$56,7,FALSE)*AQ22)</f>
        <v>0</v>
      </c>
      <c r="AU22" s="11">
        <f>IF(LEN(AO22) = 0,0,VLOOKUP(AO22,Menu!$B$7:$I$56,8,FALSE)*AQ22)</f>
        <v>0</v>
      </c>
      <c r="AV22" s="51"/>
      <c r="AW22" s="24"/>
      <c r="AX22" s="24"/>
      <c r="AY22" s="18">
        <v>1</v>
      </c>
      <c r="AZ22" s="10">
        <f>IF(LEN(AW22) = 0,0,VLOOKUP(AW22,Menu!$B$7:$I$56,5,FALSE)*AY22)</f>
        <v>0</v>
      </c>
      <c r="BA22" s="10">
        <f>IF(LEN(AW22) = 0,0,VLOOKUP(AW22,Menu!$B$7:$I$56,6,FALSE)*AY22)</f>
        <v>0</v>
      </c>
      <c r="BB22" s="10">
        <f>IF(LEN(AW22) = 0,0,VLOOKUP(AW22,Menu!$B$7:$I$56,7,FALSE)*AY22)</f>
        <v>0</v>
      </c>
      <c r="BC22" s="11">
        <f>IF(LEN(AW22) = 0,0,VLOOKUP(AW22,Menu!$B$7:$I$56,8,FALSE)*AY22)</f>
        <v>0</v>
      </c>
      <c r="BD22" s="51"/>
      <c r="BE22" s="24"/>
      <c r="BF22" s="24"/>
      <c r="BG22" s="18">
        <v>1</v>
      </c>
      <c r="BH22" s="10">
        <f>IF(LEN(BE22) = 0,0,VLOOKUP(BE22,Menu!$B$7:$I$56,5,FALSE)*BG22)</f>
        <v>0</v>
      </c>
      <c r="BI22" s="10">
        <f>IF(LEN(BE22) = 0,0,VLOOKUP(BE22,Menu!$B$7:$I$56,6,FALSE)*BG22)</f>
        <v>0</v>
      </c>
      <c r="BJ22" s="10">
        <f>IF(LEN(BE22) = 0,0,VLOOKUP(BE22,Menu!$B$7:$I$56,7,FALSE)*BG22)</f>
        <v>0</v>
      </c>
      <c r="BK22" s="11">
        <f>IF(LEN(BE22) = 0,0,VLOOKUP(BE22,Menu!$B$7:$I$56,8,FALSE)*BG22)</f>
        <v>0</v>
      </c>
    </row>
    <row r="23" spans="2:63" x14ac:dyDescent="0.25">
      <c r="B23" s="81">
        <f>IF(B15="M",_xlfn.CEILING.MATH((88+(B8*13)+(B11*5)-(B13*5.5))),_xlfn.CEILING.MATH((450+(B8*9)+(B11*3)-(B13*4))))</f>
        <v>88</v>
      </c>
      <c r="C23" s="81"/>
      <c r="D23" s="81"/>
      <c r="E23" s="81"/>
      <c r="G23" s="1"/>
      <c r="H23" s="29"/>
      <c r="I23" s="24"/>
      <c r="J23" s="24"/>
      <c r="K23" s="18">
        <v>1</v>
      </c>
      <c r="L23" s="10">
        <f>IF(LEN(I23) = 0,0,VLOOKUP(I23,Menu!$B$7:$I$56,5,FALSE)*K23)</f>
        <v>0</v>
      </c>
      <c r="M23" s="10">
        <f>IF(LEN(I23) = 0,0,VLOOKUP(I23,Menu!$B$7:$I$56,6,FALSE)*K23)</f>
        <v>0</v>
      </c>
      <c r="N23" s="10">
        <f>IF(LEN(I23) = 0,0,VLOOKUP(I23,Menu!$B$7:$I$56,7,FALSE)*K23)</f>
        <v>0</v>
      </c>
      <c r="O23" s="11">
        <f>IF(LEN(I23) = 0,0,VLOOKUP(I23,Menu!$B$7:$I$56,8,FALSE)*K23)</f>
        <v>0</v>
      </c>
      <c r="P23" s="51"/>
      <c r="Q23" s="24"/>
      <c r="R23" s="24"/>
      <c r="S23" s="18">
        <v>1</v>
      </c>
      <c r="T23" s="10">
        <f>IF(LEN(Q23) = 0,0,VLOOKUP(Q23,Menu!$B$7:$I$56,5,FALSE)*S23)</f>
        <v>0</v>
      </c>
      <c r="U23" s="10">
        <f>IF(LEN(Q23) = 0,0,VLOOKUP(Q23,Menu!$B$7:$I$56,6,FALSE)*S23)</f>
        <v>0</v>
      </c>
      <c r="V23" s="10">
        <f>IF(LEN(Q23) = 0,0,VLOOKUP(Q23,Menu!$B$7:$I$56,7,FALSE)*S23)</f>
        <v>0</v>
      </c>
      <c r="W23" s="11">
        <f>IF(LEN(Q23) = 0,0,VLOOKUP(Q23,Menu!$B$7:$I$56,8,FALSE)*S23)</f>
        <v>0</v>
      </c>
      <c r="X23" s="51"/>
      <c r="Y23" s="24"/>
      <c r="Z23" s="24"/>
      <c r="AA23" s="18">
        <v>1</v>
      </c>
      <c r="AB23" s="10">
        <f>IF(LEN(Y23) = 0,0,VLOOKUP(Y23,Menu!$B$7:$I$56,5,FALSE)*AA23)</f>
        <v>0</v>
      </c>
      <c r="AC23" s="10">
        <f>IF(LEN(Y23) = 0,0,VLOOKUP(Y23,Menu!$B$7:$I$56,6,FALSE)*AA23)</f>
        <v>0</v>
      </c>
      <c r="AD23" s="10">
        <f>IF(LEN(Y23) = 0,0,VLOOKUP(Y23,Menu!$B$7:$I$56,7,FALSE)*AA23)</f>
        <v>0</v>
      </c>
      <c r="AE23" s="11">
        <f>IF(LEN(Y23) = 0,0,VLOOKUP(Y23,Menu!$B$7:$I$56,8,FALSE)*AA23)</f>
        <v>0</v>
      </c>
      <c r="AF23" s="51"/>
      <c r="AG23" s="24"/>
      <c r="AH23" s="24"/>
      <c r="AI23" s="18">
        <v>1</v>
      </c>
      <c r="AJ23" s="10">
        <f>IF(LEN(AG23) = 0,0,VLOOKUP(AG23,Menu!$B$7:$I$56,5,FALSE)*AI23)</f>
        <v>0</v>
      </c>
      <c r="AK23" s="10">
        <f>IF(LEN(AG23) = 0,0,VLOOKUP(AG23,Menu!$B$7:$I$56,6,FALSE)*AI23)</f>
        <v>0</v>
      </c>
      <c r="AL23" s="10">
        <f>IF(LEN(AG23) = 0,0,VLOOKUP(AG23,Menu!$B$7:$I$56,7,FALSE)*AI23)</f>
        <v>0</v>
      </c>
      <c r="AM23" s="11">
        <f>IF(LEN(AG23) = 0,0,VLOOKUP(AG23,Menu!$B$7:$I$56,8,FALSE)*AI23)</f>
        <v>0</v>
      </c>
      <c r="AN23" s="51"/>
      <c r="AO23" s="24"/>
      <c r="AP23" s="24"/>
      <c r="AQ23" s="18">
        <v>1</v>
      </c>
      <c r="AR23" s="10">
        <f>IF(LEN(AO23) = 0,0,VLOOKUP(AO23,Menu!$B$7:$I$56,5,FALSE)*AQ23)</f>
        <v>0</v>
      </c>
      <c r="AS23" s="10">
        <f>IF(LEN(AO23) = 0,0,VLOOKUP(AO23,Menu!$B$7:$I$56,6,FALSE)*AQ23)</f>
        <v>0</v>
      </c>
      <c r="AT23" s="10">
        <f>IF(LEN(AO23) = 0,0,VLOOKUP(AO23,Menu!$B$7:$I$56,7,FALSE)*AQ23)</f>
        <v>0</v>
      </c>
      <c r="AU23" s="11">
        <f>IF(LEN(AO23) = 0,0,VLOOKUP(AO23,Menu!$B$7:$I$56,8,FALSE)*AQ23)</f>
        <v>0</v>
      </c>
      <c r="AV23" s="51"/>
      <c r="AW23" s="24"/>
      <c r="AX23" s="24"/>
      <c r="AY23" s="18">
        <v>1</v>
      </c>
      <c r="AZ23" s="10">
        <f>IF(LEN(AW23) = 0,0,VLOOKUP(AW23,Menu!$B$7:$I$56,5,FALSE)*AY23)</f>
        <v>0</v>
      </c>
      <c r="BA23" s="10">
        <f>IF(LEN(AW23) = 0,0,VLOOKUP(AW23,Menu!$B$7:$I$56,6,FALSE)*AY23)</f>
        <v>0</v>
      </c>
      <c r="BB23" s="10">
        <f>IF(LEN(AW23) = 0,0,VLOOKUP(AW23,Menu!$B$7:$I$56,7,FALSE)*AY23)</f>
        <v>0</v>
      </c>
      <c r="BC23" s="11">
        <f>IF(LEN(AW23) = 0,0,VLOOKUP(AW23,Menu!$B$7:$I$56,8,FALSE)*AY23)</f>
        <v>0</v>
      </c>
      <c r="BD23" s="51"/>
      <c r="BE23" s="24"/>
      <c r="BF23" s="24"/>
      <c r="BG23" s="18">
        <v>1</v>
      </c>
      <c r="BH23" s="10">
        <f>IF(LEN(BE23) = 0,0,VLOOKUP(BE23,Menu!$B$7:$I$56,5,FALSE)*BG23)</f>
        <v>0</v>
      </c>
      <c r="BI23" s="10">
        <f>IF(LEN(BE23) = 0,0,VLOOKUP(BE23,Menu!$B$7:$I$56,6,FALSE)*BG23)</f>
        <v>0</v>
      </c>
      <c r="BJ23" s="10">
        <f>IF(LEN(BE23) = 0,0,VLOOKUP(BE23,Menu!$B$7:$I$56,7,FALSE)*BG23)</f>
        <v>0</v>
      </c>
      <c r="BK23" s="11">
        <f>IF(LEN(BE23) = 0,0,VLOOKUP(BE23,Menu!$B$7:$I$56,8,FALSE)*BG23)</f>
        <v>0</v>
      </c>
    </row>
    <row r="24" spans="2:63" ht="15.75" customHeight="1" x14ac:dyDescent="0.25">
      <c r="G24" s="1"/>
      <c r="H24" s="29"/>
      <c r="I24" s="25"/>
      <c r="J24" s="25"/>
      <c r="K24" s="19">
        <v>1</v>
      </c>
      <c r="L24" s="15">
        <f>IF(LEN(I24) = 0,0,VLOOKUP(I24,Menu!$B$7:$I$56,5,FALSE)*K24)</f>
        <v>0</v>
      </c>
      <c r="M24" s="15">
        <f>IF(LEN(I24) = 0,0,VLOOKUP(I24,Menu!$B$7:$I$56,6,FALSE)*K24)</f>
        <v>0</v>
      </c>
      <c r="N24" s="15">
        <f>IF(LEN(I24) = 0,0,VLOOKUP(I24,Menu!$B$7:$I$56,7,FALSE)*K24)</f>
        <v>0</v>
      </c>
      <c r="O24" s="16">
        <f>IF(LEN(I24) = 0,0,VLOOKUP(I24,Menu!$B$7:$I$56,8,FALSE)*K24)</f>
        <v>0</v>
      </c>
      <c r="P24" s="51"/>
      <c r="Q24" s="25"/>
      <c r="R24" s="25"/>
      <c r="S24" s="19">
        <v>1</v>
      </c>
      <c r="T24" s="15">
        <f>IF(LEN(Q24) = 0,0,VLOOKUP(Q24,Menu!$B$7:$I$56,5,FALSE)*S24)</f>
        <v>0</v>
      </c>
      <c r="U24" s="15">
        <f>IF(LEN(Q24) = 0,0,VLOOKUP(Q24,Menu!$B$7:$I$56,6,FALSE)*S24)</f>
        <v>0</v>
      </c>
      <c r="V24" s="15">
        <f>IF(LEN(Q24) = 0,0,VLOOKUP(Q24,Menu!$B$7:$I$56,7,FALSE)*S24)</f>
        <v>0</v>
      </c>
      <c r="W24" s="16">
        <f>IF(LEN(Q24) = 0,0,VLOOKUP(Q24,Menu!$B$7:$I$56,8,FALSE)*S24)</f>
        <v>0</v>
      </c>
      <c r="X24" s="51"/>
      <c r="Y24" s="25"/>
      <c r="Z24" s="25"/>
      <c r="AA24" s="19">
        <v>1</v>
      </c>
      <c r="AB24" s="15">
        <f>IF(LEN(Y24) = 0,0,VLOOKUP(Y24,Menu!$B$7:$I$56,5,FALSE)*AA24)</f>
        <v>0</v>
      </c>
      <c r="AC24" s="15">
        <f>IF(LEN(Y24) = 0,0,VLOOKUP(Y24,Menu!$B$7:$I$56,6,FALSE)*AA24)</f>
        <v>0</v>
      </c>
      <c r="AD24" s="15">
        <f>IF(LEN(Y24) = 0,0,VLOOKUP(Y24,Menu!$B$7:$I$56,7,FALSE)*AA24)</f>
        <v>0</v>
      </c>
      <c r="AE24" s="16">
        <f>IF(LEN(Y24) = 0,0,VLOOKUP(Y24,Menu!$B$7:$I$56,8,FALSE)*AA24)</f>
        <v>0</v>
      </c>
      <c r="AF24" s="51"/>
      <c r="AG24" s="25"/>
      <c r="AH24" s="25"/>
      <c r="AI24" s="19">
        <v>1</v>
      </c>
      <c r="AJ24" s="15">
        <f>IF(LEN(AG24) = 0,0,VLOOKUP(AG24,Menu!$B$7:$I$56,5,FALSE)*AI24)</f>
        <v>0</v>
      </c>
      <c r="AK24" s="15">
        <f>IF(LEN(AG24) = 0,0,VLOOKUP(AG24,Menu!$B$7:$I$56,6,FALSE)*AI24)</f>
        <v>0</v>
      </c>
      <c r="AL24" s="15">
        <f>IF(LEN(AG24) = 0,0,VLOOKUP(AG24,Menu!$B$7:$I$56,7,FALSE)*AI24)</f>
        <v>0</v>
      </c>
      <c r="AM24" s="16">
        <f>IF(LEN(AG24) = 0,0,VLOOKUP(AG24,Menu!$B$7:$I$56,8,FALSE)*AI24)</f>
        <v>0</v>
      </c>
      <c r="AN24" s="51"/>
      <c r="AO24" s="25"/>
      <c r="AP24" s="25"/>
      <c r="AQ24" s="19">
        <v>1</v>
      </c>
      <c r="AR24" s="15">
        <f>IF(LEN(AO24) = 0,0,VLOOKUP(AO24,Menu!$B$7:$I$56,5,FALSE)*AQ24)</f>
        <v>0</v>
      </c>
      <c r="AS24" s="15">
        <f>IF(LEN(AO24) = 0,0,VLOOKUP(AO24,Menu!$B$7:$I$56,6,FALSE)*AQ24)</f>
        <v>0</v>
      </c>
      <c r="AT24" s="15">
        <f>IF(LEN(AO24) = 0,0,VLOOKUP(AO24,Menu!$B$7:$I$56,7,FALSE)*AQ24)</f>
        <v>0</v>
      </c>
      <c r="AU24" s="16">
        <f>IF(LEN(AO24) = 0,0,VLOOKUP(AO24,Menu!$B$7:$I$56,8,FALSE)*AQ24)</f>
        <v>0</v>
      </c>
      <c r="AV24" s="51"/>
      <c r="AW24" s="25"/>
      <c r="AX24" s="25"/>
      <c r="AY24" s="19">
        <v>1</v>
      </c>
      <c r="AZ24" s="15">
        <f>IF(LEN(AW24) = 0,0,VLOOKUP(AW24,Menu!$B$7:$I$56,5,FALSE)*AY24)</f>
        <v>0</v>
      </c>
      <c r="BA24" s="15">
        <f>IF(LEN(AW24) = 0,0,VLOOKUP(AW24,Menu!$B$7:$I$56,6,FALSE)*AY24)</f>
        <v>0</v>
      </c>
      <c r="BB24" s="15">
        <f>IF(LEN(AW24) = 0,0,VLOOKUP(AW24,Menu!$B$7:$I$56,7,FALSE)*AY24)</f>
        <v>0</v>
      </c>
      <c r="BC24" s="16">
        <f>IF(LEN(AW24) = 0,0,VLOOKUP(AW24,Menu!$B$7:$I$56,8,FALSE)*AY24)</f>
        <v>0</v>
      </c>
      <c r="BD24" s="51"/>
      <c r="BE24" s="25"/>
      <c r="BF24" s="25"/>
      <c r="BG24" s="19">
        <v>1</v>
      </c>
      <c r="BH24" s="15">
        <f>IF(LEN(BE24) = 0,0,VLOOKUP(BE24,Menu!$B$7:$I$56,5,FALSE)*BG24)</f>
        <v>0</v>
      </c>
      <c r="BI24" s="15">
        <f>IF(LEN(BE24) = 0,0,VLOOKUP(BE24,Menu!$B$7:$I$56,6,FALSE)*BG24)</f>
        <v>0</v>
      </c>
      <c r="BJ24" s="15">
        <f>IF(LEN(BE24) = 0,0,VLOOKUP(BE24,Menu!$B$7:$I$56,7,FALSE)*BG24)</f>
        <v>0</v>
      </c>
      <c r="BK24" s="16">
        <f>IF(LEN(BE24) = 0,0,VLOOKUP(BE24,Menu!$B$7:$I$56,8,FALSE)*BG24)</f>
        <v>0</v>
      </c>
    </row>
    <row r="25" spans="2:63" ht="15.75" thickBot="1" x14ac:dyDescent="0.3">
      <c r="G25" s="1"/>
      <c r="H25" s="30"/>
      <c r="I25" s="26"/>
      <c r="J25" s="27"/>
      <c r="K25" s="4" t="s">
        <v>35</v>
      </c>
      <c r="L25" s="12">
        <f>SUM(L20:L24)</f>
        <v>0</v>
      </c>
      <c r="M25" s="13">
        <f>SUM(M20:M24)</f>
        <v>0</v>
      </c>
      <c r="N25" s="13">
        <f>SUM(N20:N24)</f>
        <v>0</v>
      </c>
      <c r="O25" s="14">
        <f>SUM(O20:O24)</f>
        <v>0</v>
      </c>
      <c r="P25" s="51"/>
      <c r="Q25" s="26"/>
      <c r="R25" s="27"/>
      <c r="S25" s="4" t="s">
        <v>35</v>
      </c>
      <c r="T25" s="12">
        <f>SUM(T20:T24)</f>
        <v>0</v>
      </c>
      <c r="U25" s="13">
        <f>SUM(U20:U24)</f>
        <v>0</v>
      </c>
      <c r="V25" s="13">
        <f>SUM(V20:V24)</f>
        <v>0</v>
      </c>
      <c r="W25" s="14">
        <f>SUM(W20:W24)</f>
        <v>0</v>
      </c>
      <c r="X25" s="51"/>
      <c r="Y25" s="26"/>
      <c r="Z25" s="27"/>
      <c r="AA25" s="4" t="s">
        <v>35</v>
      </c>
      <c r="AB25" s="12">
        <f>SUM(AB20:AB24)</f>
        <v>0</v>
      </c>
      <c r="AC25" s="13">
        <f>SUM(AC20:AC24)</f>
        <v>0</v>
      </c>
      <c r="AD25" s="13">
        <f>SUM(AD20:AD24)</f>
        <v>0</v>
      </c>
      <c r="AE25" s="14">
        <f>SUM(AE20:AE24)</f>
        <v>0</v>
      </c>
      <c r="AF25" s="51"/>
      <c r="AG25" s="26"/>
      <c r="AH25" s="27"/>
      <c r="AI25" s="4" t="s">
        <v>35</v>
      </c>
      <c r="AJ25" s="12">
        <f>SUM(AJ20:AJ24)</f>
        <v>0</v>
      </c>
      <c r="AK25" s="13">
        <f>SUM(AK20:AK24)</f>
        <v>0</v>
      </c>
      <c r="AL25" s="13">
        <f>SUM(AL20:AL24)</f>
        <v>0</v>
      </c>
      <c r="AM25" s="14">
        <f>SUM(AM20:AM24)</f>
        <v>0</v>
      </c>
      <c r="AN25" s="51"/>
      <c r="AO25" s="26"/>
      <c r="AP25" s="27"/>
      <c r="AQ25" s="4" t="s">
        <v>35</v>
      </c>
      <c r="AR25" s="12">
        <f>SUM(AR20:AR24)</f>
        <v>0</v>
      </c>
      <c r="AS25" s="13">
        <f>SUM(AS20:AS24)</f>
        <v>0</v>
      </c>
      <c r="AT25" s="13">
        <f>SUM(AT20:AT24)</f>
        <v>0</v>
      </c>
      <c r="AU25" s="14">
        <f>SUM(AU20:AU24)</f>
        <v>0</v>
      </c>
      <c r="AV25" s="51"/>
      <c r="AW25" s="26"/>
      <c r="AX25" s="27"/>
      <c r="AY25" s="4" t="s">
        <v>35</v>
      </c>
      <c r="AZ25" s="12">
        <f>SUM(AZ20:AZ24)</f>
        <v>0</v>
      </c>
      <c r="BA25" s="13">
        <f>SUM(BA20:BA24)</f>
        <v>0</v>
      </c>
      <c r="BB25" s="13">
        <f>SUM(BB20:BB24)</f>
        <v>0</v>
      </c>
      <c r="BC25" s="14">
        <f>SUM(BC20:BC24)</f>
        <v>0</v>
      </c>
      <c r="BD25" s="51"/>
      <c r="BE25" s="26"/>
      <c r="BF25" s="27"/>
      <c r="BG25" s="4" t="s">
        <v>35</v>
      </c>
      <c r="BH25" s="12">
        <f>SUM(BH20:BH24)</f>
        <v>0</v>
      </c>
      <c r="BI25" s="13">
        <f>SUM(BI20:BI24)</f>
        <v>0</v>
      </c>
      <c r="BJ25" s="13">
        <f>SUM(BJ20:BJ24)</f>
        <v>0</v>
      </c>
      <c r="BK25" s="14">
        <f>SUM(BK20:BK24)</f>
        <v>0</v>
      </c>
    </row>
    <row r="26" spans="2:63" ht="15.75" thickBot="1" x14ac:dyDescent="0.3">
      <c r="B26" s="47" t="s">
        <v>10</v>
      </c>
      <c r="C26" s="48"/>
      <c r="D26" s="48"/>
      <c r="E26" s="49"/>
      <c r="G26" s="1"/>
      <c r="H26" s="31">
        <v>4</v>
      </c>
      <c r="I26" s="21"/>
      <c r="J26" s="22"/>
      <c r="K26" s="17">
        <v>1</v>
      </c>
      <c r="L26" s="8">
        <f>IF(LEN(I26) = 0,0,VLOOKUP(I26,Menu!$B$7:$I$56,5,FALSE)*K26)</f>
        <v>0</v>
      </c>
      <c r="M26" s="8">
        <f>IF(LEN(I26) = 0,0,VLOOKUP(I26,Menu!$B$7:$I$56,6,FALSE)*K26)</f>
        <v>0</v>
      </c>
      <c r="N26" s="8">
        <f>IF(LEN(I26) = 0,0,VLOOKUP(I26,Menu!$B$7:$I$56,7,FALSE)*K26)</f>
        <v>0</v>
      </c>
      <c r="O26" s="9">
        <f>IF(LEN(I26) = 0,0,VLOOKUP(I26,Menu!$B$7:$I$56,8,FALSE)*K26)</f>
        <v>0</v>
      </c>
      <c r="P26" s="51"/>
      <c r="Q26" s="24"/>
      <c r="R26" s="24"/>
      <c r="S26" s="17">
        <v>1</v>
      </c>
      <c r="T26" s="8">
        <f>IF(LEN(Q26) = 0,0,VLOOKUP(Q26,Menu!$B$7:$I$56,5,FALSE)*S26)</f>
        <v>0</v>
      </c>
      <c r="U26" s="8">
        <f>IF(LEN(Q26) = 0,0,VLOOKUP(Q26,Menu!$B$7:$I$56,6,FALSE)*S26)</f>
        <v>0</v>
      </c>
      <c r="V26" s="8">
        <f>IF(LEN(Q26) = 0,0,VLOOKUP(Q26,Menu!$B$7:$I$56,7,FALSE)*S26)</f>
        <v>0</v>
      </c>
      <c r="W26" s="9">
        <f>IF(LEN(Q26) = 0,0,VLOOKUP(Q26,Menu!$B$7:$I$56,8,FALSE)*S26)</f>
        <v>0</v>
      </c>
      <c r="X26" s="51"/>
      <c r="Y26" s="24"/>
      <c r="Z26" s="24"/>
      <c r="AA26" s="17">
        <v>1</v>
      </c>
      <c r="AB26" s="8">
        <f>IF(LEN(Y26) = 0,0,VLOOKUP(Y26,Menu!$B$7:$I$56,5,FALSE)*AA26)</f>
        <v>0</v>
      </c>
      <c r="AC26" s="8">
        <f>IF(LEN(Y26) = 0,0,VLOOKUP(Y26,Menu!$B$7:$I$56,6,FALSE)*AA26)</f>
        <v>0</v>
      </c>
      <c r="AD26" s="8">
        <f>IF(LEN(Y26) = 0,0,VLOOKUP(Y26,Menu!$B$7:$I$56,7,FALSE)*AA26)</f>
        <v>0</v>
      </c>
      <c r="AE26" s="9">
        <f>IF(LEN(Y26) = 0,0,VLOOKUP(Y26,Menu!$B$7:$I$56,8,FALSE)*AA26)</f>
        <v>0</v>
      </c>
      <c r="AF26" s="51"/>
      <c r="AG26" s="24"/>
      <c r="AH26" s="24"/>
      <c r="AI26" s="17">
        <v>1</v>
      </c>
      <c r="AJ26" s="8">
        <f>IF(LEN(AG26) = 0,0,VLOOKUP(AG26,Menu!$B$7:$I$56,5,FALSE)*AI26)</f>
        <v>0</v>
      </c>
      <c r="AK26" s="8">
        <f>IF(LEN(AG26) = 0,0,VLOOKUP(AG26,Menu!$B$7:$I$56,6,FALSE)*AI26)</f>
        <v>0</v>
      </c>
      <c r="AL26" s="8">
        <f>IF(LEN(AG26) = 0,0,VLOOKUP(AG26,Menu!$B$7:$I$56,7,FALSE)*AI26)</f>
        <v>0</v>
      </c>
      <c r="AM26" s="9">
        <f>IF(LEN(AG26) = 0,0,VLOOKUP(AG26,Menu!$B$7:$I$56,8,FALSE)*AI26)</f>
        <v>0</v>
      </c>
      <c r="AN26" s="51"/>
      <c r="AO26" s="24"/>
      <c r="AP26" s="24"/>
      <c r="AQ26" s="17">
        <v>1</v>
      </c>
      <c r="AR26" s="8">
        <f>IF(LEN(AO26) = 0,0,VLOOKUP(AO26,Menu!$B$7:$I$56,5,FALSE)*AQ26)</f>
        <v>0</v>
      </c>
      <c r="AS26" s="8">
        <f>IF(LEN(AO26) = 0,0,VLOOKUP(AO26,Menu!$B$7:$I$56,6,FALSE)*AQ26)</f>
        <v>0</v>
      </c>
      <c r="AT26" s="8">
        <f>IF(LEN(AO26) = 0,0,VLOOKUP(AO26,Menu!$B$7:$I$56,7,FALSE)*AQ26)</f>
        <v>0</v>
      </c>
      <c r="AU26" s="9">
        <f>IF(LEN(AO26) = 0,0,VLOOKUP(AO26,Menu!$B$7:$I$56,8,FALSE)*AQ26)</f>
        <v>0</v>
      </c>
      <c r="AV26" s="51"/>
      <c r="AW26" s="24"/>
      <c r="AX26" s="24"/>
      <c r="AY26" s="17">
        <v>1</v>
      </c>
      <c r="AZ26" s="8">
        <f>IF(LEN(AW26) = 0,0,VLOOKUP(AW26,Menu!$B$7:$I$56,5,FALSE)*AY26)</f>
        <v>0</v>
      </c>
      <c r="BA26" s="8">
        <f>IF(LEN(AW26) = 0,0,VLOOKUP(AW26,Menu!$B$7:$I$56,6,FALSE)*AY26)</f>
        <v>0</v>
      </c>
      <c r="BB26" s="8">
        <f>IF(LEN(AW26) = 0,0,VLOOKUP(AW26,Menu!$B$7:$I$56,7,FALSE)*AY26)</f>
        <v>0</v>
      </c>
      <c r="BC26" s="9">
        <f>IF(LEN(AW26) = 0,0,VLOOKUP(AW26,Menu!$B$7:$I$56,8,FALSE)*AY26)</f>
        <v>0</v>
      </c>
      <c r="BD26" s="51"/>
      <c r="BE26" s="24"/>
      <c r="BF26" s="24"/>
      <c r="BG26" s="17">
        <v>1</v>
      </c>
      <c r="BH26" s="8">
        <f>IF(LEN(BE26) = 0,0,VLOOKUP(BE26,Menu!$B$7:$I$56,5,FALSE)*BG26)</f>
        <v>0</v>
      </c>
      <c r="BI26" s="8">
        <f>IF(LEN(BE26) = 0,0,VLOOKUP(BE26,Menu!$B$7:$I$56,6,FALSE)*BG26)</f>
        <v>0</v>
      </c>
      <c r="BJ26" s="8">
        <f>IF(LEN(BE26) = 0,0,VLOOKUP(BE26,Menu!$B$7:$I$56,7,FALSE)*BG26)</f>
        <v>0</v>
      </c>
      <c r="BK26" s="9">
        <f>IF(LEN(BE26) = 0,0,VLOOKUP(BE26,Menu!$B$7:$I$56,8,FALSE)*BG26)</f>
        <v>0</v>
      </c>
    </row>
    <row r="27" spans="2:63" x14ac:dyDescent="0.25">
      <c r="B27" s="72">
        <f xml:space="preserve"> _xlfn.FLOOR.MATH((B23*(1.2+(0.1*B17))) + IF(B19 = "Gain Weight", 500, IF(B19 = "Lose Weight", -((B23*(1.2+(0.1*B17)))*0.1),0)),10)</f>
        <v>100</v>
      </c>
      <c r="C27" s="72"/>
      <c r="D27" s="76" t="s">
        <v>14</v>
      </c>
      <c r="E27" s="77"/>
      <c r="G27" s="1"/>
      <c r="H27" s="29"/>
      <c r="I27" s="24"/>
      <c r="J27" s="24"/>
      <c r="K27" s="18">
        <v>1</v>
      </c>
      <c r="L27" s="10">
        <f>IF(LEN(I27) = 0,0,VLOOKUP(I27,Menu!$B$7:$I$56,5,FALSE)*K27)</f>
        <v>0</v>
      </c>
      <c r="M27" s="10">
        <f>IF(LEN(I27) = 0,0,VLOOKUP(I27,Menu!$B$7:$I$56,6,FALSE)*K27)</f>
        <v>0</v>
      </c>
      <c r="N27" s="10">
        <f>IF(LEN(I27) = 0,0,VLOOKUP(I27,Menu!$B$7:$I$56,7,FALSE)*K27)</f>
        <v>0</v>
      </c>
      <c r="O27" s="11">
        <f>IF(LEN(I27) = 0,0,VLOOKUP(I27,Menu!$B$7:$I$56,8,FALSE)*K27)</f>
        <v>0</v>
      </c>
      <c r="P27" s="51"/>
      <c r="Q27" s="24"/>
      <c r="R27" s="24"/>
      <c r="S27" s="18">
        <v>1</v>
      </c>
      <c r="T27" s="10">
        <f>IF(LEN(Q27) = 0,0,VLOOKUP(Q27,Menu!$B$7:$I$56,5,FALSE)*S27)</f>
        <v>0</v>
      </c>
      <c r="U27" s="10">
        <f>IF(LEN(Q27) = 0,0,VLOOKUP(Q27,Menu!$B$7:$I$56,6,FALSE)*S27)</f>
        <v>0</v>
      </c>
      <c r="V27" s="10">
        <f>IF(LEN(Q27) = 0,0,VLOOKUP(Q27,Menu!$B$7:$I$56,7,FALSE)*S27)</f>
        <v>0</v>
      </c>
      <c r="W27" s="11">
        <f>IF(LEN(Q27) = 0,0,VLOOKUP(Q27,Menu!$B$7:$I$56,8,FALSE)*S27)</f>
        <v>0</v>
      </c>
      <c r="X27" s="51"/>
      <c r="Y27" s="24"/>
      <c r="Z27" s="24"/>
      <c r="AA27" s="18">
        <v>1</v>
      </c>
      <c r="AB27" s="10">
        <f>IF(LEN(Y27) = 0,0,VLOOKUP(Y27,Menu!$B$7:$I$56,5,FALSE)*AA27)</f>
        <v>0</v>
      </c>
      <c r="AC27" s="10">
        <f>IF(LEN(Y27) = 0,0,VLOOKUP(Y27,Menu!$B$7:$I$56,6,FALSE)*AA27)</f>
        <v>0</v>
      </c>
      <c r="AD27" s="10">
        <f>IF(LEN(Y27) = 0,0,VLOOKUP(Y27,Menu!$B$7:$I$56,7,FALSE)*AA27)</f>
        <v>0</v>
      </c>
      <c r="AE27" s="11">
        <f>IF(LEN(Y27) = 0,0,VLOOKUP(Y27,Menu!$B$7:$I$56,8,FALSE)*AA27)</f>
        <v>0</v>
      </c>
      <c r="AF27" s="51"/>
      <c r="AG27" s="24"/>
      <c r="AH27" s="24"/>
      <c r="AI27" s="18">
        <v>1</v>
      </c>
      <c r="AJ27" s="10">
        <f>IF(LEN(AG27) = 0,0,VLOOKUP(AG27,Menu!$B$7:$I$56,5,FALSE)*AI27)</f>
        <v>0</v>
      </c>
      <c r="AK27" s="10">
        <f>IF(LEN(AG27) = 0,0,VLOOKUP(AG27,Menu!$B$7:$I$56,6,FALSE)*AI27)</f>
        <v>0</v>
      </c>
      <c r="AL27" s="10">
        <f>IF(LEN(AG27) = 0,0,VLOOKUP(AG27,Menu!$B$7:$I$56,7,FALSE)*AI27)</f>
        <v>0</v>
      </c>
      <c r="AM27" s="11">
        <f>IF(LEN(AG27) = 0,0,VLOOKUP(AG27,Menu!$B$7:$I$56,8,FALSE)*AI27)</f>
        <v>0</v>
      </c>
      <c r="AN27" s="51"/>
      <c r="AO27" s="24"/>
      <c r="AP27" s="24"/>
      <c r="AQ27" s="18">
        <v>1</v>
      </c>
      <c r="AR27" s="10">
        <f>IF(LEN(AO27) = 0,0,VLOOKUP(AO27,Menu!$B$7:$I$56,5,FALSE)*AQ27)</f>
        <v>0</v>
      </c>
      <c r="AS27" s="10">
        <f>IF(LEN(AO27) = 0,0,VLOOKUP(AO27,Menu!$B$7:$I$56,6,FALSE)*AQ27)</f>
        <v>0</v>
      </c>
      <c r="AT27" s="10">
        <f>IF(LEN(AO27) = 0,0,VLOOKUP(AO27,Menu!$B$7:$I$56,7,FALSE)*AQ27)</f>
        <v>0</v>
      </c>
      <c r="AU27" s="11">
        <f>IF(LEN(AO27) = 0,0,VLOOKUP(AO27,Menu!$B$7:$I$56,8,FALSE)*AQ27)</f>
        <v>0</v>
      </c>
      <c r="AV27" s="51"/>
      <c r="AW27" s="24"/>
      <c r="AX27" s="24"/>
      <c r="AY27" s="18">
        <v>1</v>
      </c>
      <c r="AZ27" s="10">
        <f>IF(LEN(AW27) = 0,0,VLOOKUP(AW27,Menu!$B$7:$I$56,5,FALSE)*AY27)</f>
        <v>0</v>
      </c>
      <c r="BA27" s="10">
        <f>IF(LEN(AW27) = 0,0,VLOOKUP(AW27,Menu!$B$7:$I$56,6,FALSE)*AY27)</f>
        <v>0</v>
      </c>
      <c r="BB27" s="10">
        <f>IF(LEN(AW27) = 0,0,VLOOKUP(AW27,Menu!$B$7:$I$56,7,FALSE)*AY27)</f>
        <v>0</v>
      </c>
      <c r="BC27" s="11">
        <f>IF(LEN(AW27) = 0,0,VLOOKUP(AW27,Menu!$B$7:$I$56,8,FALSE)*AY27)</f>
        <v>0</v>
      </c>
      <c r="BD27" s="51"/>
      <c r="BE27" s="24"/>
      <c r="BF27" s="24"/>
      <c r="BG27" s="18">
        <v>1</v>
      </c>
      <c r="BH27" s="10">
        <f>IF(LEN(BE27) = 0,0,VLOOKUP(BE27,Menu!$B$7:$I$56,5,FALSE)*BG27)</f>
        <v>0</v>
      </c>
      <c r="BI27" s="10">
        <f>IF(LEN(BE27) = 0,0,VLOOKUP(BE27,Menu!$B$7:$I$56,6,FALSE)*BG27)</f>
        <v>0</v>
      </c>
      <c r="BJ27" s="10">
        <f>IF(LEN(BE27) = 0,0,VLOOKUP(BE27,Menu!$B$7:$I$56,7,FALSE)*BG27)</f>
        <v>0</v>
      </c>
      <c r="BK27" s="11">
        <f>IF(LEN(BE27) = 0,0,VLOOKUP(BE27,Menu!$B$7:$I$56,8,FALSE)*BG27)</f>
        <v>0</v>
      </c>
    </row>
    <row r="28" spans="2:63" x14ac:dyDescent="0.25">
      <c r="B28" s="73">
        <f>B27*7</f>
        <v>700</v>
      </c>
      <c r="C28" s="73"/>
      <c r="D28" s="78" t="s">
        <v>15</v>
      </c>
      <c r="E28" s="79"/>
      <c r="G28" s="1"/>
      <c r="H28" s="29"/>
      <c r="I28" s="24"/>
      <c r="J28" s="24"/>
      <c r="K28" s="18">
        <v>1</v>
      </c>
      <c r="L28" s="10">
        <f>IF(LEN(I28) = 0,0,VLOOKUP(I28,Menu!$B$7:$I$56,5,FALSE)*K28)</f>
        <v>0</v>
      </c>
      <c r="M28" s="10">
        <f>IF(LEN(I28) = 0,0,VLOOKUP(I28,Menu!$B$7:$I$56,6,FALSE)*K28)</f>
        <v>0</v>
      </c>
      <c r="N28" s="10">
        <f>IF(LEN(I28) = 0,0,VLOOKUP(I28,Menu!$B$7:$I$56,7,FALSE)*K28)</f>
        <v>0</v>
      </c>
      <c r="O28" s="11">
        <f>IF(LEN(I28) = 0,0,VLOOKUP(I28,Menu!$B$7:$I$56,8,FALSE)*K28)</f>
        <v>0</v>
      </c>
      <c r="P28" s="51"/>
      <c r="Q28" s="24"/>
      <c r="R28" s="24"/>
      <c r="S28" s="18">
        <v>1</v>
      </c>
      <c r="T28" s="10">
        <f>IF(LEN(Q28) = 0,0,VLOOKUP(Q28,Menu!$B$7:$I$56,5,FALSE)*S28)</f>
        <v>0</v>
      </c>
      <c r="U28" s="10">
        <f>IF(LEN(Q28) = 0,0,VLOOKUP(Q28,Menu!$B$7:$I$56,6,FALSE)*S28)</f>
        <v>0</v>
      </c>
      <c r="V28" s="10">
        <f>IF(LEN(Q28) = 0,0,VLOOKUP(Q28,Menu!$B$7:$I$56,7,FALSE)*S28)</f>
        <v>0</v>
      </c>
      <c r="W28" s="11">
        <f>IF(LEN(Q28) = 0,0,VLOOKUP(Q28,Menu!$B$7:$I$56,8,FALSE)*S28)</f>
        <v>0</v>
      </c>
      <c r="X28" s="51"/>
      <c r="Y28" s="24"/>
      <c r="Z28" s="24"/>
      <c r="AA28" s="18">
        <v>1</v>
      </c>
      <c r="AB28" s="10">
        <f>IF(LEN(Y28) = 0,0,VLOOKUP(Y28,Menu!$B$7:$I$56,5,FALSE)*AA28)</f>
        <v>0</v>
      </c>
      <c r="AC28" s="10">
        <f>IF(LEN(Y28) = 0,0,VLOOKUP(Y28,Menu!$B$7:$I$56,6,FALSE)*AA28)</f>
        <v>0</v>
      </c>
      <c r="AD28" s="10">
        <f>IF(LEN(Y28) = 0,0,VLOOKUP(Y28,Menu!$B$7:$I$56,7,FALSE)*AA28)</f>
        <v>0</v>
      </c>
      <c r="AE28" s="11">
        <f>IF(LEN(Y28) = 0,0,VLOOKUP(Y28,Menu!$B$7:$I$56,8,FALSE)*AA28)</f>
        <v>0</v>
      </c>
      <c r="AF28" s="51"/>
      <c r="AG28" s="24"/>
      <c r="AH28" s="24"/>
      <c r="AI28" s="18">
        <v>1</v>
      </c>
      <c r="AJ28" s="10">
        <f>IF(LEN(AG28) = 0,0,VLOOKUP(AG28,Menu!$B$7:$I$56,5,FALSE)*AI28)</f>
        <v>0</v>
      </c>
      <c r="AK28" s="10">
        <f>IF(LEN(AG28) = 0,0,VLOOKUP(AG28,Menu!$B$7:$I$56,6,FALSE)*AI28)</f>
        <v>0</v>
      </c>
      <c r="AL28" s="10">
        <f>IF(LEN(AG28) = 0,0,VLOOKUP(AG28,Menu!$B$7:$I$56,7,FALSE)*AI28)</f>
        <v>0</v>
      </c>
      <c r="AM28" s="11">
        <f>IF(LEN(AG28) = 0,0,VLOOKUP(AG28,Menu!$B$7:$I$56,8,FALSE)*AI28)</f>
        <v>0</v>
      </c>
      <c r="AN28" s="51"/>
      <c r="AO28" s="24"/>
      <c r="AP28" s="24"/>
      <c r="AQ28" s="18">
        <v>1</v>
      </c>
      <c r="AR28" s="10">
        <f>IF(LEN(AO28) = 0,0,VLOOKUP(AO28,Menu!$B$7:$I$56,5,FALSE)*AQ28)</f>
        <v>0</v>
      </c>
      <c r="AS28" s="10">
        <f>IF(LEN(AO28) = 0,0,VLOOKUP(AO28,Menu!$B$7:$I$56,6,FALSE)*AQ28)</f>
        <v>0</v>
      </c>
      <c r="AT28" s="10">
        <f>IF(LEN(AO28) = 0,0,VLOOKUP(AO28,Menu!$B$7:$I$56,7,FALSE)*AQ28)</f>
        <v>0</v>
      </c>
      <c r="AU28" s="11">
        <f>IF(LEN(AO28) = 0,0,VLOOKUP(AO28,Menu!$B$7:$I$56,8,FALSE)*AQ28)</f>
        <v>0</v>
      </c>
      <c r="AV28" s="51"/>
      <c r="AW28" s="24"/>
      <c r="AX28" s="24"/>
      <c r="AY28" s="18">
        <v>1</v>
      </c>
      <c r="AZ28" s="10">
        <f>IF(LEN(AW28) = 0,0,VLOOKUP(AW28,Menu!$B$7:$I$56,5,FALSE)*AY28)</f>
        <v>0</v>
      </c>
      <c r="BA28" s="10">
        <f>IF(LEN(AW28) = 0,0,VLOOKUP(AW28,Menu!$B$7:$I$56,6,FALSE)*AY28)</f>
        <v>0</v>
      </c>
      <c r="BB28" s="10">
        <f>IF(LEN(AW28) = 0,0,VLOOKUP(AW28,Menu!$B$7:$I$56,7,FALSE)*AY28)</f>
        <v>0</v>
      </c>
      <c r="BC28" s="11">
        <f>IF(LEN(AW28) = 0,0,VLOOKUP(AW28,Menu!$B$7:$I$56,8,FALSE)*AY28)</f>
        <v>0</v>
      </c>
      <c r="BD28" s="51"/>
      <c r="BE28" s="24"/>
      <c r="BF28" s="24"/>
      <c r="BG28" s="18">
        <v>1</v>
      </c>
      <c r="BH28" s="10">
        <f>IF(LEN(BE28) = 0,0,VLOOKUP(BE28,Menu!$B$7:$I$56,5,FALSE)*BG28)</f>
        <v>0</v>
      </c>
      <c r="BI28" s="10">
        <f>IF(LEN(BE28) = 0,0,VLOOKUP(BE28,Menu!$B$7:$I$56,6,FALSE)*BG28)</f>
        <v>0</v>
      </c>
      <c r="BJ28" s="10">
        <f>IF(LEN(BE28) = 0,0,VLOOKUP(BE28,Menu!$B$7:$I$56,7,FALSE)*BG28)</f>
        <v>0</v>
      </c>
      <c r="BK28" s="11">
        <f>IF(LEN(BE28) = 0,0,VLOOKUP(BE28,Menu!$B$7:$I$56,8,FALSE)*BG28)</f>
        <v>0</v>
      </c>
    </row>
    <row r="29" spans="2:63" ht="15.75" thickBot="1" x14ac:dyDescent="0.3">
      <c r="B29" s="47" t="s">
        <v>11</v>
      </c>
      <c r="C29" s="48"/>
      <c r="D29" s="48"/>
      <c r="E29" s="49"/>
      <c r="G29" s="1"/>
      <c r="H29" s="29"/>
      <c r="I29" s="24"/>
      <c r="J29" s="24"/>
      <c r="K29" s="18">
        <v>1</v>
      </c>
      <c r="L29" s="10">
        <f>IF(LEN(I29) = 0,0,VLOOKUP(I29,Menu!$B$7:$I$56,5,FALSE)*K29)</f>
        <v>0</v>
      </c>
      <c r="M29" s="10">
        <f>IF(LEN(I29) = 0,0,VLOOKUP(I29,Menu!$B$7:$I$56,6,FALSE)*K29)</f>
        <v>0</v>
      </c>
      <c r="N29" s="10">
        <f>IF(LEN(I29) = 0,0,VLOOKUP(I29,Menu!$B$7:$I$56,7,FALSE)*K29)</f>
        <v>0</v>
      </c>
      <c r="O29" s="11">
        <f>IF(LEN(I29) = 0,0,VLOOKUP(I29,Menu!$B$7:$I$56,8,FALSE)*K29)</f>
        <v>0</v>
      </c>
      <c r="P29" s="51"/>
      <c r="Q29" s="24"/>
      <c r="R29" s="24"/>
      <c r="S29" s="18">
        <v>1</v>
      </c>
      <c r="T29" s="10">
        <f>IF(LEN(Q29) = 0,0,VLOOKUP(Q29,Menu!$B$7:$I$56,5,FALSE)*S29)</f>
        <v>0</v>
      </c>
      <c r="U29" s="10">
        <f>IF(LEN(Q29) = 0,0,VLOOKUP(Q29,Menu!$B$7:$I$56,6,FALSE)*S29)</f>
        <v>0</v>
      </c>
      <c r="V29" s="10">
        <f>IF(LEN(Q29) = 0,0,VLOOKUP(Q29,Menu!$B$7:$I$56,7,FALSE)*S29)</f>
        <v>0</v>
      </c>
      <c r="W29" s="11">
        <f>IF(LEN(Q29) = 0,0,VLOOKUP(Q29,Menu!$B$7:$I$56,8,FALSE)*S29)</f>
        <v>0</v>
      </c>
      <c r="X29" s="51"/>
      <c r="Y29" s="24"/>
      <c r="Z29" s="24"/>
      <c r="AA29" s="18">
        <v>1</v>
      </c>
      <c r="AB29" s="10">
        <f>IF(LEN(Y29) = 0,0,VLOOKUP(Y29,Menu!$B$7:$I$56,5,FALSE)*AA29)</f>
        <v>0</v>
      </c>
      <c r="AC29" s="10">
        <f>IF(LEN(Y29) = 0,0,VLOOKUP(Y29,Menu!$B$7:$I$56,6,FALSE)*AA29)</f>
        <v>0</v>
      </c>
      <c r="AD29" s="10">
        <f>IF(LEN(Y29) = 0,0,VLOOKUP(Y29,Menu!$B$7:$I$56,7,FALSE)*AA29)</f>
        <v>0</v>
      </c>
      <c r="AE29" s="11">
        <f>IF(LEN(Y29) = 0,0,VLOOKUP(Y29,Menu!$B$7:$I$56,8,FALSE)*AA29)</f>
        <v>0</v>
      </c>
      <c r="AF29" s="51"/>
      <c r="AG29" s="24"/>
      <c r="AH29" s="24"/>
      <c r="AI29" s="18">
        <v>1</v>
      </c>
      <c r="AJ29" s="10">
        <f>IF(LEN(AG29) = 0,0,VLOOKUP(AG29,Menu!$B$7:$I$56,5,FALSE)*AI29)</f>
        <v>0</v>
      </c>
      <c r="AK29" s="10">
        <f>IF(LEN(AG29) = 0,0,VLOOKUP(AG29,Menu!$B$7:$I$56,6,FALSE)*AI29)</f>
        <v>0</v>
      </c>
      <c r="AL29" s="10">
        <f>IF(LEN(AG29) = 0,0,VLOOKUP(AG29,Menu!$B$7:$I$56,7,FALSE)*AI29)</f>
        <v>0</v>
      </c>
      <c r="AM29" s="11">
        <f>IF(LEN(AG29) = 0,0,VLOOKUP(AG29,Menu!$B$7:$I$56,8,FALSE)*AI29)</f>
        <v>0</v>
      </c>
      <c r="AN29" s="51"/>
      <c r="AO29" s="24"/>
      <c r="AP29" s="24"/>
      <c r="AQ29" s="18">
        <v>1</v>
      </c>
      <c r="AR29" s="10">
        <f>IF(LEN(AO29) = 0,0,VLOOKUP(AO29,Menu!$B$7:$I$56,5,FALSE)*AQ29)</f>
        <v>0</v>
      </c>
      <c r="AS29" s="10">
        <f>IF(LEN(AO29) = 0,0,VLOOKUP(AO29,Menu!$B$7:$I$56,6,FALSE)*AQ29)</f>
        <v>0</v>
      </c>
      <c r="AT29" s="10">
        <f>IF(LEN(AO29) = 0,0,VLOOKUP(AO29,Menu!$B$7:$I$56,7,FALSE)*AQ29)</f>
        <v>0</v>
      </c>
      <c r="AU29" s="11">
        <f>IF(LEN(AO29) = 0,0,VLOOKUP(AO29,Menu!$B$7:$I$56,8,FALSE)*AQ29)</f>
        <v>0</v>
      </c>
      <c r="AV29" s="51"/>
      <c r="AW29" s="24"/>
      <c r="AX29" s="24"/>
      <c r="AY29" s="18">
        <v>1</v>
      </c>
      <c r="AZ29" s="10">
        <f>IF(LEN(AW29) = 0,0,VLOOKUP(AW29,Menu!$B$7:$I$56,5,FALSE)*AY29)</f>
        <v>0</v>
      </c>
      <c r="BA29" s="10">
        <f>IF(LEN(AW29) = 0,0,VLOOKUP(AW29,Menu!$B$7:$I$56,6,FALSE)*AY29)</f>
        <v>0</v>
      </c>
      <c r="BB29" s="10">
        <f>IF(LEN(AW29) = 0,0,VLOOKUP(AW29,Menu!$B$7:$I$56,7,FALSE)*AY29)</f>
        <v>0</v>
      </c>
      <c r="BC29" s="11">
        <f>IF(LEN(AW29) = 0,0,VLOOKUP(AW29,Menu!$B$7:$I$56,8,FALSE)*AY29)</f>
        <v>0</v>
      </c>
      <c r="BD29" s="51"/>
      <c r="BE29" s="24"/>
      <c r="BF29" s="24"/>
      <c r="BG29" s="18">
        <v>1</v>
      </c>
      <c r="BH29" s="10">
        <f>IF(LEN(BE29) = 0,0,VLOOKUP(BE29,Menu!$B$7:$I$56,5,FALSE)*BG29)</f>
        <v>0</v>
      </c>
      <c r="BI29" s="10">
        <f>IF(LEN(BE29) = 0,0,VLOOKUP(BE29,Menu!$B$7:$I$56,6,FALSE)*BG29)</f>
        <v>0</v>
      </c>
      <c r="BJ29" s="10">
        <f>IF(LEN(BE29) = 0,0,VLOOKUP(BE29,Menu!$B$7:$I$56,7,FALSE)*BG29)</f>
        <v>0</v>
      </c>
      <c r="BK29" s="11">
        <f>IF(LEN(BE29) = 0,0,VLOOKUP(BE29,Menu!$B$7:$I$56,8,FALSE)*BG29)</f>
        <v>0</v>
      </c>
    </row>
    <row r="30" spans="2:63" x14ac:dyDescent="0.25">
      <c r="B30" s="72">
        <f>IF(B8&gt;B20,MROUND((B27*0.35)/4,10),MROUND((B27*0.3)/4,10))</f>
        <v>10</v>
      </c>
      <c r="C30" s="72"/>
      <c r="D30" s="76" t="s">
        <v>14</v>
      </c>
      <c r="E30" s="77"/>
      <c r="G30" s="1"/>
      <c r="H30" s="29"/>
      <c r="I30" s="25"/>
      <c r="J30" s="25"/>
      <c r="K30" s="19">
        <v>1</v>
      </c>
      <c r="L30" s="15">
        <f>IF(LEN(I30) = 0,0,VLOOKUP(I30,Menu!$B$7:$I$56,5,FALSE)*K30)</f>
        <v>0</v>
      </c>
      <c r="M30" s="15">
        <f>IF(LEN(I30) = 0,0,VLOOKUP(I30,Menu!$B$7:$I$56,6,FALSE)*K30)</f>
        <v>0</v>
      </c>
      <c r="N30" s="15">
        <f>IF(LEN(I30) = 0,0,VLOOKUP(I30,Menu!$B$7:$I$56,7,FALSE)*K30)</f>
        <v>0</v>
      </c>
      <c r="O30" s="16">
        <f>IF(LEN(I30) = 0,0,VLOOKUP(I30,Menu!$B$7:$I$56,8,FALSE)*K30)</f>
        <v>0</v>
      </c>
      <c r="P30" s="51"/>
      <c r="Q30" s="25"/>
      <c r="R30" s="25"/>
      <c r="S30" s="19">
        <v>1</v>
      </c>
      <c r="T30" s="15">
        <f>IF(LEN(Q30) = 0,0,VLOOKUP(Q30,Menu!$B$7:$I$56,5,FALSE)*S30)</f>
        <v>0</v>
      </c>
      <c r="U30" s="15">
        <f>IF(LEN(Q30) = 0,0,VLOOKUP(Q30,Menu!$B$7:$I$56,6,FALSE)*S30)</f>
        <v>0</v>
      </c>
      <c r="V30" s="15">
        <f>IF(LEN(Q30) = 0,0,VLOOKUP(Q30,Menu!$B$7:$I$56,7,FALSE)*S30)</f>
        <v>0</v>
      </c>
      <c r="W30" s="16">
        <f>IF(LEN(Q30) = 0,0,VLOOKUP(Q30,Menu!$B$7:$I$56,8,FALSE)*S30)</f>
        <v>0</v>
      </c>
      <c r="X30" s="51"/>
      <c r="Y30" s="25"/>
      <c r="Z30" s="25"/>
      <c r="AA30" s="19">
        <v>1</v>
      </c>
      <c r="AB30" s="15">
        <f>IF(LEN(Y30) = 0,0,VLOOKUP(Y30,Menu!$B$7:$I$56,5,FALSE)*AA30)</f>
        <v>0</v>
      </c>
      <c r="AC30" s="15">
        <f>IF(LEN(Y30) = 0,0,VLOOKUP(Y30,Menu!$B$7:$I$56,6,FALSE)*AA30)</f>
        <v>0</v>
      </c>
      <c r="AD30" s="15">
        <f>IF(LEN(Y30) = 0,0,VLOOKUP(Y30,Menu!$B$7:$I$56,7,FALSE)*AA30)</f>
        <v>0</v>
      </c>
      <c r="AE30" s="16">
        <f>IF(LEN(Y30) = 0,0,VLOOKUP(Y30,Menu!$B$7:$I$56,8,FALSE)*AA30)</f>
        <v>0</v>
      </c>
      <c r="AF30" s="51"/>
      <c r="AG30" s="25"/>
      <c r="AH30" s="25"/>
      <c r="AI30" s="19">
        <v>1</v>
      </c>
      <c r="AJ30" s="15">
        <f>IF(LEN(AG30) = 0,0,VLOOKUP(AG30,Menu!$B$7:$I$56,5,FALSE)*AI30)</f>
        <v>0</v>
      </c>
      <c r="AK30" s="15">
        <f>IF(LEN(AG30) = 0,0,VLOOKUP(AG30,Menu!$B$7:$I$56,6,FALSE)*AI30)</f>
        <v>0</v>
      </c>
      <c r="AL30" s="15">
        <f>IF(LEN(AG30) = 0,0,VLOOKUP(AG30,Menu!$B$7:$I$56,7,FALSE)*AI30)</f>
        <v>0</v>
      </c>
      <c r="AM30" s="16">
        <f>IF(LEN(AG30) = 0,0,VLOOKUP(AG30,Menu!$B$7:$I$56,8,FALSE)*AI30)</f>
        <v>0</v>
      </c>
      <c r="AN30" s="51"/>
      <c r="AO30" s="25"/>
      <c r="AP30" s="25"/>
      <c r="AQ30" s="19">
        <v>1</v>
      </c>
      <c r="AR30" s="15">
        <f>IF(LEN(AO30) = 0,0,VLOOKUP(AO30,Menu!$B$7:$I$56,5,FALSE)*AQ30)</f>
        <v>0</v>
      </c>
      <c r="AS30" s="15">
        <f>IF(LEN(AO30) = 0,0,VLOOKUP(AO30,Menu!$B$7:$I$56,6,FALSE)*AQ30)</f>
        <v>0</v>
      </c>
      <c r="AT30" s="15">
        <f>IF(LEN(AO30) = 0,0,VLOOKUP(AO30,Menu!$B$7:$I$56,7,FALSE)*AQ30)</f>
        <v>0</v>
      </c>
      <c r="AU30" s="16">
        <f>IF(LEN(AO30) = 0,0,VLOOKUP(AO30,Menu!$B$7:$I$56,8,FALSE)*AQ30)</f>
        <v>0</v>
      </c>
      <c r="AV30" s="51"/>
      <c r="AW30" s="25"/>
      <c r="AX30" s="25"/>
      <c r="AY30" s="19">
        <v>1</v>
      </c>
      <c r="AZ30" s="15">
        <f>IF(LEN(AW30) = 0,0,VLOOKUP(AW30,Menu!$B$7:$I$56,5,FALSE)*AY30)</f>
        <v>0</v>
      </c>
      <c r="BA30" s="15">
        <f>IF(LEN(AW30) = 0,0,VLOOKUP(AW30,Menu!$B$7:$I$56,6,FALSE)*AY30)</f>
        <v>0</v>
      </c>
      <c r="BB30" s="15">
        <f>IF(LEN(AW30) = 0,0,VLOOKUP(AW30,Menu!$B$7:$I$56,7,FALSE)*AY30)</f>
        <v>0</v>
      </c>
      <c r="BC30" s="16">
        <f>IF(LEN(AW30) = 0,0,VLOOKUP(AW30,Menu!$B$7:$I$56,8,FALSE)*AY30)</f>
        <v>0</v>
      </c>
      <c r="BD30" s="51"/>
      <c r="BE30" s="25"/>
      <c r="BF30" s="25"/>
      <c r="BG30" s="19">
        <v>1</v>
      </c>
      <c r="BH30" s="15">
        <f>IF(LEN(BE30) = 0,0,VLOOKUP(BE30,Menu!$B$7:$I$56,5,FALSE)*BG30)</f>
        <v>0</v>
      </c>
      <c r="BI30" s="15">
        <f>IF(LEN(BE30) = 0,0,VLOOKUP(BE30,Menu!$B$7:$I$56,6,FALSE)*BG30)</f>
        <v>0</v>
      </c>
      <c r="BJ30" s="15">
        <f>IF(LEN(BE30) = 0,0,VLOOKUP(BE30,Menu!$B$7:$I$56,7,FALSE)*BG30)</f>
        <v>0</v>
      </c>
      <c r="BK30" s="16">
        <f>IF(LEN(BE30) = 0,0,VLOOKUP(BE30,Menu!$B$7:$I$56,8,FALSE)*BG30)</f>
        <v>0</v>
      </c>
    </row>
    <row r="31" spans="2:63" ht="15.75" thickBot="1" x14ac:dyDescent="0.3">
      <c r="B31" s="73">
        <f>B30*7</f>
        <v>70</v>
      </c>
      <c r="C31" s="73"/>
      <c r="D31" s="78" t="s">
        <v>15</v>
      </c>
      <c r="E31" s="79"/>
      <c r="G31" s="1"/>
      <c r="H31" s="30"/>
      <c r="I31" s="26"/>
      <c r="J31" s="27"/>
      <c r="K31" s="4" t="s">
        <v>35</v>
      </c>
      <c r="L31" s="12">
        <f>SUM(L26:L30)</f>
        <v>0</v>
      </c>
      <c r="M31" s="13">
        <f>SUM(M26:M30)</f>
        <v>0</v>
      </c>
      <c r="N31" s="13">
        <f>SUM(N26:N30)</f>
        <v>0</v>
      </c>
      <c r="O31" s="14">
        <f>SUM(O26:O30)</f>
        <v>0</v>
      </c>
      <c r="P31" s="51"/>
      <c r="Q31" s="26"/>
      <c r="R31" s="27"/>
      <c r="S31" s="4" t="s">
        <v>35</v>
      </c>
      <c r="T31" s="12">
        <f>SUM(T26:T30)</f>
        <v>0</v>
      </c>
      <c r="U31" s="13">
        <f>SUM(U26:U30)</f>
        <v>0</v>
      </c>
      <c r="V31" s="13">
        <f>SUM(V26:V30)</f>
        <v>0</v>
      </c>
      <c r="W31" s="14">
        <f>SUM(W26:W30)</f>
        <v>0</v>
      </c>
      <c r="X31" s="51"/>
      <c r="Y31" s="26"/>
      <c r="Z31" s="27"/>
      <c r="AA31" s="4" t="s">
        <v>35</v>
      </c>
      <c r="AB31" s="12">
        <f>SUM(AB26:AB30)</f>
        <v>0</v>
      </c>
      <c r="AC31" s="13">
        <f>SUM(AC26:AC30)</f>
        <v>0</v>
      </c>
      <c r="AD31" s="13">
        <f>SUM(AD26:AD30)</f>
        <v>0</v>
      </c>
      <c r="AE31" s="14">
        <f>SUM(AE26:AE30)</f>
        <v>0</v>
      </c>
      <c r="AF31" s="51"/>
      <c r="AG31" s="26"/>
      <c r="AH31" s="27"/>
      <c r="AI31" s="4" t="s">
        <v>35</v>
      </c>
      <c r="AJ31" s="12">
        <f>SUM(AJ26:AJ30)</f>
        <v>0</v>
      </c>
      <c r="AK31" s="13">
        <f>SUM(AK26:AK30)</f>
        <v>0</v>
      </c>
      <c r="AL31" s="13">
        <f>SUM(AL26:AL30)</f>
        <v>0</v>
      </c>
      <c r="AM31" s="14">
        <f>SUM(AM26:AM30)</f>
        <v>0</v>
      </c>
      <c r="AN31" s="51"/>
      <c r="AO31" s="26"/>
      <c r="AP31" s="27"/>
      <c r="AQ31" s="4" t="s">
        <v>35</v>
      </c>
      <c r="AR31" s="12">
        <f>SUM(AR26:AR30)</f>
        <v>0</v>
      </c>
      <c r="AS31" s="13">
        <f>SUM(AS26:AS30)</f>
        <v>0</v>
      </c>
      <c r="AT31" s="13">
        <f>SUM(AT26:AT30)</f>
        <v>0</v>
      </c>
      <c r="AU31" s="14">
        <f>SUM(AU26:AU30)</f>
        <v>0</v>
      </c>
      <c r="AV31" s="51"/>
      <c r="AW31" s="26"/>
      <c r="AX31" s="27"/>
      <c r="AY31" s="4" t="s">
        <v>35</v>
      </c>
      <c r="AZ31" s="12">
        <f>SUM(AZ26:AZ30)</f>
        <v>0</v>
      </c>
      <c r="BA31" s="13">
        <f>SUM(BA26:BA30)</f>
        <v>0</v>
      </c>
      <c r="BB31" s="13">
        <f>SUM(BB26:BB30)</f>
        <v>0</v>
      </c>
      <c r="BC31" s="14">
        <f>SUM(BC26:BC30)</f>
        <v>0</v>
      </c>
      <c r="BD31" s="51"/>
      <c r="BE31" s="26"/>
      <c r="BF31" s="27"/>
      <c r="BG31" s="4" t="s">
        <v>35</v>
      </c>
      <c r="BH31" s="12">
        <f>SUM(BH26:BH30)</f>
        <v>0</v>
      </c>
      <c r="BI31" s="13">
        <f>SUM(BI26:BI30)</f>
        <v>0</v>
      </c>
      <c r="BJ31" s="13">
        <f>SUM(BJ26:BJ30)</f>
        <v>0</v>
      </c>
      <c r="BK31" s="14">
        <f>SUM(BK26:BK30)</f>
        <v>0</v>
      </c>
    </row>
    <row r="32" spans="2:63" ht="15.75" thickBot="1" x14ac:dyDescent="0.3">
      <c r="B32" s="47" t="s">
        <v>12</v>
      </c>
      <c r="C32" s="48"/>
      <c r="D32" s="48"/>
      <c r="E32" s="49"/>
      <c r="G32" s="1"/>
      <c r="H32" s="28">
        <v>5</v>
      </c>
      <c r="I32" s="21"/>
      <c r="J32" s="22"/>
      <c r="K32" s="17">
        <v>1</v>
      </c>
      <c r="L32" s="8">
        <f>IF(LEN(I32) = 0,0,VLOOKUP(I32,Menu!$B$7:$I$56,5,FALSE)*K32)</f>
        <v>0</v>
      </c>
      <c r="M32" s="8">
        <f>IF(LEN(I32) = 0,0,VLOOKUP(I32,Menu!$B$7:$I$56,6,FALSE)*K32)</f>
        <v>0</v>
      </c>
      <c r="N32" s="8">
        <f>IF(LEN(I32) = 0,0,VLOOKUP(I32,Menu!$B$7:$I$56,7,FALSE)*K32)</f>
        <v>0</v>
      </c>
      <c r="O32" s="9">
        <f>IF(LEN(I32) = 0,0,VLOOKUP(I32,Menu!$B$7:$I$56,8,FALSE)*K32)</f>
        <v>0</v>
      </c>
      <c r="P32" s="51"/>
      <c r="Q32" s="24"/>
      <c r="R32" s="24"/>
      <c r="S32" s="17">
        <v>1</v>
      </c>
      <c r="T32" s="8">
        <f>IF(LEN(Q32) = 0,0,VLOOKUP(Q32,Menu!$B$7:$I$56,5,FALSE)*S32)</f>
        <v>0</v>
      </c>
      <c r="U32" s="8">
        <f>IF(LEN(Q32) = 0,0,VLOOKUP(Q32,Menu!$B$7:$I$56,6,FALSE)*S32)</f>
        <v>0</v>
      </c>
      <c r="V32" s="8">
        <f>IF(LEN(Q32) = 0,0,VLOOKUP(Q32,Menu!$B$7:$I$56,7,FALSE)*S32)</f>
        <v>0</v>
      </c>
      <c r="W32" s="9">
        <f>IF(LEN(Q32) = 0,0,VLOOKUP(Q32,Menu!$B$7:$I$56,8,FALSE)*S32)</f>
        <v>0</v>
      </c>
      <c r="X32" s="51"/>
      <c r="Y32" s="24"/>
      <c r="Z32" s="24"/>
      <c r="AA32" s="17">
        <v>1</v>
      </c>
      <c r="AB32" s="8">
        <f>IF(LEN(Y32) = 0,0,VLOOKUP(Y32,Menu!$B$7:$I$56,5,FALSE)*AA32)</f>
        <v>0</v>
      </c>
      <c r="AC32" s="8">
        <f>IF(LEN(Y32) = 0,0,VLOOKUP(Y32,Menu!$B$7:$I$56,6,FALSE)*AA32)</f>
        <v>0</v>
      </c>
      <c r="AD32" s="8">
        <f>IF(LEN(Y32) = 0,0,VLOOKUP(Y32,Menu!$B$7:$I$56,7,FALSE)*AA32)</f>
        <v>0</v>
      </c>
      <c r="AE32" s="9">
        <f>IF(LEN(Y32) = 0,0,VLOOKUP(Y32,Menu!$B$7:$I$56,8,FALSE)*AA32)</f>
        <v>0</v>
      </c>
      <c r="AF32" s="51"/>
      <c r="AG32" s="24"/>
      <c r="AH32" s="24"/>
      <c r="AI32" s="17">
        <v>1</v>
      </c>
      <c r="AJ32" s="8">
        <f>IF(LEN(AG32) = 0,0,VLOOKUP(AG32,Menu!$B$7:$I$56,5,FALSE)*AI32)</f>
        <v>0</v>
      </c>
      <c r="AK32" s="8">
        <f>IF(LEN(AG32) = 0,0,VLOOKUP(AG32,Menu!$B$7:$I$56,6,FALSE)*AI32)</f>
        <v>0</v>
      </c>
      <c r="AL32" s="8">
        <f>IF(LEN(AG32) = 0,0,VLOOKUP(AG32,Menu!$B$7:$I$56,7,FALSE)*AI32)</f>
        <v>0</v>
      </c>
      <c r="AM32" s="9">
        <f>IF(LEN(AG32) = 0,0,VLOOKUP(AG32,Menu!$B$7:$I$56,8,FALSE)*AI32)</f>
        <v>0</v>
      </c>
      <c r="AN32" s="51"/>
      <c r="AO32" s="24"/>
      <c r="AP32" s="24"/>
      <c r="AQ32" s="17">
        <v>1</v>
      </c>
      <c r="AR32" s="8">
        <f>IF(LEN(AO32) = 0,0,VLOOKUP(AO32,Menu!$B$7:$I$56,5,FALSE)*AQ32)</f>
        <v>0</v>
      </c>
      <c r="AS32" s="8">
        <f>IF(LEN(AO32) = 0,0,VLOOKUP(AO32,Menu!$B$7:$I$56,6,FALSE)*AQ32)</f>
        <v>0</v>
      </c>
      <c r="AT32" s="8">
        <f>IF(LEN(AO32) = 0,0,VLOOKUP(AO32,Menu!$B$7:$I$56,7,FALSE)*AQ32)</f>
        <v>0</v>
      </c>
      <c r="AU32" s="9">
        <f>IF(LEN(AO32) = 0,0,VLOOKUP(AO32,Menu!$B$7:$I$56,8,FALSE)*AQ32)</f>
        <v>0</v>
      </c>
      <c r="AV32" s="51"/>
      <c r="AW32" s="24"/>
      <c r="AX32" s="24"/>
      <c r="AY32" s="17">
        <v>1</v>
      </c>
      <c r="AZ32" s="8">
        <f>IF(LEN(AW32) = 0,0,VLOOKUP(AW32,Menu!$B$7:$I$56,5,FALSE)*AY32)</f>
        <v>0</v>
      </c>
      <c r="BA32" s="8">
        <f>IF(LEN(AW32) = 0,0,VLOOKUP(AW32,Menu!$B$7:$I$56,6,FALSE)*AY32)</f>
        <v>0</v>
      </c>
      <c r="BB32" s="8">
        <f>IF(LEN(AW32) = 0,0,VLOOKUP(AW32,Menu!$B$7:$I$56,7,FALSE)*AY32)</f>
        <v>0</v>
      </c>
      <c r="BC32" s="9">
        <f>IF(LEN(AW32) = 0,0,VLOOKUP(AW32,Menu!$B$7:$I$56,8,FALSE)*AY32)</f>
        <v>0</v>
      </c>
      <c r="BD32" s="51"/>
      <c r="BE32" s="24"/>
      <c r="BF32" s="24"/>
      <c r="BG32" s="17">
        <v>1</v>
      </c>
      <c r="BH32" s="8">
        <f>IF(LEN(BE32) = 0,0,VLOOKUP(BE32,Menu!$B$7:$I$56,5,FALSE)*BG32)</f>
        <v>0</v>
      </c>
      <c r="BI32" s="8">
        <f>IF(LEN(BE32) = 0,0,VLOOKUP(BE32,Menu!$B$7:$I$56,6,FALSE)*BG32)</f>
        <v>0</v>
      </c>
      <c r="BJ32" s="8">
        <f>IF(LEN(BE32) = 0,0,VLOOKUP(BE32,Menu!$B$7:$I$56,7,FALSE)*BG32)</f>
        <v>0</v>
      </c>
      <c r="BK32" s="9">
        <f>IF(LEN(BE32) = 0,0,VLOOKUP(BE32,Menu!$B$7:$I$56,8,FALSE)*BG32)</f>
        <v>0</v>
      </c>
    </row>
    <row r="33" spans="2:63" x14ac:dyDescent="0.25">
      <c r="B33" s="72">
        <f xml:space="preserve"> MROUND((B27*0.5)/4,10)</f>
        <v>10</v>
      </c>
      <c r="C33" s="72"/>
      <c r="D33" s="76" t="s">
        <v>14</v>
      </c>
      <c r="E33" s="77"/>
      <c r="G33" s="1"/>
      <c r="H33" s="29"/>
      <c r="I33" s="24"/>
      <c r="J33" s="24"/>
      <c r="K33" s="18">
        <v>1</v>
      </c>
      <c r="L33" s="10">
        <f>IF(LEN(I33) = 0,0,VLOOKUP(I33,Menu!$B$7:$I$56,5,FALSE)*K33)</f>
        <v>0</v>
      </c>
      <c r="M33" s="10">
        <f>IF(LEN(I33) = 0,0,VLOOKUP(I33,Menu!$B$7:$I$56,6,FALSE)*K33)</f>
        <v>0</v>
      </c>
      <c r="N33" s="10">
        <f>IF(LEN(I33) = 0,0,VLOOKUP(I33,Menu!$B$7:$I$56,7,FALSE)*K33)</f>
        <v>0</v>
      </c>
      <c r="O33" s="11">
        <f>IF(LEN(I33) = 0,0,VLOOKUP(I33,Menu!$B$7:$I$56,8,FALSE)*K33)</f>
        <v>0</v>
      </c>
      <c r="P33" s="51"/>
      <c r="Q33" s="24"/>
      <c r="R33" s="24"/>
      <c r="S33" s="18">
        <v>1</v>
      </c>
      <c r="T33" s="10">
        <f>IF(LEN(Q33) = 0,0,VLOOKUP(Q33,Menu!$B$7:$I$56,5,FALSE)*S33)</f>
        <v>0</v>
      </c>
      <c r="U33" s="10">
        <f>IF(LEN(Q33) = 0,0,VLOOKUP(Q33,Menu!$B$7:$I$56,6,FALSE)*S33)</f>
        <v>0</v>
      </c>
      <c r="V33" s="10">
        <f>IF(LEN(Q33) = 0,0,VLOOKUP(Q33,Menu!$B$7:$I$56,7,FALSE)*S33)</f>
        <v>0</v>
      </c>
      <c r="W33" s="11">
        <f>IF(LEN(Q33) = 0,0,VLOOKUP(Q33,Menu!$B$7:$I$56,8,FALSE)*S33)</f>
        <v>0</v>
      </c>
      <c r="X33" s="51"/>
      <c r="Y33" s="24"/>
      <c r="Z33" s="24"/>
      <c r="AA33" s="18">
        <v>1</v>
      </c>
      <c r="AB33" s="10">
        <f>IF(LEN(Y33) = 0,0,VLOOKUP(Y33,Menu!$B$7:$I$56,5,FALSE)*AA33)</f>
        <v>0</v>
      </c>
      <c r="AC33" s="10">
        <f>IF(LEN(Y33) = 0,0,VLOOKUP(Y33,Menu!$B$7:$I$56,6,FALSE)*AA33)</f>
        <v>0</v>
      </c>
      <c r="AD33" s="10">
        <f>IF(LEN(Y33) = 0,0,VLOOKUP(Y33,Menu!$B$7:$I$56,7,FALSE)*AA33)</f>
        <v>0</v>
      </c>
      <c r="AE33" s="11">
        <f>IF(LEN(Y33) = 0,0,VLOOKUP(Y33,Menu!$B$7:$I$56,8,FALSE)*AA33)</f>
        <v>0</v>
      </c>
      <c r="AF33" s="51"/>
      <c r="AG33" s="24"/>
      <c r="AH33" s="24"/>
      <c r="AI33" s="18">
        <v>1</v>
      </c>
      <c r="AJ33" s="10">
        <f>IF(LEN(AG33) = 0,0,VLOOKUP(AG33,Menu!$B$7:$I$56,5,FALSE)*AI33)</f>
        <v>0</v>
      </c>
      <c r="AK33" s="10">
        <f>IF(LEN(AG33) = 0,0,VLOOKUP(AG33,Menu!$B$7:$I$56,6,FALSE)*AI33)</f>
        <v>0</v>
      </c>
      <c r="AL33" s="10">
        <f>IF(LEN(AG33) = 0,0,VLOOKUP(AG33,Menu!$B$7:$I$56,7,FALSE)*AI33)</f>
        <v>0</v>
      </c>
      <c r="AM33" s="11">
        <f>IF(LEN(AG33) = 0,0,VLOOKUP(AG33,Menu!$B$7:$I$56,8,FALSE)*AI33)</f>
        <v>0</v>
      </c>
      <c r="AN33" s="51"/>
      <c r="AO33" s="24"/>
      <c r="AP33" s="24"/>
      <c r="AQ33" s="18">
        <v>1</v>
      </c>
      <c r="AR33" s="10">
        <f>IF(LEN(AO33) = 0,0,VLOOKUP(AO33,Menu!$B$7:$I$56,5,FALSE)*AQ33)</f>
        <v>0</v>
      </c>
      <c r="AS33" s="10">
        <f>IF(LEN(AO33) = 0,0,VLOOKUP(AO33,Menu!$B$7:$I$56,6,FALSE)*AQ33)</f>
        <v>0</v>
      </c>
      <c r="AT33" s="10">
        <f>IF(LEN(AO33) = 0,0,VLOOKUP(AO33,Menu!$B$7:$I$56,7,FALSE)*AQ33)</f>
        <v>0</v>
      </c>
      <c r="AU33" s="11">
        <f>IF(LEN(AO33) = 0,0,VLOOKUP(AO33,Menu!$B$7:$I$56,8,FALSE)*AQ33)</f>
        <v>0</v>
      </c>
      <c r="AV33" s="51"/>
      <c r="AW33" s="24"/>
      <c r="AX33" s="24"/>
      <c r="AY33" s="18">
        <v>1</v>
      </c>
      <c r="AZ33" s="10">
        <f>IF(LEN(AW33) = 0,0,VLOOKUP(AW33,Menu!$B$7:$I$56,5,FALSE)*AY33)</f>
        <v>0</v>
      </c>
      <c r="BA33" s="10">
        <f>IF(LEN(AW33) = 0,0,VLOOKUP(AW33,Menu!$B$7:$I$56,6,FALSE)*AY33)</f>
        <v>0</v>
      </c>
      <c r="BB33" s="10">
        <f>IF(LEN(AW33) = 0,0,VLOOKUP(AW33,Menu!$B$7:$I$56,7,FALSE)*AY33)</f>
        <v>0</v>
      </c>
      <c r="BC33" s="11">
        <f>IF(LEN(AW33) = 0,0,VLOOKUP(AW33,Menu!$B$7:$I$56,8,FALSE)*AY33)</f>
        <v>0</v>
      </c>
      <c r="BD33" s="51"/>
      <c r="BE33" s="24"/>
      <c r="BF33" s="24"/>
      <c r="BG33" s="18">
        <v>1</v>
      </c>
      <c r="BH33" s="10">
        <f>IF(LEN(BE33) = 0,0,VLOOKUP(BE33,Menu!$B$7:$I$56,5,FALSE)*BG33)</f>
        <v>0</v>
      </c>
      <c r="BI33" s="10">
        <f>IF(LEN(BE33) = 0,0,VLOOKUP(BE33,Menu!$B$7:$I$56,6,FALSE)*BG33)</f>
        <v>0</v>
      </c>
      <c r="BJ33" s="10">
        <f>IF(LEN(BE33) = 0,0,VLOOKUP(BE33,Menu!$B$7:$I$56,7,FALSE)*BG33)</f>
        <v>0</v>
      </c>
      <c r="BK33" s="11">
        <f>IF(LEN(BE33) = 0,0,VLOOKUP(BE33,Menu!$B$7:$I$56,8,FALSE)*BG33)</f>
        <v>0</v>
      </c>
    </row>
    <row r="34" spans="2:63" x14ac:dyDescent="0.25">
      <c r="B34" s="73">
        <f>B33*7</f>
        <v>70</v>
      </c>
      <c r="C34" s="73"/>
      <c r="D34" s="78" t="s">
        <v>15</v>
      </c>
      <c r="E34" s="79"/>
      <c r="G34" s="1"/>
      <c r="H34" s="29"/>
      <c r="I34" s="24"/>
      <c r="J34" s="24"/>
      <c r="K34" s="18">
        <v>1</v>
      </c>
      <c r="L34" s="10">
        <f>IF(LEN(I34) = 0,0,VLOOKUP(I34,Menu!$B$7:$I$56,5,FALSE)*K34)</f>
        <v>0</v>
      </c>
      <c r="M34" s="10">
        <f>IF(LEN(I34) = 0,0,VLOOKUP(I34,Menu!$B$7:$I$56,6,FALSE)*K34)</f>
        <v>0</v>
      </c>
      <c r="N34" s="10">
        <f>IF(LEN(I34) = 0,0,VLOOKUP(I34,Menu!$B$7:$I$56,7,FALSE)*K34)</f>
        <v>0</v>
      </c>
      <c r="O34" s="11">
        <f>IF(LEN(I34) = 0,0,VLOOKUP(I34,Menu!$B$7:$I$56,8,FALSE)*K34)</f>
        <v>0</v>
      </c>
      <c r="P34" s="51"/>
      <c r="Q34" s="24"/>
      <c r="R34" s="24"/>
      <c r="S34" s="18">
        <v>1</v>
      </c>
      <c r="T34" s="10">
        <f>IF(LEN(Q34) = 0,0,VLOOKUP(Q34,Menu!$B$7:$I$56,5,FALSE)*S34)</f>
        <v>0</v>
      </c>
      <c r="U34" s="10">
        <f>IF(LEN(Q34) = 0,0,VLOOKUP(Q34,Menu!$B$7:$I$56,6,FALSE)*S34)</f>
        <v>0</v>
      </c>
      <c r="V34" s="10">
        <f>IF(LEN(Q34) = 0,0,VLOOKUP(Q34,Menu!$B$7:$I$56,7,FALSE)*S34)</f>
        <v>0</v>
      </c>
      <c r="W34" s="11">
        <f>IF(LEN(Q34) = 0,0,VLOOKUP(Q34,Menu!$B$7:$I$56,8,FALSE)*S34)</f>
        <v>0</v>
      </c>
      <c r="X34" s="51"/>
      <c r="Y34" s="24"/>
      <c r="Z34" s="24"/>
      <c r="AA34" s="18">
        <v>1</v>
      </c>
      <c r="AB34" s="10">
        <f>IF(LEN(Y34) = 0,0,VLOOKUP(Y34,Menu!$B$7:$I$56,5,FALSE)*AA34)</f>
        <v>0</v>
      </c>
      <c r="AC34" s="10">
        <f>IF(LEN(Y34) = 0,0,VLOOKUP(Y34,Menu!$B$7:$I$56,6,FALSE)*AA34)</f>
        <v>0</v>
      </c>
      <c r="AD34" s="10">
        <f>IF(LEN(Y34) = 0,0,VLOOKUP(Y34,Menu!$B$7:$I$56,7,FALSE)*AA34)</f>
        <v>0</v>
      </c>
      <c r="AE34" s="11">
        <f>IF(LEN(Y34) = 0,0,VLOOKUP(Y34,Menu!$B$7:$I$56,8,FALSE)*AA34)</f>
        <v>0</v>
      </c>
      <c r="AF34" s="51"/>
      <c r="AG34" s="24"/>
      <c r="AH34" s="24"/>
      <c r="AI34" s="18">
        <v>1</v>
      </c>
      <c r="AJ34" s="10">
        <f>IF(LEN(AG34) = 0,0,VLOOKUP(AG34,Menu!$B$7:$I$56,5,FALSE)*AI34)</f>
        <v>0</v>
      </c>
      <c r="AK34" s="10">
        <f>IF(LEN(AG34) = 0,0,VLOOKUP(AG34,Menu!$B$7:$I$56,6,FALSE)*AI34)</f>
        <v>0</v>
      </c>
      <c r="AL34" s="10">
        <f>IF(LEN(AG34) = 0,0,VLOOKUP(AG34,Menu!$B$7:$I$56,7,FALSE)*AI34)</f>
        <v>0</v>
      </c>
      <c r="AM34" s="11">
        <f>IF(LEN(AG34) = 0,0,VLOOKUP(AG34,Menu!$B$7:$I$56,8,FALSE)*AI34)</f>
        <v>0</v>
      </c>
      <c r="AN34" s="51"/>
      <c r="AO34" s="24"/>
      <c r="AP34" s="24"/>
      <c r="AQ34" s="18">
        <v>1</v>
      </c>
      <c r="AR34" s="10">
        <f>IF(LEN(AO34) = 0,0,VLOOKUP(AO34,Menu!$B$7:$I$56,5,FALSE)*AQ34)</f>
        <v>0</v>
      </c>
      <c r="AS34" s="10">
        <f>IF(LEN(AO34) = 0,0,VLOOKUP(AO34,Menu!$B$7:$I$56,6,FALSE)*AQ34)</f>
        <v>0</v>
      </c>
      <c r="AT34" s="10">
        <f>IF(LEN(AO34) = 0,0,VLOOKUP(AO34,Menu!$B$7:$I$56,7,FALSE)*AQ34)</f>
        <v>0</v>
      </c>
      <c r="AU34" s="11">
        <f>IF(LEN(AO34) = 0,0,VLOOKUP(AO34,Menu!$B$7:$I$56,8,FALSE)*AQ34)</f>
        <v>0</v>
      </c>
      <c r="AV34" s="51"/>
      <c r="AW34" s="24"/>
      <c r="AX34" s="24"/>
      <c r="AY34" s="18">
        <v>1</v>
      </c>
      <c r="AZ34" s="10">
        <f>IF(LEN(AW34) = 0,0,VLOOKUP(AW34,Menu!$B$7:$I$56,5,FALSE)*AY34)</f>
        <v>0</v>
      </c>
      <c r="BA34" s="10">
        <f>IF(LEN(AW34) = 0,0,VLOOKUP(AW34,Menu!$B$7:$I$56,6,FALSE)*AY34)</f>
        <v>0</v>
      </c>
      <c r="BB34" s="10">
        <f>IF(LEN(AW34) = 0,0,VLOOKUP(AW34,Menu!$B$7:$I$56,7,FALSE)*AY34)</f>
        <v>0</v>
      </c>
      <c r="BC34" s="11">
        <f>IF(LEN(AW34) = 0,0,VLOOKUP(AW34,Menu!$B$7:$I$56,8,FALSE)*AY34)</f>
        <v>0</v>
      </c>
      <c r="BD34" s="51"/>
      <c r="BE34" s="24"/>
      <c r="BF34" s="24"/>
      <c r="BG34" s="18">
        <v>1</v>
      </c>
      <c r="BH34" s="10">
        <f>IF(LEN(BE34) = 0,0,VLOOKUP(BE34,Menu!$B$7:$I$56,5,FALSE)*BG34)</f>
        <v>0</v>
      </c>
      <c r="BI34" s="10">
        <f>IF(LEN(BE34) = 0,0,VLOOKUP(BE34,Menu!$B$7:$I$56,6,FALSE)*BG34)</f>
        <v>0</v>
      </c>
      <c r="BJ34" s="10">
        <f>IF(LEN(BE34) = 0,0,VLOOKUP(BE34,Menu!$B$7:$I$56,7,FALSE)*BG34)</f>
        <v>0</v>
      </c>
      <c r="BK34" s="11">
        <f>IF(LEN(BE34) = 0,0,VLOOKUP(BE34,Menu!$B$7:$I$56,8,FALSE)*BG34)</f>
        <v>0</v>
      </c>
    </row>
    <row r="35" spans="2:63" ht="15.75" thickBot="1" x14ac:dyDescent="0.3">
      <c r="B35" s="47" t="s">
        <v>13</v>
      </c>
      <c r="C35" s="48"/>
      <c r="D35" s="48"/>
      <c r="E35" s="49"/>
      <c r="G35" s="1"/>
      <c r="H35" s="29"/>
      <c r="I35" s="24"/>
      <c r="J35" s="24"/>
      <c r="K35" s="18">
        <v>1</v>
      </c>
      <c r="L35" s="10">
        <f>IF(LEN(I35) = 0,0,VLOOKUP(I35,Menu!$B$7:$I$56,5,FALSE)*K35)</f>
        <v>0</v>
      </c>
      <c r="M35" s="10">
        <f>IF(LEN(I35) = 0,0,VLOOKUP(I35,Menu!$B$7:$I$56,6,FALSE)*K35)</f>
        <v>0</v>
      </c>
      <c r="N35" s="10">
        <f>IF(LEN(I35) = 0,0,VLOOKUP(I35,Menu!$B$7:$I$56,7,FALSE)*K35)</f>
        <v>0</v>
      </c>
      <c r="O35" s="11">
        <f>IF(LEN(I35) = 0,0,VLOOKUP(I35,Menu!$B$7:$I$56,8,FALSE)*K35)</f>
        <v>0</v>
      </c>
      <c r="P35" s="51"/>
      <c r="Q35" s="24"/>
      <c r="R35" s="24"/>
      <c r="S35" s="18">
        <v>1</v>
      </c>
      <c r="T35" s="10">
        <f>IF(LEN(Q35) = 0,0,VLOOKUP(Q35,Menu!$B$7:$I$56,5,FALSE)*S35)</f>
        <v>0</v>
      </c>
      <c r="U35" s="10">
        <f>IF(LEN(Q35) = 0,0,VLOOKUP(Q35,Menu!$B$7:$I$56,6,FALSE)*S35)</f>
        <v>0</v>
      </c>
      <c r="V35" s="10">
        <f>IF(LEN(Q35) = 0,0,VLOOKUP(Q35,Menu!$B$7:$I$56,7,FALSE)*S35)</f>
        <v>0</v>
      </c>
      <c r="W35" s="11">
        <f>IF(LEN(Q35) = 0,0,VLOOKUP(Q35,Menu!$B$7:$I$56,8,FALSE)*S35)</f>
        <v>0</v>
      </c>
      <c r="X35" s="51"/>
      <c r="Y35" s="24"/>
      <c r="Z35" s="24"/>
      <c r="AA35" s="18">
        <v>1</v>
      </c>
      <c r="AB35" s="10">
        <f>IF(LEN(Y35) = 0,0,VLOOKUP(Y35,Menu!$B$7:$I$56,5,FALSE)*AA35)</f>
        <v>0</v>
      </c>
      <c r="AC35" s="10">
        <f>IF(LEN(Y35) = 0,0,VLOOKUP(Y35,Menu!$B$7:$I$56,6,FALSE)*AA35)</f>
        <v>0</v>
      </c>
      <c r="AD35" s="10">
        <f>IF(LEN(Y35) = 0,0,VLOOKUP(Y35,Menu!$B$7:$I$56,7,FALSE)*AA35)</f>
        <v>0</v>
      </c>
      <c r="AE35" s="11">
        <f>IF(LEN(Y35) = 0,0,VLOOKUP(Y35,Menu!$B$7:$I$56,8,FALSE)*AA35)</f>
        <v>0</v>
      </c>
      <c r="AF35" s="51"/>
      <c r="AG35" s="24"/>
      <c r="AH35" s="24"/>
      <c r="AI35" s="18">
        <v>1</v>
      </c>
      <c r="AJ35" s="10">
        <f>IF(LEN(AG35) = 0,0,VLOOKUP(AG35,Menu!$B$7:$I$56,5,FALSE)*AI35)</f>
        <v>0</v>
      </c>
      <c r="AK35" s="10">
        <f>IF(LEN(AG35) = 0,0,VLOOKUP(AG35,Menu!$B$7:$I$56,6,FALSE)*AI35)</f>
        <v>0</v>
      </c>
      <c r="AL35" s="10">
        <f>IF(LEN(AG35) = 0,0,VLOOKUP(AG35,Menu!$B$7:$I$56,7,FALSE)*AI35)</f>
        <v>0</v>
      </c>
      <c r="AM35" s="11">
        <f>IF(LEN(AG35) = 0,0,VLOOKUP(AG35,Menu!$B$7:$I$56,8,FALSE)*AI35)</f>
        <v>0</v>
      </c>
      <c r="AN35" s="51"/>
      <c r="AO35" s="24"/>
      <c r="AP35" s="24"/>
      <c r="AQ35" s="18">
        <v>1</v>
      </c>
      <c r="AR35" s="10">
        <f>IF(LEN(AO35) = 0,0,VLOOKUP(AO35,Menu!$B$7:$I$56,5,FALSE)*AQ35)</f>
        <v>0</v>
      </c>
      <c r="AS35" s="10">
        <f>IF(LEN(AO35) = 0,0,VLOOKUP(AO35,Menu!$B$7:$I$56,6,FALSE)*AQ35)</f>
        <v>0</v>
      </c>
      <c r="AT35" s="10">
        <f>IF(LEN(AO35) = 0,0,VLOOKUP(AO35,Menu!$B$7:$I$56,7,FALSE)*AQ35)</f>
        <v>0</v>
      </c>
      <c r="AU35" s="11">
        <f>IF(LEN(AO35) = 0,0,VLOOKUP(AO35,Menu!$B$7:$I$56,8,FALSE)*AQ35)</f>
        <v>0</v>
      </c>
      <c r="AV35" s="51"/>
      <c r="AW35" s="24"/>
      <c r="AX35" s="24"/>
      <c r="AY35" s="18">
        <v>1</v>
      </c>
      <c r="AZ35" s="10">
        <f>IF(LEN(AW35) = 0,0,VLOOKUP(AW35,Menu!$B$7:$I$56,5,FALSE)*AY35)</f>
        <v>0</v>
      </c>
      <c r="BA35" s="10">
        <f>IF(LEN(AW35) = 0,0,VLOOKUP(AW35,Menu!$B$7:$I$56,6,FALSE)*AY35)</f>
        <v>0</v>
      </c>
      <c r="BB35" s="10">
        <f>IF(LEN(AW35) = 0,0,VLOOKUP(AW35,Menu!$B$7:$I$56,7,FALSE)*AY35)</f>
        <v>0</v>
      </c>
      <c r="BC35" s="11">
        <f>IF(LEN(AW35) = 0,0,VLOOKUP(AW35,Menu!$B$7:$I$56,8,FALSE)*AY35)</f>
        <v>0</v>
      </c>
      <c r="BD35" s="51"/>
      <c r="BE35" s="24"/>
      <c r="BF35" s="24"/>
      <c r="BG35" s="18">
        <v>1</v>
      </c>
      <c r="BH35" s="10">
        <f>IF(LEN(BE35) = 0,0,VLOOKUP(BE35,Menu!$B$7:$I$56,5,FALSE)*BG35)</f>
        <v>0</v>
      </c>
      <c r="BI35" s="10">
        <f>IF(LEN(BE35) = 0,0,VLOOKUP(BE35,Menu!$B$7:$I$56,6,FALSE)*BG35)</f>
        <v>0</v>
      </c>
      <c r="BJ35" s="10">
        <f>IF(LEN(BE35) = 0,0,VLOOKUP(BE35,Menu!$B$7:$I$56,7,FALSE)*BG35)</f>
        <v>0</v>
      </c>
      <c r="BK35" s="11">
        <f>IF(LEN(BE35) = 0,0,VLOOKUP(BE35,Menu!$B$7:$I$56,8,FALSE)*BG35)</f>
        <v>0</v>
      </c>
    </row>
    <row r="36" spans="2:63" x14ac:dyDescent="0.25">
      <c r="B36" s="72">
        <f>IF(B8&gt;B20,MROUND((B27*0.15)/9,10),MROUND((B27*0.2)/9,10))</f>
        <v>0</v>
      </c>
      <c r="C36" s="72"/>
      <c r="D36" s="76" t="s">
        <v>14</v>
      </c>
      <c r="E36" s="77"/>
      <c r="G36" s="1"/>
      <c r="H36" s="29"/>
      <c r="I36" s="25"/>
      <c r="J36" s="25"/>
      <c r="K36" s="19">
        <v>1</v>
      </c>
      <c r="L36" s="15">
        <f>IF(LEN(I36) = 0,0,VLOOKUP(I36,Menu!$B$7:$I$56,5,FALSE)*K36)</f>
        <v>0</v>
      </c>
      <c r="M36" s="15">
        <f>IF(LEN(I36) = 0,0,VLOOKUP(I36,Menu!$B$7:$I$56,6,FALSE)*K36)</f>
        <v>0</v>
      </c>
      <c r="N36" s="15">
        <f>IF(LEN(I36) = 0,0,VLOOKUP(I36,Menu!$B$7:$I$56,7,FALSE)*K36)</f>
        <v>0</v>
      </c>
      <c r="O36" s="16">
        <f>IF(LEN(I36) = 0,0,VLOOKUP(I36,Menu!$B$7:$I$56,8,FALSE)*K36)</f>
        <v>0</v>
      </c>
      <c r="P36" s="51"/>
      <c r="Q36" s="25"/>
      <c r="R36" s="25"/>
      <c r="S36" s="19">
        <v>1</v>
      </c>
      <c r="T36" s="15">
        <f>IF(LEN(Q36) = 0,0,VLOOKUP(Q36,Menu!$B$7:$I$56,5,FALSE)*S36)</f>
        <v>0</v>
      </c>
      <c r="U36" s="15">
        <f>IF(LEN(Q36) = 0,0,VLOOKUP(Q36,Menu!$B$7:$I$56,6,FALSE)*S36)</f>
        <v>0</v>
      </c>
      <c r="V36" s="15">
        <f>IF(LEN(Q36) = 0,0,VLOOKUP(Q36,Menu!$B$7:$I$56,7,FALSE)*S36)</f>
        <v>0</v>
      </c>
      <c r="W36" s="16">
        <f>IF(LEN(Q36) = 0,0,VLOOKUP(Q36,Menu!$B$7:$I$56,8,FALSE)*S36)</f>
        <v>0</v>
      </c>
      <c r="X36" s="51"/>
      <c r="Y36" s="25"/>
      <c r="Z36" s="25"/>
      <c r="AA36" s="19">
        <v>1</v>
      </c>
      <c r="AB36" s="15">
        <f>IF(LEN(Y36) = 0,0,VLOOKUP(Y36,Menu!$B$7:$I$56,5,FALSE)*AA36)</f>
        <v>0</v>
      </c>
      <c r="AC36" s="15">
        <f>IF(LEN(Y36) = 0,0,VLOOKUP(Y36,Menu!$B$7:$I$56,6,FALSE)*AA36)</f>
        <v>0</v>
      </c>
      <c r="AD36" s="15">
        <f>IF(LEN(Y36) = 0,0,VLOOKUP(Y36,Menu!$B$7:$I$56,7,FALSE)*AA36)</f>
        <v>0</v>
      </c>
      <c r="AE36" s="16">
        <f>IF(LEN(Y36) = 0,0,VLOOKUP(Y36,Menu!$B$7:$I$56,8,FALSE)*AA36)</f>
        <v>0</v>
      </c>
      <c r="AF36" s="51"/>
      <c r="AG36" s="25"/>
      <c r="AH36" s="25"/>
      <c r="AI36" s="19">
        <v>1</v>
      </c>
      <c r="AJ36" s="15">
        <f>IF(LEN(AG36) = 0,0,VLOOKUP(AG36,Menu!$B$7:$I$56,5,FALSE)*AI36)</f>
        <v>0</v>
      </c>
      <c r="AK36" s="15">
        <f>IF(LEN(AG36) = 0,0,VLOOKUP(AG36,Menu!$B$7:$I$56,6,FALSE)*AI36)</f>
        <v>0</v>
      </c>
      <c r="AL36" s="15">
        <f>IF(LEN(AG36) = 0,0,VLOOKUP(AG36,Menu!$B$7:$I$56,7,FALSE)*AI36)</f>
        <v>0</v>
      </c>
      <c r="AM36" s="16">
        <f>IF(LEN(AG36) = 0,0,VLOOKUP(AG36,Menu!$B$7:$I$56,8,FALSE)*AI36)</f>
        <v>0</v>
      </c>
      <c r="AN36" s="51"/>
      <c r="AO36" s="25"/>
      <c r="AP36" s="25"/>
      <c r="AQ36" s="19">
        <v>1</v>
      </c>
      <c r="AR36" s="15">
        <f>IF(LEN(AO36) = 0,0,VLOOKUP(AO36,Menu!$B$7:$I$56,5,FALSE)*AQ36)</f>
        <v>0</v>
      </c>
      <c r="AS36" s="15">
        <f>IF(LEN(AO36) = 0,0,VLOOKUP(AO36,Menu!$B$7:$I$56,6,FALSE)*AQ36)</f>
        <v>0</v>
      </c>
      <c r="AT36" s="15">
        <f>IF(LEN(AO36) = 0,0,VLOOKUP(AO36,Menu!$B$7:$I$56,7,FALSE)*AQ36)</f>
        <v>0</v>
      </c>
      <c r="AU36" s="16">
        <f>IF(LEN(AO36) = 0,0,VLOOKUP(AO36,Menu!$B$7:$I$56,8,FALSE)*AQ36)</f>
        <v>0</v>
      </c>
      <c r="AV36" s="51"/>
      <c r="AW36" s="25"/>
      <c r="AX36" s="25"/>
      <c r="AY36" s="19">
        <v>1</v>
      </c>
      <c r="AZ36" s="15">
        <f>IF(LEN(AW36) = 0,0,VLOOKUP(AW36,Menu!$B$7:$I$56,5,FALSE)*AY36)</f>
        <v>0</v>
      </c>
      <c r="BA36" s="15">
        <f>IF(LEN(AW36) = 0,0,VLOOKUP(AW36,Menu!$B$7:$I$56,6,FALSE)*AY36)</f>
        <v>0</v>
      </c>
      <c r="BB36" s="15">
        <f>IF(LEN(AW36) = 0,0,VLOOKUP(AW36,Menu!$B$7:$I$56,7,FALSE)*AY36)</f>
        <v>0</v>
      </c>
      <c r="BC36" s="16">
        <f>IF(LEN(AW36) = 0,0,VLOOKUP(AW36,Menu!$B$7:$I$56,8,FALSE)*AY36)</f>
        <v>0</v>
      </c>
      <c r="BD36" s="51"/>
      <c r="BE36" s="25"/>
      <c r="BF36" s="25"/>
      <c r="BG36" s="19">
        <v>1</v>
      </c>
      <c r="BH36" s="15">
        <f>IF(LEN(BE36) = 0,0,VLOOKUP(BE36,Menu!$B$7:$I$56,5,FALSE)*BG36)</f>
        <v>0</v>
      </c>
      <c r="BI36" s="15">
        <f>IF(LEN(BE36) = 0,0,VLOOKUP(BE36,Menu!$B$7:$I$56,6,FALSE)*BG36)</f>
        <v>0</v>
      </c>
      <c r="BJ36" s="15">
        <f>IF(LEN(BE36) = 0,0,VLOOKUP(BE36,Menu!$B$7:$I$56,7,FALSE)*BG36)</f>
        <v>0</v>
      </c>
      <c r="BK36" s="16">
        <f>IF(LEN(BE36) = 0,0,VLOOKUP(BE36,Menu!$B$7:$I$56,8,FALSE)*BG36)</f>
        <v>0</v>
      </c>
    </row>
    <row r="37" spans="2:63" ht="15.75" thickBot="1" x14ac:dyDescent="0.3">
      <c r="B37" s="73">
        <f>B36*7</f>
        <v>0</v>
      </c>
      <c r="C37" s="73"/>
      <c r="D37" s="78" t="s">
        <v>15</v>
      </c>
      <c r="E37" s="79"/>
      <c r="G37" s="1"/>
      <c r="H37" s="30"/>
      <c r="I37" s="55"/>
      <c r="J37" s="27"/>
      <c r="K37" s="4" t="s">
        <v>35</v>
      </c>
      <c r="L37" s="12">
        <f>SUM(L32:L36)</f>
        <v>0</v>
      </c>
      <c r="M37" s="13">
        <f>SUM(M32:M36)</f>
        <v>0</v>
      </c>
      <c r="N37" s="13">
        <f>SUM(N32:N36)</f>
        <v>0</v>
      </c>
      <c r="O37" s="14">
        <f>SUM(O32:O36)</f>
        <v>0</v>
      </c>
      <c r="P37" s="51"/>
      <c r="Q37" s="55"/>
      <c r="R37" s="27"/>
      <c r="S37" s="4" t="s">
        <v>35</v>
      </c>
      <c r="T37" s="12">
        <f>SUM(T32:T36)</f>
        <v>0</v>
      </c>
      <c r="U37" s="13">
        <f>SUM(U32:U36)</f>
        <v>0</v>
      </c>
      <c r="V37" s="13">
        <f>SUM(V32:V36)</f>
        <v>0</v>
      </c>
      <c r="W37" s="14">
        <f>SUM(W32:W36)</f>
        <v>0</v>
      </c>
      <c r="X37" s="51"/>
      <c r="Y37" s="55"/>
      <c r="Z37" s="27"/>
      <c r="AA37" s="4" t="s">
        <v>35</v>
      </c>
      <c r="AB37" s="12">
        <f>SUM(AB32:AB36)</f>
        <v>0</v>
      </c>
      <c r="AC37" s="13">
        <f>SUM(AC32:AC36)</f>
        <v>0</v>
      </c>
      <c r="AD37" s="13">
        <f>SUM(AD32:AD36)</f>
        <v>0</v>
      </c>
      <c r="AE37" s="14">
        <f>SUM(AE32:AE36)</f>
        <v>0</v>
      </c>
      <c r="AF37" s="51"/>
      <c r="AG37" s="55"/>
      <c r="AH37" s="27"/>
      <c r="AI37" s="4" t="s">
        <v>35</v>
      </c>
      <c r="AJ37" s="12">
        <f>SUM(AJ32:AJ36)</f>
        <v>0</v>
      </c>
      <c r="AK37" s="13">
        <f>SUM(AK32:AK36)</f>
        <v>0</v>
      </c>
      <c r="AL37" s="13">
        <f>SUM(AL32:AL36)</f>
        <v>0</v>
      </c>
      <c r="AM37" s="14">
        <f>SUM(AM32:AM36)</f>
        <v>0</v>
      </c>
      <c r="AN37" s="51"/>
      <c r="AO37" s="55"/>
      <c r="AP37" s="27"/>
      <c r="AQ37" s="4" t="s">
        <v>35</v>
      </c>
      <c r="AR37" s="12">
        <f>SUM(AR32:AR36)</f>
        <v>0</v>
      </c>
      <c r="AS37" s="13">
        <f>SUM(AS32:AS36)</f>
        <v>0</v>
      </c>
      <c r="AT37" s="13">
        <f>SUM(AT32:AT36)</f>
        <v>0</v>
      </c>
      <c r="AU37" s="14">
        <f>SUM(AU32:AU36)</f>
        <v>0</v>
      </c>
      <c r="AV37" s="51"/>
      <c r="AW37" s="55"/>
      <c r="AX37" s="27"/>
      <c r="AY37" s="4" t="s">
        <v>35</v>
      </c>
      <c r="AZ37" s="12">
        <f>SUM(AZ32:AZ36)</f>
        <v>0</v>
      </c>
      <c r="BA37" s="13">
        <f>SUM(BA32:BA36)</f>
        <v>0</v>
      </c>
      <c r="BB37" s="13">
        <f>SUM(BB32:BB36)</f>
        <v>0</v>
      </c>
      <c r="BC37" s="14">
        <f>SUM(BC32:BC36)</f>
        <v>0</v>
      </c>
      <c r="BD37" s="51"/>
      <c r="BE37" s="55"/>
      <c r="BF37" s="27"/>
      <c r="BG37" s="4" t="s">
        <v>35</v>
      </c>
      <c r="BH37" s="12">
        <f>SUM(BH32:BH36)</f>
        <v>0</v>
      </c>
      <c r="BI37" s="13">
        <f>SUM(BI32:BI36)</f>
        <v>0</v>
      </c>
      <c r="BJ37" s="13">
        <f>SUM(BJ32:BJ36)</f>
        <v>0</v>
      </c>
      <c r="BK37" s="14">
        <f>SUM(BK32:BK36)</f>
        <v>0</v>
      </c>
    </row>
    <row r="38" spans="2:63" x14ac:dyDescent="0.25">
      <c r="H38" s="31">
        <v>6</v>
      </c>
      <c r="I38" s="21"/>
      <c r="J38" s="22"/>
      <c r="K38" s="17">
        <v>1</v>
      </c>
      <c r="L38" s="8">
        <f>IF(LEN(I38) = 0,0,VLOOKUP(I38,Menu!$B$7:$I$56,5,FALSE)*K38)</f>
        <v>0</v>
      </c>
      <c r="M38" s="8">
        <f>IF(LEN(I38) = 0,0,VLOOKUP(I38,Menu!$B$7:$I$56,6,FALSE)*K38)</f>
        <v>0</v>
      </c>
      <c r="N38" s="8">
        <f>IF(LEN(I38) = 0,0,VLOOKUP(I38,Menu!$B$7:$I$56,7,FALSE)*K38)</f>
        <v>0</v>
      </c>
      <c r="O38" s="9">
        <f>IF(LEN(I38) = 0,0,VLOOKUP(I38,Menu!$B$7:$I$56,8,FALSE)*K38)</f>
        <v>0</v>
      </c>
      <c r="P38" s="51"/>
      <c r="Q38" s="24"/>
      <c r="R38" s="24"/>
      <c r="S38" s="17">
        <v>1</v>
      </c>
      <c r="T38" s="8">
        <f>IF(LEN(Q38) = 0,0,VLOOKUP(Q38,Menu!$B$7:$I$56,5,FALSE)*S38)</f>
        <v>0</v>
      </c>
      <c r="U38" s="8">
        <f>IF(LEN(Q38) = 0,0,VLOOKUP(Q38,Menu!$B$7:$I$56,6,FALSE)*S38)</f>
        <v>0</v>
      </c>
      <c r="V38" s="8">
        <f>IF(LEN(Q38) = 0,0,VLOOKUP(Q38,Menu!$B$7:$I$56,7,FALSE)*S38)</f>
        <v>0</v>
      </c>
      <c r="W38" s="9">
        <f>IF(LEN(Q38) = 0,0,VLOOKUP(Q38,Menu!$B$7:$I$56,8,FALSE)*S38)</f>
        <v>0</v>
      </c>
      <c r="X38" s="51"/>
      <c r="Y38" s="24"/>
      <c r="Z38" s="24"/>
      <c r="AA38" s="17">
        <v>1</v>
      </c>
      <c r="AB38" s="8">
        <f>IF(LEN(Y38) = 0,0,VLOOKUP(Y38,Menu!$B$7:$I$56,5,FALSE)*AA38)</f>
        <v>0</v>
      </c>
      <c r="AC38" s="8">
        <f>IF(LEN(Y38) = 0,0,VLOOKUP(Y38,Menu!$B$7:$I$56,6,FALSE)*AA38)</f>
        <v>0</v>
      </c>
      <c r="AD38" s="8">
        <f>IF(LEN(Y38) = 0,0,VLOOKUP(Y38,Menu!$B$7:$I$56,7,FALSE)*AA38)</f>
        <v>0</v>
      </c>
      <c r="AE38" s="9">
        <f>IF(LEN(Y38) = 0,0,VLOOKUP(Y38,Menu!$B$7:$I$56,8,FALSE)*AA38)</f>
        <v>0</v>
      </c>
      <c r="AF38" s="51"/>
      <c r="AG38" s="24"/>
      <c r="AH38" s="24"/>
      <c r="AI38" s="17">
        <v>1</v>
      </c>
      <c r="AJ38" s="8">
        <f>IF(LEN(AG38) = 0,0,VLOOKUP(AG38,Menu!$B$7:$I$56,5,FALSE)*AI38)</f>
        <v>0</v>
      </c>
      <c r="AK38" s="8">
        <f>IF(LEN(AG38) = 0,0,VLOOKUP(AG38,Menu!$B$7:$I$56,6,FALSE)*AI38)</f>
        <v>0</v>
      </c>
      <c r="AL38" s="8">
        <f>IF(LEN(AG38) = 0,0,VLOOKUP(AG38,Menu!$B$7:$I$56,7,FALSE)*AI38)</f>
        <v>0</v>
      </c>
      <c r="AM38" s="9">
        <f>IF(LEN(AG38) = 0,0,VLOOKUP(AG38,Menu!$B$7:$I$56,8,FALSE)*AI38)</f>
        <v>0</v>
      </c>
      <c r="AN38" s="51"/>
      <c r="AO38" s="24"/>
      <c r="AP38" s="24"/>
      <c r="AQ38" s="17">
        <v>1</v>
      </c>
      <c r="AR38" s="8">
        <f>IF(LEN(AO38) = 0,0,VLOOKUP(AO38,Menu!$B$7:$I$56,5,FALSE)*AQ38)</f>
        <v>0</v>
      </c>
      <c r="AS38" s="8">
        <f>IF(LEN(AO38) = 0,0,VLOOKUP(AO38,Menu!$B$7:$I$56,6,FALSE)*AQ38)</f>
        <v>0</v>
      </c>
      <c r="AT38" s="8">
        <f>IF(LEN(AO38) = 0,0,VLOOKUP(AO38,Menu!$B$7:$I$56,7,FALSE)*AQ38)</f>
        <v>0</v>
      </c>
      <c r="AU38" s="9">
        <f>IF(LEN(AO38) = 0,0,VLOOKUP(AO38,Menu!$B$7:$I$56,8,FALSE)*AQ38)</f>
        <v>0</v>
      </c>
      <c r="AV38" s="51"/>
      <c r="AW38" s="24"/>
      <c r="AX38" s="24"/>
      <c r="AY38" s="17">
        <v>1</v>
      </c>
      <c r="AZ38" s="8">
        <f>IF(LEN(AW38) = 0,0,VLOOKUP(AW38,Menu!$B$7:$I$56,5,FALSE)*AY38)</f>
        <v>0</v>
      </c>
      <c r="BA38" s="8">
        <f>IF(LEN(AW38) = 0,0,VLOOKUP(AW38,Menu!$B$7:$I$56,6,FALSE)*AY38)</f>
        <v>0</v>
      </c>
      <c r="BB38" s="8">
        <f>IF(LEN(AW38) = 0,0,VLOOKUP(AW38,Menu!$B$7:$I$56,7,FALSE)*AY38)</f>
        <v>0</v>
      </c>
      <c r="BC38" s="9">
        <f>IF(LEN(AW38) = 0,0,VLOOKUP(AW38,Menu!$B$7:$I$56,8,FALSE)*AY38)</f>
        <v>0</v>
      </c>
      <c r="BD38" s="51"/>
      <c r="BE38" s="24"/>
      <c r="BF38" s="24"/>
      <c r="BG38" s="17">
        <v>1</v>
      </c>
      <c r="BH38" s="8">
        <f>IF(LEN(BE38) = 0,0,VLOOKUP(BE38,Menu!$B$7:$I$56,5,FALSE)*BG38)</f>
        <v>0</v>
      </c>
      <c r="BI38" s="8">
        <f>IF(LEN(BE38) = 0,0,VLOOKUP(BE38,Menu!$B$7:$I$56,6,FALSE)*BG38)</f>
        <v>0</v>
      </c>
      <c r="BJ38" s="8">
        <f>IF(LEN(BE38) = 0,0,VLOOKUP(BE38,Menu!$B$7:$I$56,7,FALSE)*BG38)</f>
        <v>0</v>
      </c>
      <c r="BK38" s="9">
        <f>IF(LEN(BE38) = 0,0,VLOOKUP(BE38,Menu!$B$7:$I$56,8,FALSE)*BG38)</f>
        <v>0</v>
      </c>
    </row>
    <row r="39" spans="2:63" x14ac:dyDescent="0.25">
      <c r="H39" s="29"/>
      <c r="I39" s="24"/>
      <c r="J39" s="24"/>
      <c r="K39" s="18">
        <v>1</v>
      </c>
      <c r="L39" s="10">
        <f>IF(LEN(I39) = 0,0,VLOOKUP(I39,Menu!$B$7:$I$56,5,FALSE)*K39)</f>
        <v>0</v>
      </c>
      <c r="M39" s="10">
        <f>IF(LEN(I39) = 0,0,VLOOKUP(I39,Menu!$B$7:$I$56,6,FALSE)*K39)</f>
        <v>0</v>
      </c>
      <c r="N39" s="10">
        <f>IF(LEN(I39) = 0,0,VLOOKUP(I39,Menu!$B$7:$I$56,7,FALSE)*K39)</f>
        <v>0</v>
      </c>
      <c r="O39" s="11">
        <f>IF(LEN(I39) = 0,0,VLOOKUP(I39,Menu!$B$7:$I$56,8,FALSE)*K39)</f>
        <v>0</v>
      </c>
      <c r="P39" s="51"/>
      <c r="Q39" s="24"/>
      <c r="R39" s="24"/>
      <c r="S39" s="18">
        <v>1</v>
      </c>
      <c r="T39" s="10">
        <f>IF(LEN(Q39) = 0,0,VLOOKUP(Q39,Menu!$B$7:$I$56,5,FALSE)*S39)</f>
        <v>0</v>
      </c>
      <c r="U39" s="10">
        <f>IF(LEN(Q39) = 0,0,VLOOKUP(Q39,Menu!$B$7:$I$56,6,FALSE)*S39)</f>
        <v>0</v>
      </c>
      <c r="V39" s="10">
        <f>IF(LEN(Q39) = 0,0,VLOOKUP(Q39,Menu!$B$7:$I$56,7,FALSE)*S39)</f>
        <v>0</v>
      </c>
      <c r="W39" s="11">
        <f>IF(LEN(Q39) = 0,0,VLOOKUP(Q39,Menu!$B$7:$I$56,8,FALSE)*S39)</f>
        <v>0</v>
      </c>
      <c r="X39" s="51"/>
      <c r="Y39" s="24"/>
      <c r="Z39" s="24"/>
      <c r="AA39" s="18">
        <v>1</v>
      </c>
      <c r="AB39" s="10">
        <f>IF(LEN(Y39) = 0,0,VLOOKUP(Y39,Menu!$B$7:$I$56,5,FALSE)*AA39)</f>
        <v>0</v>
      </c>
      <c r="AC39" s="10">
        <f>IF(LEN(Y39) = 0,0,VLOOKUP(Y39,Menu!$B$7:$I$56,6,FALSE)*AA39)</f>
        <v>0</v>
      </c>
      <c r="AD39" s="10">
        <f>IF(LEN(Y39) = 0,0,VLOOKUP(Y39,Menu!$B$7:$I$56,7,FALSE)*AA39)</f>
        <v>0</v>
      </c>
      <c r="AE39" s="11">
        <f>IF(LEN(Y39) = 0,0,VLOOKUP(Y39,Menu!$B$7:$I$56,8,FALSE)*AA39)</f>
        <v>0</v>
      </c>
      <c r="AF39" s="51"/>
      <c r="AG39" s="24"/>
      <c r="AH39" s="24"/>
      <c r="AI39" s="18">
        <v>1</v>
      </c>
      <c r="AJ39" s="10">
        <f>IF(LEN(AG39) = 0,0,VLOOKUP(AG39,Menu!$B$7:$I$56,5,FALSE)*AI39)</f>
        <v>0</v>
      </c>
      <c r="AK39" s="10">
        <f>IF(LEN(AG39) = 0,0,VLOOKUP(AG39,Menu!$B$7:$I$56,6,FALSE)*AI39)</f>
        <v>0</v>
      </c>
      <c r="AL39" s="10">
        <f>IF(LEN(AG39) = 0,0,VLOOKUP(AG39,Menu!$B$7:$I$56,7,FALSE)*AI39)</f>
        <v>0</v>
      </c>
      <c r="AM39" s="11">
        <f>IF(LEN(AG39) = 0,0,VLOOKUP(AG39,Menu!$B$7:$I$56,8,FALSE)*AI39)</f>
        <v>0</v>
      </c>
      <c r="AN39" s="51"/>
      <c r="AO39" s="24"/>
      <c r="AP39" s="24"/>
      <c r="AQ39" s="18">
        <v>1</v>
      </c>
      <c r="AR39" s="10">
        <f>IF(LEN(AO39) = 0,0,VLOOKUP(AO39,Menu!$B$7:$I$56,5,FALSE)*AQ39)</f>
        <v>0</v>
      </c>
      <c r="AS39" s="10">
        <f>IF(LEN(AO39) = 0,0,VLOOKUP(AO39,Menu!$B$7:$I$56,6,FALSE)*AQ39)</f>
        <v>0</v>
      </c>
      <c r="AT39" s="10">
        <f>IF(LEN(AO39) = 0,0,VLOOKUP(AO39,Menu!$B$7:$I$56,7,FALSE)*AQ39)</f>
        <v>0</v>
      </c>
      <c r="AU39" s="11">
        <f>IF(LEN(AO39) = 0,0,VLOOKUP(AO39,Menu!$B$7:$I$56,8,FALSE)*AQ39)</f>
        <v>0</v>
      </c>
      <c r="AV39" s="51"/>
      <c r="AW39" s="24"/>
      <c r="AX39" s="24"/>
      <c r="AY39" s="18">
        <v>1</v>
      </c>
      <c r="AZ39" s="10">
        <f>IF(LEN(AW39) = 0,0,VLOOKUP(AW39,Menu!$B$7:$I$56,5,FALSE)*AY39)</f>
        <v>0</v>
      </c>
      <c r="BA39" s="10">
        <f>IF(LEN(AW39) = 0,0,VLOOKUP(AW39,Menu!$B$7:$I$56,6,FALSE)*AY39)</f>
        <v>0</v>
      </c>
      <c r="BB39" s="10">
        <f>IF(LEN(AW39) = 0,0,VLOOKUP(AW39,Menu!$B$7:$I$56,7,FALSE)*AY39)</f>
        <v>0</v>
      </c>
      <c r="BC39" s="11">
        <f>IF(LEN(AW39) = 0,0,VLOOKUP(AW39,Menu!$B$7:$I$56,8,FALSE)*AY39)</f>
        <v>0</v>
      </c>
      <c r="BD39" s="51"/>
      <c r="BE39" s="24"/>
      <c r="BF39" s="24"/>
      <c r="BG39" s="18">
        <v>1</v>
      </c>
      <c r="BH39" s="10">
        <f>IF(LEN(BE39) = 0,0,VLOOKUP(BE39,Menu!$B$7:$I$56,5,FALSE)*BG39)</f>
        <v>0</v>
      </c>
      <c r="BI39" s="10">
        <f>IF(LEN(BE39) = 0,0,VLOOKUP(BE39,Menu!$B$7:$I$56,6,FALSE)*BG39)</f>
        <v>0</v>
      </c>
      <c r="BJ39" s="10">
        <f>IF(LEN(BE39) = 0,0,VLOOKUP(BE39,Menu!$B$7:$I$56,7,FALSE)*BG39)</f>
        <v>0</v>
      </c>
      <c r="BK39" s="11">
        <f>IF(LEN(BE39) = 0,0,VLOOKUP(BE39,Menu!$B$7:$I$56,8,FALSE)*BG39)</f>
        <v>0</v>
      </c>
    </row>
    <row r="40" spans="2:63" x14ac:dyDescent="0.25">
      <c r="H40" s="29"/>
      <c r="I40" s="24"/>
      <c r="J40" s="24"/>
      <c r="K40" s="18">
        <v>1</v>
      </c>
      <c r="L40" s="10">
        <f>IF(LEN(I40) = 0,0,VLOOKUP(I40,Menu!$B$7:$I$56,5,FALSE)*K40)</f>
        <v>0</v>
      </c>
      <c r="M40" s="10">
        <f>IF(LEN(I40) = 0,0,VLOOKUP(I40,Menu!$B$7:$I$56,6,FALSE)*K40)</f>
        <v>0</v>
      </c>
      <c r="N40" s="10">
        <f>IF(LEN(I40) = 0,0,VLOOKUP(I40,Menu!$B$7:$I$56,7,FALSE)*K40)</f>
        <v>0</v>
      </c>
      <c r="O40" s="11">
        <f>IF(LEN(I40) = 0,0,VLOOKUP(I40,Menu!$B$7:$I$56,8,FALSE)*K40)</f>
        <v>0</v>
      </c>
      <c r="P40" s="51"/>
      <c r="Q40" s="24"/>
      <c r="R40" s="24"/>
      <c r="S40" s="18">
        <v>1</v>
      </c>
      <c r="T40" s="10">
        <f>IF(LEN(Q40) = 0,0,VLOOKUP(Q40,Menu!$B$7:$I$56,5,FALSE)*S40)</f>
        <v>0</v>
      </c>
      <c r="U40" s="10">
        <f>IF(LEN(Q40) = 0,0,VLOOKUP(Q40,Menu!$B$7:$I$56,6,FALSE)*S40)</f>
        <v>0</v>
      </c>
      <c r="V40" s="10">
        <f>IF(LEN(Q40) = 0,0,VLOOKUP(Q40,Menu!$B$7:$I$56,7,FALSE)*S40)</f>
        <v>0</v>
      </c>
      <c r="W40" s="11">
        <f>IF(LEN(Q40) = 0,0,VLOOKUP(Q40,Menu!$B$7:$I$56,8,FALSE)*S40)</f>
        <v>0</v>
      </c>
      <c r="X40" s="51"/>
      <c r="Y40" s="24"/>
      <c r="Z40" s="24"/>
      <c r="AA40" s="18">
        <v>1</v>
      </c>
      <c r="AB40" s="10">
        <f>IF(LEN(Y40) = 0,0,VLOOKUP(Y40,Menu!$B$7:$I$56,5,FALSE)*AA40)</f>
        <v>0</v>
      </c>
      <c r="AC40" s="10">
        <f>IF(LEN(Y40) = 0,0,VLOOKUP(Y40,Menu!$B$7:$I$56,6,FALSE)*AA40)</f>
        <v>0</v>
      </c>
      <c r="AD40" s="10">
        <f>IF(LEN(Y40) = 0,0,VLOOKUP(Y40,Menu!$B$7:$I$56,7,FALSE)*AA40)</f>
        <v>0</v>
      </c>
      <c r="AE40" s="11">
        <f>IF(LEN(Y40) = 0,0,VLOOKUP(Y40,Menu!$B$7:$I$56,8,FALSE)*AA40)</f>
        <v>0</v>
      </c>
      <c r="AF40" s="51"/>
      <c r="AG40" s="24"/>
      <c r="AH40" s="24"/>
      <c r="AI40" s="18">
        <v>1</v>
      </c>
      <c r="AJ40" s="10">
        <f>IF(LEN(AG40) = 0,0,VLOOKUP(AG40,Menu!$B$7:$I$56,5,FALSE)*AI40)</f>
        <v>0</v>
      </c>
      <c r="AK40" s="10">
        <f>IF(LEN(AG40) = 0,0,VLOOKUP(AG40,Menu!$B$7:$I$56,6,FALSE)*AI40)</f>
        <v>0</v>
      </c>
      <c r="AL40" s="10">
        <f>IF(LEN(AG40) = 0,0,VLOOKUP(AG40,Menu!$B$7:$I$56,7,FALSE)*AI40)</f>
        <v>0</v>
      </c>
      <c r="AM40" s="11">
        <f>IF(LEN(AG40) = 0,0,VLOOKUP(AG40,Menu!$B$7:$I$56,8,FALSE)*AI40)</f>
        <v>0</v>
      </c>
      <c r="AN40" s="51"/>
      <c r="AO40" s="24"/>
      <c r="AP40" s="24"/>
      <c r="AQ40" s="18">
        <v>1</v>
      </c>
      <c r="AR40" s="10">
        <f>IF(LEN(AO40) = 0,0,VLOOKUP(AO40,Menu!$B$7:$I$56,5,FALSE)*AQ40)</f>
        <v>0</v>
      </c>
      <c r="AS40" s="10">
        <f>IF(LEN(AO40) = 0,0,VLOOKUP(AO40,Menu!$B$7:$I$56,6,FALSE)*AQ40)</f>
        <v>0</v>
      </c>
      <c r="AT40" s="10">
        <f>IF(LEN(AO40) = 0,0,VLOOKUP(AO40,Menu!$B$7:$I$56,7,FALSE)*AQ40)</f>
        <v>0</v>
      </c>
      <c r="AU40" s="11">
        <f>IF(LEN(AO40) = 0,0,VLOOKUP(AO40,Menu!$B$7:$I$56,8,FALSE)*AQ40)</f>
        <v>0</v>
      </c>
      <c r="AV40" s="51"/>
      <c r="AW40" s="24"/>
      <c r="AX40" s="24"/>
      <c r="AY40" s="18">
        <v>1</v>
      </c>
      <c r="AZ40" s="10">
        <f>IF(LEN(AW40) = 0,0,VLOOKUP(AW40,Menu!$B$7:$I$56,5,FALSE)*AY40)</f>
        <v>0</v>
      </c>
      <c r="BA40" s="10">
        <f>IF(LEN(AW40) = 0,0,VLOOKUP(AW40,Menu!$B$7:$I$56,6,FALSE)*AY40)</f>
        <v>0</v>
      </c>
      <c r="BB40" s="10">
        <f>IF(LEN(AW40) = 0,0,VLOOKUP(AW40,Menu!$B$7:$I$56,7,FALSE)*AY40)</f>
        <v>0</v>
      </c>
      <c r="BC40" s="11">
        <f>IF(LEN(AW40) = 0,0,VLOOKUP(AW40,Menu!$B$7:$I$56,8,FALSE)*AY40)</f>
        <v>0</v>
      </c>
      <c r="BD40" s="51"/>
      <c r="BE40" s="24"/>
      <c r="BF40" s="24"/>
      <c r="BG40" s="18">
        <v>1</v>
      </c>
      <c r="BH40" s="10">
        <f>IF(LEN(BE40) = 0,0,VLOOKUP(BE40,Menu!$B$7:$I$56,5,FALSE)*BG40)</f>
        <v>0</v>
      </c>
      <c r="BI40" s="10">
        <f>IF(LEN(BE40) = 0,0,VLOOKUP(BE40,Menu!$B$7:$I$56,6,FALSE)*BG40)</f>
        <v>0</v>
      </c>
      <c r="BJ40" s="10">
        <f>IF(LEN(BE40) = 0,0,VLOOKUP(BE40,Menu!$B$7:$I$56,7,FALSE)*BG40)</f>
        <v>0</v>
      </c>
      <c r="BK40" s="11">
        <f>IF(LEN(BE40) = 0,0,VLOOKUP(BE40,Menu!$B$7:$I$56,8,FALSE)*BG40)</f>
        <v>0</v>
      </c>
    </row>
    <row r="41" spans="2:63" x14ac:dyDescent="0.25">
      <c r="H41" s="29"/>
      <c r="I41" s="24"/>
      <c r="J41" s="24"/>
      <c r="K41" s="18">
        <v>1</v>
      </c>
      <c r="L41" s="10">
        <f>IF(LEN(I41) = 0,0,VLOOKUP(I41,Menu!$B$7:$I$56,5,FALSE)*K41)</f>
        <v>0</v>
      </c>
      <c r="M41" s="10">
        <f>IF(LEN(I41) = 0,0,VLOOKUP(I41,Menu!$B$7:$I$56,6,FALSE)*K41)</f>
        <v>0</v>
      </c>
      <c r="N41" s="10">
        <f>IF(LEN(I41) = 0,0,VLOOKUP(I41,Menu!$B$7:$I$56,7,FALSE)*K41)</f>
        <v>0</v>
      </c>
      <c r="O41" s="11">
        <f>IF(LEN(I41) = 0,0,VLOOKUP(I41,Menu!$B$7:$I$56,8,FALSE)*K41)</f>
        <v>0</v>
      </c>
      <c r="P41" s="51"/>
      <c r="Q41" s="24"/>
      <c r="R41" s="24"/>
      <c r="S41" s="18">
        <v>1</v>
      </c>
      <c r="T41" s="10">
        <f>IF(LEN(Q41) = 0,0,VLOOKUP(Q41,Menu!$B$7:$I$56,5,FALSE)*S41)</f>
        <v>0</v>
      </c>
      <c r="U41" s="10">
        <f>IF(LEN(Q41) = 0,0,VLOOKUP(Q41,Menu!$B$7:$I$56,6,FALSE)*S41)</f>
        <v>0</v>
      </c>
      <c r="V41" s="10">
        <f>IF(LEN(Q41) = 0,0,VLOOKUP(Q41,Menu!$B$7:$I$56,7,FALSE)*S41)</f>
        <v>0</v>
      </c>
      <c r="W41" s="11">
        <f>IF(LEN(Q41) = 0,0,VLOOKUP(Q41,Menu!$B$7:$I$56,8,FALSE)*S41)</f>
        <v>0</v>
      </c>
      <c r="X41" s="51"/>
      <c r="Y41" s="24"/>
      <c r="Z41" s="24"/>
      <c r="AA41" s="18">
        <v>1</v>
      </c>
      <c r="AB41" s="10">
        <f>IF(LEN(Y41) = 0,0,VLOOKUP(Y41,Menu!$B$7:$I$56,5,FALSE)*AA41)</f>
        <v>0</v>
      </c>
      <c r="AC41" s="10">
        <f>IF(LEN(Y41) = 0,0,VLOOKUP(Y41,Menu!$B$7:$I$56,6,FALSE)*AA41)</f>
        <v>0</v>
      </c>
      <c r="AD41" s="10">
        <f>IF(LEN(Y41) = 0,0,VLOOKUP(Y41,Menu!$B$7:$I$56,7,FALSE)*AA41)</f>
        <v>0</v>
      </c>
      <c r="AE41" s="11">
        <f>IF(LEN(Y41) = 0,0,VLOOKUP(Y41,Menu!$B$7:$I$56,8,FALSE)*AA41)</f>
        <v>0</v>
      </c>
      <c r="AF41" s="51"/>
      <c r="AG41" s="24"/>
      <c r="AH41" s="24"/>
      <c r="AI41" s="18">
        <v>1</v>
      </c>
      <c r="AJ41" s="10">
        <f>IF(LEN(AG41) = 0,0,VLOOKUP(AG41,Menu!$B$7:$I$56,5,FALSE)*AI41)</f>
        <v>0</v>
      </c>
      <c r="AK41" s="10">
        <f>IF(LEN(AG41) = 0,0,VLOOKUP(AG41,Menu!$B$7:$I$56,6,FALSE)*AI41)</f>
        <v>0</v>
      </c>
      <c r="AL41" s="10">
        <f>IF(LEN(AG41) = 0,0,VLOOKUP(AG41,Menu!$B$7:$I$56,7,FALSE)*AI41)</f>
        <v>0</v>
      </c>
      <c r="AM41" s="11">
        <f>IF(LEN(AG41) = 0,0,VLOOKUP(AG41,Menu!$B$7:$I$56,8,FALSE)*AI41)</f>
        <v>0</v>
      </c>
      <c r="AN41" s="51"/>
      <c r="AO41" s="24"/>
      <c r="AP41" s="24"/>
      <c r="AQ41" s="18">
        <v>1</v>
      </c>
      <c r="AR41" s="10">
        <f>IF(LEN(AO41) = 0,0,VLOOKUP(AO41,Menu!$B$7:$I$56,5,FALSE)*AQ41)</f>
        <v>0</v>
      </c>
      <c r="AS41" s="10">
        <f>IF(LEN(AO41) = 0,0,VLOOKUP(AO41,Menu!$B$7:$I$56,6,FALSE)*AQ41)</f>
        <v>0</v>
      </c>
      <c r="AT41" s="10">
        <f>IF(LEN(AO41) = 0,0,VLOOKUP(AO41,Menu!$B$7:$I$56,7,FALSE)*AQ41)</f>
        <v>0</v>
      </c>
      <c r="AU41" s="11">
        <f>IF(LEN(AO41) = 0,0,VLOOKUP(AO41,Menu!$B$7:$I$56,8,FALSE)*AQ41)</f>
        <v>0</v>
      </c>
      <c r="AV41" s="51"/>
      <c r="AW41" s="24"/>
      <c r="AX41" s="24"/>
      <c r="AY41" s="18">
        <v>1</v>
      </c>
      <c r="AZ41" s="10">
        <f>IF(LEN(AW41) = 0,0,VLOOKUP(AW41,Menu!$B$7:$I$56,5,FALSE)*AY41)</f>
        <v>0</v>
      </c>
      <c r="BA41" s="10">
        <f>IF(LEN(AW41) = 0,0,VLOOKUP(AW41,Menu!$B$7:$I$56,6,FALSE)*AY41)</f>
        <v>0</v>
      </c>
      <c r="BB41" s="10">
        <f>IF(LEN(AW41) = 0,0,VLOOKUP(AW41,Menu!$B$7:$I$56,7,FALSE)*AY41)</f>
        <v>0</v>
      </c>
      <c r="BC41" s="11">
        <f>IF(LEN(AW41) = 0,0,VLOOKUP(AW41,Menu!$B$7:$I$56,8,FALSE)*AY41)</f>
        <v>0</v>
      </c>
      <c r="BD41" s="51"/>
      <c r="BE41" s="24"/>
      <c r="BF41" s="24"/>
      <c r="BG41" s="18">
        <v>1</v>
      </c>
      <c r="BH41" s="10">
        <f>IF(LEN(BE41) = 0,0,VLOOKUP(BE41,Menu!$B$7:$I$56,5,FALSE)*BG41)</f>
        <v>0</v>
      </c>
      <c r="BI41" s="10">
        <f>IF(LEN(BE41) = 0,0,VLOOKUP(BE41,Menu!$B$7:$I$56,6,FALSE)*BG41)</f>
        <v>0</v>
      </c>
      <c r="BJ41" s="10">
        <f>IF(LEN(BE41) = 0,0,VLOOKUP(BE41,Menu!$B$7:$I$56,7,FALSE)*BG41)</f>
        <v>0</v>
      </c>
      <c r="BK41" s="11">
        <f>IF(LEN(BE41) = 0,0,VLOOKUP(BE41,Menu!$B$7:$I$56,8,FALSE)*BG41)</f>
        <v>0</v>
      </c>
    </row>
    <row r="42" spans="2:63" x14ac:dyDescent="0.25">
      <c r="H42" s="29"/>
      <c r="I42" s="25"/>
      <c r="J42" s="25"/>
      <c r="K42" s="19">
        <v>1</v>
      </c>
      <c r="L42" s="15">
        <f>IF(LEN(I42) = 0,0,VLOOKUP(I42,Menu!$B$7:$I$56,5,FALSE)*K42)</f>
        <v>0</v>
      </c>
      <c r="M42" s="15">
        <f>IF(LEN(I42) = 0,0,VLOOKUP(I42,Menu!$B$7:$I$56,6,FALSE)*K42)</f>
        <v>0</v>
      </c>
      <c r="N42" s="15">
        <f>IF(LEN(I42) = 0,0,VLOOKUP(I42,Menu!$B$7:$I$56,7,FALSE)*K42)</f>
        <v>0</v>
      </c>
      <c r="O42" s="16">
        <f>IF(LEN(I42) = 0,0,VLOOKUP(I42,Menu!$B$7:$I$56,8,FALSE)*K42)</f>
        <v>0</v>
      </c>
      <c r="P42" s="51"/>
      <c r="Q42" s="25"/>
      <c r="R42" s="25"/>
      <c r="S42" s="19">
        <v>1</v>
      </c>
      <c r="T42" s="15">
        <f>IF(LEN(Q42) = 0,0,VLOOKUP(Q42,Menu!$B$7:$I$56,5,FALSE)*S42)</f>
        <v>0</v>
      </c>
      <c r="U42" s="15">
        <f>IF(LEN(Q42) = 0,0,VLOOKUP(Q42,Menu!$B$7:$I$56,6,FALSE)*S42)</f>
        <v>0</v>
      </c>
      <c r="V42" s="15">
        <f>IF(LEN(Q42) = 0,0,VLOOKUP(Q42,Menu!$B$7:$I$56,7,FALSE)*S42)</f>
        <v>0</v>
      </c>
      <c r="W42" s="16">
        <f>IF(LEN(Q42) = 0,0,VLOOKUP(Q42,Menu!$B$7:$I$56,8,FALSE)*S42)</f>
        <v>0</v>
      </c>
      <c r="X42" s="51"/>
      <c r="Y42" s="25"/>
      <c r="Z42" s="25"/>
      <c r="AA42" s="19">
        <v>1</v>
      </c>
      <c r="AB42" s="15">
        <f>IF(LEN(Y42) = 0,0,VLOOKUP(Y42,Menu!$B$7:$I$56,5,FALSE)*AA42)</f>
        <v>0</v>
      </c>
      <c r="AC42" s="15">
        <f>IF(LEN(Y42) = 0,0,VLOOKUP(Y42,Menu!$B$7:$I$56,6,FALSE)*AA42)</f>
        <v>0</v>
      </c>
      <c r="AD42" s="15">
        <f>IF(LEN(Y42) = 0,0,VLOOKUP(Y42,Menu!$B$7:$I$56,7,FALSE)*AA42)</f>
        <v>0</v>
      </c>
      <c r="AE42" s="16">
        <f>IF(LEN(Y42) = 0,0,VLOOKUP(Y42,Menu!$B$7:$I$56,8,FALSE)*AA42)</f>
        <v>0</v>
      </c>
      <c r="AF42" s="51"/>
      <c r="AG42" s="25"/>
      <c r="AH42" s="25"/>
      <c r="AI42" s="19">
        <v>1</v>
      </c>
      <c r="AJ42" s="15">
        <f>IF(LEN(AG42) = 0,0,VLOOKUP(AG42,Menu!$B$7:$I$56,5,FALSE)*AI42)</f>
        <v>0</v>
      </c>
      <c r="AK42" s="15">
        <f>IF(LEN(AG42) = 0,0,VLOOKUP(AG42,Menu!$B$7:$I$56,6,FALSE)*AI42)</f>
        <v>0</v>
      </c>
      <c r="AL42" s="15">
        <f>IF(LEN(AG42) = 0,0,VLOOKUP(AG42,Menu!$B$7:$I$56,7,FALSE)*AI42)</f>
        <v>0</v>
      </c>
      <c r="AM42" s="16">
        <f>IF(LEN(AG42) = 0,0,VLOOKUP(AG42,Menu!$B$7:$I$56,8,FALSE)*AI42)</f>
        <v>0</v>
      </c>
      <c r="AN42" s="51"/>
      <c r="AO42" s="25"/>
      <c r="AP42" s="25"/>
      <c r="AQ42" s="19">
        <v>1</v>
      </c>
      <c r="AR42" s="15">
        <f>IF(LEN(AO42) = 0,0,VLOOKUP(AO42,Menu!$B$7:$I$56,5,FALSE)*AQ42)</f>
        <v>0</v>
      </c>
      <c r="AS42" s="15">
        <f>IF(LEN(AO42) = 0,0,VLOOKUP(AO42,Menu!$B$7:$I$56,6,FALSE)*AQ42)</f>
        <v>0</v>
      </c>
      <c r="AT42" s="15">
        <f>IF(LEN(AO42) = 0,0,VLOOKUP(AO42,Menu!$B$7:$I$56,7,FALSE)*AQ42)</f>
        <v>0</v>
      </c>
      <c r="AU42" s="16">
        <f>IF(LEN(AO42) = 0,0,VLOOKUP(AO42,Menu!$B$7:$I$56,8,FALSE)*AQ42)</f>
        <v>0</v>
      </c>
      <c r="AV42" s="51"/>
      <c r="AW42" s="25"/>
      <c r="AX42" s="25"/>
      <c r="AY42" s="19">
        <v>1</v>
      </c>
      <c r="AZ42" s="15">
        <f>IF(LEN(AW42) = 0,0,VLOOKUP(AW42,Menu!$B$7:$I$56,5,FALSE)*AY42)</f>
        <v>0</v>
      </c>
      <c r="BA42" s="15">
        <f>IF(LEN(AW42) = 0,0,VLOOKUP(AW42,Menu!$B$7:$I$56,6,FALSE)*AY42)</f>
        <v>0</v>
      </c>
      <c r="BB42" s="15">
        <f>IF(LEN(AW42) = 0,0,VLOOKUP(AW42,Menu!$B$7:$I$56,7,FALSE)*AY42)</f>
        <v>0</v>
      </c>
      <c r="BC42" s="16">
        <f>IF(LEN(AW42) = 0,0,VLOOKUP(AW42,Menu!$B$7:$I$56,8,FALSE)*AY42)</f>
        <v>0</v>
      </c>
      <c r="BD42" s="51"/>
      <c r="BE42" s="25"/>
      <c r="BF42" s="25"/>
      <c r="BG42" s="19">
        <v>1</v>
      </c>
      <c r="BH42" s="15">
        <f>IF(LEN(BE42) = 0,0,VLOOKUP(BE42,Menu!$B$7:$I$56,5,FALSE)*BG42)</f>
        <v>0</v>
      </c>
      <c r="BI42" s="15">
        <f>IF(LEN(BE42) = 0,0,VLOOKUP(BE42,Menu!$B$7:$I$56,6,FALSE)*BG42)</f>
        <v>0</v>
      </c>
      <c r="BJ42" s="15">
        <f>IF(LEN(BE42) = 0,0,VLOOKUP(BE42,Menu!$B$7:$I$56,7,FALSE)*BG42)</f>
        <v>0</v>
      </c>
      <c r="BK42" s="16">
        <f>IF(LEN(BE42) = 0,0,VLOOKUP(BE42,Menu!$B$7:$I$56,8,FALSE)*BG42)</f>
        <v>0</v>
      </c>
    </row>
    <row r="43" spans="2:63" ht="15.75" thickBot="1" x14ac:dyDescent="0.3">
      <c r="H43" s="30"/>
      <c r="I43" s="26"/>
      <c r="J43" s="27"/>
      <c r="K43" s="4" t="s">
        <v>35</v>
      </c>
      <c r="L43" s="12">
        <f>SUM(L38:L42)</f>
        <v>0</v>
      </c>
      <c r="M43" s="13">
        <f>SUM(M38:M42)</f>
        <v>0</v>
      </c>
      <c r="N43" s="13">
        <f>SUM(N38:N42)</f>
        <v>0</v>
      </c>
      <c r="O43" s="14">
        <f>SUM(O38:O42)</f>
        <v>0</v>
      </c>
      <c r="P43" s="52"/>
      <c r="Q43" s="26"/>
      <c r="R43" s="27"/>
      <c r="S43" s="4" t="s">
        <v>35</v>
      </c>
      <c r="T43" s="12">
        <f>SUM(T38:T42)</f>
        <v>0</v>
      </c>
      <c r="U43" s="13">
        <f>SUM(U38:U42)</f>
        <v>0</v>
      </c>
      <c r="V43" s="13">
        <f>SUM(V38:V42)</f>
        <v>0</v>
      </c>
      <c r="W43" s="14">
        <f>SUM(W38:W42)</f>
        <v>0</v>
      </c>
      <c r="X43" s="52"/>
      <c r="Y43" s="26"/>
      <c r="Z43" s="27"/>
      <c r="AA43" s="4" t="s">
        <v>35</v>
      </c>
      <c r="AB43" s="12">
        <f>SUM(AB38:AB42)</f>
        <v>0</v>
      </c>
      <c r="AC43" s="13">
        <f>SUM(AC38:AC42)</f>
        <v>0</v>
      </c>
      <c r="AD43" s="13">
        <f>SUM(AD38:AD42)</f>
        <v>0</v>
      </c>
      <c r="AE43" s="14">
        <f>SUM(AE38:AE42)</f>
        <v>0</v>
      </c>
      <c r="AF43" s="52"/>
      <c r="AG43" s="26"/>
      <c r="AH43" s="27"/>
      <c r="AI43" s="4" t="s">
        <v>35</v>
      </c>
      <c r="AJ43" s="12">
        <f>SUM(AJ38:AJ42)</f>
        <v>0</v>
      </c>
      <c r="AK43" s="13">
        <f>SUM(AK38:AK42)</f>
        <v>0</v>
      </c>
      <c r="AL43" s="13">
        <f>SUM(AL38:AL42)</f>
        <v>0</v>
      </c>
      <c r="AM43" s="14">
        <f>SUM(AM38:AM42)</f>
        <v>0</v>
      </c>
      <c r="AN43" s="52"/>
      <c r="AO43" s="26"/>
      <c r="AP43" s="27"/>
      <c r="AQ43" s="4" t="s">
        <v>35</v>
      </c>
      <c r="AR43" s="12">
        <f>SUM(AR38:AR42)</f>
        <v>0</v>
      </c>
      <c r="AS43" s="13">
        <f>SUM(AS38:AS42)</f>
        <v>0</v>
      </c>
      <c r="AT43" s="13">
        <f>SUM(AT38:AT42)</f>
        <v>0</v>
      </c>
      <c r="AU43" s="14">
        <f>SUM(AU38:AU42)</f>
        <v>0</v>
      </c>
      <c r="AV43" s="52"/>
      <c r="AW43" s="26"/>
      <c r="AX43" s="27"/>
      <c r="AY43" s="4" t="s">
        <v>35</v>
      </c>
      <c r="AZ43" s="12">
        <f>SUM(AZ38:AZ42)</f>
        <v>0</v>
      </c>
      <c r="BA43" s="13">
        <f>SUM(BA38:BA42)</f>
        <v>0</v>
      </c>
      <c r="BB43" s="13">
        <f>SUM(BB38:BB42)</f>
        <v>0</v>
      </c>
      <c r="BC43" s="14">
        <f>SUM(BC38:BC42)</f>
        <v>0</v>
      </c>
      <c r="BD43" s="52"/>
      <c r="BE43" s="26"/>
      <c r="BF43" s="27"/>
      <c r="BG43" s="4" t="s">
        <v>35</v>
      </c>
      <c r="BH43" s="12">
        <f>SUM(BH38:BH42)</f>
        <v>0</v>
      </c>
      <c r="BI43" s="13">
        <f>SUM(BI38:BI42)</f>
        <v>0</v>
      </c>
      <c r="BJ43" s="13">
        <f>SUM(BJ38:BJ42)</f>
        <v>0</v>
      </c>
      <c r="BK43" s="14">
        <f>SUM(BK38:BK42)</f>
        <v>0</v>
      </c>
    </row>
    <row r="44" spans="2:63" ht="15.75" thickBot="1" x14ac:dyDescent="0.3">
      <c r="H44" s="64" t="s">
        <v>29</v>
      </c>
      <c r="I44" s="45"/>
      <c r="J44" s="45"/>
      <c r="K44" s="45"/>
      <c r="L44" s="45"/>
      <c r="M44" s="45"/>
      <c r="N44" s="45"/>
      <c r="O44" s="46"/>
      <c r="P44" s="44" t="s">
        <v>29</v>
      </c>
      <c r="Q44" s="45"/>
      <c r="R44" s="45"/>
      <c r="S44" s="45"/>
      <c r="T44" s="45"/>
      <c r="U44" s="45"/>
      <c r="V44" s="45"/>
      <c r="W44" s="46"/>
      <c r="X44" s="44" t="s">
        <v>29</v>
      </c>
      <c r="Y44" s="45"/>
      <c r="Z44" s="45"/>
      <c r="AA44" s="45"/>
      <c r="AB44" s="45"/>
      <c r="AC44" s="45"/>
      <c r="AD44" s="45"/>
      <c r="AE44" s="46"/>
      <c r="AF44" s="44" t="s">
        <v>29</v>
      </c>
      <c r="AG44" s="45"/>
      <c r="AH44" s="45"/>
      <c r="AI44" s="45"/>
      <c r="AJ44" s="45"/>
      <c r="AK44" s="45"/>
      <c r="AL44" s="45"/>
      <c r="AM44" s="46"/>
      <c r="AN44" s="44" t="s">
        <v>29</v>
      </c>
      <c r="AO44" s="45"/>
      <c r="AP44" s="45"/>
      <c r="AQ44" s="45"/>
      <c r="AR44" s="45"/>
      <c r="AS44" s="45"/>
      <c r="AT44" s="45"/>
      <c r="AU44" s="46"/>
      <c r="AV44" s="44" t="s">
        <v>29</v>
      </c>
      <c r="AW44" s="45"/>
      <c r="AX44" s="45"/>
      <c r="AY44" s="45"/>
      <c r="AZ44" s="45"/>
      <c r="BA44" s="45"/>
      <c r="BB44" s="45"/>
      <c r="BC44" s="46"/>
      <c r="BD44" s="44" t="s">
        <v>29</v>
      </c>
      <c r="BE44" s="45"/>
      <c r="BF44" s="45"/>
      <c r="BG44" s="45"/>
      <c r="BH44" s="45"/>
      <c r="BI44" s="45"/>
      <c r="BJ44" s="45"/>
      <c r="BK44" s="46"/>
    </row>
    <row r="45" spans="2:63" x14ac:dyDescent="0.25">
      <c r="H45" s="38" t="s">
        <v>24</v>
      </c>
      <c r="I45" s="37"/>
      <c r="J45" s="38" t="s">
        <v>25</v>
      </c>
      <c r="K45" s="37"/>
      <c r="L45" s="38" t="s">
        <v>26</v>
      </c>
      <c r="M45" s="37"/>
      <c r="N45" s="38" t="s">
        <v>27</v>
      </c>
      <c r="O45" s="39"/>
      <c r="P45" s="38" t="s">
        <v>24</v>
      </c>
      <c r="Q45" s="37"/>
      <c r="R45" s="38" t="s">
        <v>25</v>
      </c>
      <c r="S45" s="37"/>
      <c r="T45" s="38" t="s">
        <v>26</v>
      </c>
      <c r="U45" s="37"/>
      <c r="V45" s="38" t="s">
        <v>27</v>
      </c>
      <c r="W45" s="39"/>
      <c r="X45" s="38" t="s">
        <v>24</v>
      </c>
      <c r="Y45" s="37"/>
      <c r="Z45" s="38" t="s">
        <v>25</v>
      </c>
      <c r="AA45" s="37"/>
      <c r="AB45" s="38" t="s">
        <v>26</v>
      </c>
      <c r="AC45" s="37"/>
      <c r="AD45" s="38" t="s">
        <v>27</v>
      </c>
      <c r="AE45" s="39"/>
      <c r="AF45" s="38" t="s">
        <v>24</v>
      </c>
      <c r="AG45" s="37"/>
      <c r="AH45" s="38" t="s">
        <v>25</v>
      </c>
      <c r="AI45" s="37"/>
      <c r="AJ45" s="38" t="s">
        <v>26</v>
      </c>
      <c r="AK45" s="37"/>
      <c r="AL45" s="38" t="s">
        <v>27</v>
      </c>
      <c r="AM45" s="39"/>
      <c r="AN45" s="38" t="s">
        <v>24</v>
      </c>
      <c r="AO45" s="37"/>
      <c r="AP45" s="38" t="s">
        <v>25</v>
      </c>
      <c r="AQ45" s="37"/>
      <c r="AR45" s="38" t="s">
        <v>26</v>
      </c>
      <c r="AS45" s="37"/>
      <c r="AT45" s="38" t="s">
        <v>27</v>
      </c>
      <c r="AU45" s="39"/>
      <c r="AV45" s="38" t="s">
        <v>24</v>
      </c>
      <c r="AW45" s="37"/>
      <c r="AX45" s="38" t="s">
        <v>25</v>
      </c>
      <c r="AY45" s="37"/>
      <c r="AZ45" s="38" t="s">
        <v>26</v>
      </c>
      <c r="BA45" s="37"/>
      <c r="BB45" s="38" t="s">
        <v>27</v>
      </c>
      <c r="BC45" s="39"/>
      <c r="BD45" s="36" t="s">
        <v>24</v>
      </c>
      <c r="BE45" s="37"/>
      <c r="BF45" s="38" t="s">
        <v>25</v>
      </c>
      <c r="BG45" s="37"/>
      <c r="BH45" s="38" t="s">
        <v>26</v>
      </c>
      <c r="BI45" s="37"/>
      <c r="BJ45" s="38" t="s">
        <v>27</v>
      </c>
      <c r="BK45" s="39"/>
    </row>
    <row r="46" spans="2:63" ht="15.75" thickBot="1" x14ac:dyDescent="0.3">
      <c r="H46" s="42">
        <f xml:space="preserve"> SUM(L13,L19,L25,L31,L37,L43)</f>
        <v>0</v>
      </c>
      <c r="I46" s="41"/>
      <c r="J46" s="42">
        <f xml:space="preserve"> SUM(M13,M19,M25,M31,M37,M43)</f>
        <v>0</v>
      </c>
      <c r="K46" s="41"/>
      <c r="L46" s="42">
        <f xml:space="preserve"> SUM(N13,N19,N25,N31,N37,N43)</f>
        <v>0</v>
      </c>
      <c r="M46" s="41"/>
      <c r="N46" s="42">
        <f xml:space="preserve"> SUM(O13,O19,O25,O31,O37,O43)</f>
        <v>0</v>
      </c>
      <c r="O46" s="43"/>
      <c r="P46" s="42">
        <f xml:space="preserve"> SUM(T13,T19,T25,T31,T37,T43)</f>
        <v>0</v>
      </c>
      <c r="Q46" s="41"/>
      <c r="R46" s="42">
        <f xml:space="preserve"> SUM(U13,U19,U25,U31,U37,U43)</f>
        <v>0</v>
      </c>
      <c r="S46" s="41"/>
      <c r="T46" s="42">
        <f xml:space="preserve"> SUM(V13,V19,V25,V31,V37,V43)</f>
        <v>0</v>
      </c>
      <c r="U46" s="41"/>
      <c r="V46" s="42">
        <f xml:space="preserve"> SUM(W13,W19,W25,W31,W37,W43)</f>
        <v>0</v>
      </c>
      <c r="W46" s="43"/>
      <c r="X46" s="42">
        <f xml:space="preserve"> SUM(AB13,AB19,AB25,AB31,AB37,AB43)</f>
        <v>0</v>
      </c>
      <c r="Y46" s="41"/>
      <c r="Z46" s="42">
        <f xml:space="preserve"> SUM(AC13,AC19,AC25,AC31,AC37,AC43)</f>
        <v>0</v>
      </c>
      <c r="AA46" s="41"/>
      <c r="AB46" s="42">
        <f xml:space="preserve"> SUM(AD13,AD19,AD25,AD31,AD37,AD43)</f>
        <v>0</v>
      </c>
      <c r="AC46" s="41"/>
      <c r="AD46" s="42">
        <f xml:space="preserve"> SUM(AE13,AE19,AE25,AE31,AE37,AE43)</f>
        <v>0</v>
      </c>
      <c r="AE46" s="43"/>
      <c r="AF46" s="42">
        <f xml:space="preserve"> SUM(AJ13,AJ19,AJ25,AJ31,AJ37,AJ43)</f>
        <v>0</v>
      </c>
      <c r="AG46" s="41"/>
      <c r="AH46" s="42">
        <f xml:space="preserve"> SUM(AK13,AK19,AK25,AK31,AK37,AK43)</f>
        <v>0</v>
      </c>
      <c r="AI46" s="41"/>
      <c r="AJ46" s="42">
        <f xml:space="preserve"> SUM(AL13,AL19,AL25,AL31,AL37,AL43)</f>
        <v>0</v>
      </c>
      <c r="AK46" s="41"/>
      <c r="AL46" s="42">
        <f xml:space="preserve"> SUM(AM13,AM19,AM25,AM31,AM37,AM43)</f>
        <v>0</v>
      </c>
      <c r="AM46" s="43"/>
      <c r="AN46" s="42">
        <f xml:space="preserve"> SUM(AR13,AR19,AR25,AR31,AR37,AR43)</f>
        <v>0</v>
      </c>
      <c r="AO46" s="41"/>
      <c r="AP46" s="42">
        <f xml:space="preserve"> SUM(AS13,AS19,AS25,AS31,AS37,AS43)</f>
        <v>0</v>
      </c>
      <c r="AQ46" s="41"/>
      <c r="AR46" s="42">
        <f xml:space="preserve"> SUM(AT13,AT19,AT25,AT31,AT37,AT43)</f>
        <v>0</v>
      </c>
      <c r="AS46" s="41"/>
      <c r="AT46" s="42">
        <f xml:space="preserve"> SUM(AU13,AU19,AU25,AU31,AU37,AU43)</f>
        <v>0</v>
      </c>
      <c r="AU46" s="43"/>
      <c r="AV46" s="42">
        <f xml:space="preserve"> SUM(AZ13,AZ19,AZ25,AZ31,AZ37,AZ43)</f>
        <v>0</v>
      </c>
      <c r="AW46" s="41"/>
      <c r="AX46" s="42">
        <f xml:space="preserve"> SUM(BA13,BA19,BA25,BA31,BA37,BA43)</f>
        <v>0</v>
      </c>
      <c r="AY46" s="41"/>
      <c r="AZ46" s="42">
        <f xml:space="preserve"> SUM(BB13,BB19,BB25,BB31,BB37,BB43)</f>
        <v>0</v>
      </c>
      <c r="BA46" s="41"/>
      <c r="BB46" s="42">
        <f xml:space="preserve"> SUM(BC13,BC19,BC25,BC31,BC37,BC43)</f>
        <v>0</v>
      </c>
      <c r="BC46" s="43"/>
      <c r="BD46" s="40">
        <f xml:space="preserve"> SUM(BH13,BH19,BH25,BH31,BH37,BH43)</f>
        <v>0</v>
      </c>
      <c r="BE46" s="41"/>
      <c r="BF46" s="42">
        <f xml:space="preserve"> SUM(BI13,BI19,BI25,BI31,BI37,BI43)</f>
        <v>0</v>
      </c>
      <c r="BG46" s="41"/>
      <c r="BH46" s="42">
        <f xml:space="preserve"> SUM(BJ13,BJ19,BJ25,BJ31,BJ37,BJ43)</f>
        <v>0</v>
      </c>
      <c r="BI46" s="41"/>
      <c r="BJ46" s="42">
        <f xml:space="preserve"> SUM(BK13,BK19,BK25,BK31,BK37,BK43)</f>
        <v>0</v>
      </c>
      <c r="BK46" s="43"/>
    </row>
    <row r="47" spans="2:63" ht="15.75" thickBot="1" x14ac:dyDescent="0.3">
      <c r="H47" s="64" t="s">
        <v>28</v>
      </c>
      <c r="I47" s="45"/>
      <c r="J47" s="45"/>
      <c r="K47" s="45"/>
      <c r="L47" s="45"/>
      <c r="M47" s="45"/>
      <c r="N47" s="45"/>
      <c r="O47" s="65"/>
      <c r="P47" s="1"/>
      <c r="Q47" s="1"/>
      <c r="R47" s="1"/>
      <c r="S47" s="1"/>
      <c r="T47" s="1"/>
      <c r="U47" s="1"/>
      <c r="V47" s="1"/>
      <c r="W47" s="1"/>
    </row>
    <row r="48" spans="2:63" ht="15.75" thickBot="1" x14ac:dyDescent="0.3">
      <c r="H48" s="38" t="s">
        <v>24</v>
      </c>
      <c r="I48" s="37"/>
      <c r="J48" s="38" t="s">
        <v>25</v>
      </c>
      <c r="K48" s="37"/>
      <c r="L48" s="38" t="s">
        <v>26</v>
      </c>
      <c r="M48" s="37"/>
      <c r="N48" s="38" t="s">
        <v>27</v>
      </c>
      <c r="O48" s="37"/>
      <c r="P48" s="1"/>
      <c r="Q48" s="47" t="s">
        <v>36</v>
      </c>
      <c r="R48" s="56"/>
      <c r="S48" s="56"/>
      <c r="T48" s="56"/>
      <c r="U48" s="56"/>
      <c r="V48" s="57"/>
      <c r="W48" s="1"/>
    </row>
    <row r="49" spans="8:23" x14ac:dyDescent="0.25">
      <c r="H49" s="42">
        <f xml:space="preserve"> SUM(H46,P46,X46,AF46,AN46,AV46,BD46)</f>
        <v>0</v>
      </c>
      <c r="I49" s="41"/>
      <c r="J49" s="42">
        <f xml:space="preserve"> SUM(J46,R46,Z46,AH46,AP46,AX46,BF46)</f>
        <v>0</v>
      </c>
      <c r="K49" s="41"/>
      <c r="L49" s="42">
        <f xml:space="preserve"> SUM(L46,T46,AB46,AJ46,AR46,AZ46,BH46)</f>
        <v>0</v>
      </c>
      <c r="M49" s="41"/>
      <c r="N49" s="42">
        <f xml:space="preserve"> SUM(N46,V46,AD46,AL46,AT46,BB46,BJ46)</f>
        <v>0</v>
      </c>
      <c r="O49" s="41"/>
      <c r="P49" s="1"/>
      <c r="Q49" s="58" t="s">
        <v>37</v>
      </c>
      <c r="R49" s="59"/>
      <c r="S49" s="60" t="s">
        <v>38</v>
      </c>
      <c r="T49" s="61"/>
      <c r="U49" s="62" t="s">
        <v>43</v>
      </c>
      <c r="V49" s="63"/>
      <c r="W49" s="1"/>
    </row>
    <row r="67" spans="21:21" x14ac:dyDescent="0.25">
      <c r="U67" s="1"/>
    </row>
  </sheetData>
  <mergeCells count="397">
    <mergeCell ref="Q20:R20"/>
    <mergeCell ref="Q21:R21"/>
    <mergeCell ref="Q22:R22"/>
    <mergeCell ref="Q23:R23"/>
    <mergeCell ref="Q24:R24"/>
    <mergeCell ref="Q25:R25"/>
    <mergeCell ref="Q26:R26"/>
    <mergeCell ref="Q27:R27"/>
    <mergeCell ref="Q8:R8"/>
    <mergeCell ref="Q9:R9"/>
    <mergeCell ref="Q10:R10"/>
    <mergeCell ref="Q11:R11"/>
    <mergeCell ref="Q12:R12"/>
    <mergeCell ref="Q14:R14"/>
    <mergeCell ref="Q15:R15"/>
    <mergeCell ref="Q16:R16"/>
    <mergeCell ref="Q17:R17"/>
    <mergeCell ref="Q18:R18"/>
    <mergeCell ref="Q19:R19"/>
    <mergeCell ref="B30:C30"/>
    <mergeCell ref="B31:C31"/>
    <mergeCell ref="B11:C11"/>
    <mergeCell ref="D37:E37"/>
    <mergeCell ref="D34:E34"/>
    <mergeCell ref="D33:E33"/>
    <mergeCell ref="D31:E31"/>
    <mergeCell ref="D30:E30"/>
    <mergeCell ref="D36:E36"/>
    <mergeCell ref="D27:E27"/>
    <mergeCell ref="D28:E28"/>
    <mergeCell ref="B16:E16"/>
    <mergeCell ref="B17:C17"/>
    <mergeCell ref="D17:E17"/>
    <mergeCell ref="B15:E15"/>
    <mergeCell ref="B18:E18"/>
    <mergeCell ref="B22:E22"/>
    <mergeCell ref="B23:E23"/>
    <mergeCell ref="B19:E19"/>
    <mergeCell ref="B7:C7"/>
    <mergeCell ref="B8:C8"/>
    <mergeCell ref="B10:C10"/>
    <mergeCell ref="B13:C13"/>
    <mergeCell ref="B36:C36"/>
    <mergeCell ref="B37:C37"/>
    <mergeCell ref="B2:E3"/>
    <mergeCell ref="B6:E6"/>
    <mergeCell ref="D7:E7"/>
    <mergeCell ref="D8:E8"/>
    <mergeCell ref="B9:E9"/>
    <mergeCell ref="D10:E10"/>
    <mergeCell ref="D11:E11"/>
    <mergeCell ref="D13:E13"/>
    <mergeCell ref="B12:E12"/>
    <mergeCell ref="B14:E14"/>
    <mergeCell ref="B26:E26"/>
    <mergeCell ref="B29:E29"/>
    <mergeCell ref="B32:E32"/>
    <mergeCell ref="B33:C33"/>
    <mergeCell ref="B34:C34"/>
    <mergeCell ref="B35:E35"/>
    <mergeCell ref="B27:C27"/>
    <mergeCell ref="B28:C28"/>
    <mergeCell ref="I25:J25"/>
    <mergeCell ref="I26:J26"/>
    <mergeCell ref="I27:J27"/>
    <mergeCell ref="I28:J28"/>
    <mergeCell ref="I29:J29"/>
    <mergeCell ref="I30:J30"/>
    <mergeCell ref="I31:J31"/>
    <mergeCell ref="I18:J18"/>
    <mergeCell ref="I19:J19"/>
    <mergeCell ref="I20:J20"/>
    <mergeCell ref="I21:J21"/>
    <mergeCell ref="I22:J22"/>
    <mergeCell ref="Q40:R40"/>
    <mergeCell ref="H26:H31"/>
    <mergeCell ref="H32:H37"/>
    <mergeCell ref="H38:H43"/>
    <mergeCell ref="I8:J8"/>
    <mergeCell ref="I9:J9"/>
    <mergeCell ref="I10:J10"/>
    <mergeCell ref="I11:J11"/>
    <mergeCell ref="I12:J12"/>
    <mergeCell ref="I14:J14"/>
    <mergeCell ref="I15:J15"/>
    <mergeCell ref="I16:J16"/>
    <mergeCell ref="I17:J17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23:J23"/>
    <mergeCell ref="I24:J24"/>
    <mergeCell ref="Q36:R36"/>
    <mergeCell ref="Q37:R37"/>
    <mergeCell ref="H47:O47"/>
    <mergeCell ref="H48:I48"/>
    <mergeCell ref="J48:K48"/>
    <mergeCell ref="L48:M48"/>
    <mergeCell ref="N48:O48"/>
    <mergeCell ref="H49:I49"/>
    <mergeCell ref="J49:K49"/>
    <mergeCell ref="L49:M49"/>
    <mergeCell ref="N49:O49"/>
    <mergeCell ref="H44:O44"/>
    <mergeCell ref="H45:I45"/>
    <mergeCell ref="J45:K45"/>
    <mergeCell ref="L45:M45"/>
    <mergeCell ref="N45:O45"/>
    <mergeCell ref="H46:I46"/>
    <mergeCell ref="J46:K46"/>
    <mergeCell ref="L46:M46"/>
    <mergeCell ref="N46:O46"/>
    <mergeCell ref="I41:J41"/>
    <mergeCell ref="I42:J42"/>
    <mergeCell ref="I43:J43"/>
    <mergeCell ref="Q39:R39"/>
    <mergeCell ref="Y14:Z14"/>
    <mergeCell ref="Y15:Z15"/>
    <mergeCell ref="Y16:Z16"/>
    <mergeCell ref="Y17:Z17"/>
    <mergeCell ref="Q41:R41"/>
    <mergeCell ref="Q42:R42"/>
    <mergeCell ref="Q43:R43"/>
    <mergeCell ref="P44:W44"/>
    <mergeCell ref="P45:Q45"/>
    <mergeCell ref="R45:S45"/>
    <mergeCell ref="T45:U45"/>
    <mergeCell ref="V45:W45"/>
    <mergeCell ref="Y34:Z34"/>
    <mergeCell ref="Y35:Z35"/>
    <mergeCell ref="Y36:Z36"/>
    <mergeCell ref="Y37:Z37"/>
    <mergeCell ref="Q28:R28"/>
    <mergeCell ref="Q29:R29"/>
    <mergeCell ref="Q30:R30"/>
    <mergeCell ref="Q31:R31"/>
    <mergeCell ref="Q32:R32"/>
    <mergeCell ref="Q33:R33"/>
    <mergeCell ref="Q34:R34"/>
    <mergeCell ref="Q35:R35"/>
    <mergeCell ref="X46:Y46"/>
    <mergeCell ref="Z46:AA46"/>
    <mergeCell ref="AB46:AC46"/>
    <mergeCell ref="AD46:AE46"/>
    <mergeCell ref="Y38:Z38"/>
    <mergeCell ref="Y39:Z39"/>
    <mergeCell ref="Y40:Z40"/>
    <mergeCell ref="Y41:Z41"/>
    <mergeCell ref="Y42:Z42"/>
    <mergeCell ref="Y43:Z43"/>
    <mergeCell ref="X44:AE44"/>
    <mergeCell ref="X45:Y45"/>
    <mergeCell ref="Z45:AA45"/>
    <mergeCell ref="AB45:AC45"/>
    <mergeCell ref="AD45:AE45"/>
    <mergeCell ref="Y26:Z26"/>
    <mergeCell ref="Y27:Z27"/>
    <mergeCell ref="Y28:Z28"/>
    <mergeCell ref="Y29:Z29"/>
    <mergeCell ref="Y30:Z30"/>
    <mergeCell ref="Y31:Z31"/>
    <mergeCell ref="Y32:Z32"/>
    <mergeCell ref="Y33:Z33"/>
    <mergeCell ref="AG30:AH30"/>
    <mergeCell ref="AG31:AH31"/>
    <mergeCell ref="AG32:AH32"/>
    <mergeCell ref="AG33:AH33"/>
    <mergeCell ref="AG26:AH26"/>
    <mergeCell ref="AG27:AH27"/>
    <mergeCell ref="AG28:AH28"/>
    <mergeCell ref="AG29:AH29"/>
    <mergeCell ref="AG34:AH34"/>
    <mergeCell ref="AG35:AH35"/>
    <mergeCell ref="AG36:AH36"/>
    <mergeCell ref="AG37:AH37"/>
    <mergeCell ref="AG8:AH8"/>
    <mergeCell ref="AG9:AH9"/>
    <mergeCell ref="AG10:AH10"/>
    <mergeCell ref="AG11:AH11"/>
    <mergeCell ref="AG12:AH12"/>
    <mergeCell ref="AG14:AH14"/>
    <mergeCell ref="AG15:AH15"/>
    <mergeCell ref="AG16:AH16"/>
    <mergeCell ref="AG17:AH17"/>
    <mergeCell ref="AG18:AH18"/>
    <mergeCell ref="AG19:AH19"/>
    <mergeCell ref="AG20:AH20"/>
    <mergeCell ref="AG21:AH21"/>
    <mergeCell ref="AG22:AH22"/>
    <mergeCell ref="AG23:AH23"/>
    <mergeCell ref="AG24:AH24"/>
    <mergeCell ref="AF46:AG46"/>
    <mergeCell ref="AH46:AI46"/>
    <mergeCell ref="AJ46:AK46"/>
    <mergeCell ref="AL46:AM46"/>
    <mergeCell ref="AG38:AH38"/>
    <mergeCell ref="AG39:AH39"/>
    <mergeCell ref="AG40:AH40"/>
    <mergeCell ref="AG41:AH41"/>
    <mergeCell ref="AG42:AH42"/>
    <mergeCell ref="AG43:AH43"/>
    <mergeCell ref="AF44:AM44"/>
    <mergeCell ref="AF45:AG45"/>
    <mergeCell ref="AH45:AI45"/>
    <mergeCell ref="AJ45:AK45"/>
    <mergeCell ref="AL45:AM45"/>
    <mergeCell ref="Q48:V48"/>
    <mergeCell ref="Q49:R49"/>
    <mergeCell ref="S49:T49"/>
    <mergeCell ref="U49:V49"/>
    <mergeCell ref="AN46:AO46"/>
    <mergeCell ref="AP46:AQ46"/>
    <mergeCell ref="AR46:AS46"/>
    <mergeCell ref="AT46:AU46"/>
    <mergeCell ref="AO38:AP38"/>
    <mergeCell ref="AO39:AP39"/>
    <mergeCell ref="AO40:AP40"/>
    <mergeCell ref="AO41:AP41"/>
    <mergeCell ref="AO42:AP42"/>
    <mergeCell ref="AO43:AP43"/>
    <mergeCell ref="AN44:AU44"/>
    <mergeCell ref="AN45:AO45"/>
    <mergeCell ref="AP45:AQ45"/>
    <mergeCell ref="AR45:AS45"/>
    <mergeCell ref="AT45:AU45"/>
    <mergeCell ref="P46:Q46"/>
    <mergeCell ref="R46:S46"/>
    <mergeCell ref="T46:U46"/>
    <mergeCell ref="V46:W46"/>
    <mergeCell ref="Q38:R38"/>
    <mergeCell ref="I6:O6"/>
    <mergeCell ref="Q6:W6"/>
    <mergeCell ref="P7:P43"/>
    <mergeCell ref="Y6:AE6"/>
    <mergeCell ref="X7:X43"/>
    <mergeCell ref="AG6:AM6"/>
    <mergeCell ref="AF7:AF43"/>
    <mergeCell ref="AO6:AU6"/>
    <mergeCell ref="AN7:AN43"/>
    <mergeCell ref="AO7:AP7"/>
    <mergeCell ref="AO26:AP26"/>
    <mergeCell ref="AO27:AP27"/>
    <mergeCell ref="AO28:AP28"/>
    <mergeCell ref="AO29:AP29"/>
    <mergeCell ref="AO30:AP30"/>
    <mergeCell ref="AO31:AP31"/>
    <mergeCell ref="AO32:AP32"/>
    <mergeCell ref="AO33:AP33"/>
    <mergeCell ref="AO34:AP34"/>
    <mergeCell ref="AO35:AP35"/>
    <mergeCell ref="AO36:AP36"/>
    <mergeCell ref="AO37:AP37"/>
    <mergeCell ref="AO8:AP8"/>
    <mergeCell ref="AO9:AP9"/>
    <mergeCell ref="AW6:BC6"/>
    <mergeCell ref="AV7:AV43"/>
    <mergeCell ref="AW8:AX8"/>
    <mergeCell ref="AW9:AX9"/>
    <mergeCell ref="AW10:AX10"/>
    <mergeCell ref="AW11:AX11"/>
    <mergeCell ref="AW12:AX12"/>
    <mergeCell ref="AW14:AX14"/>
    <mergeCell ref="AW15:AX15"/>
    <mergeCell ref="AW16:AX16"/>
    <mergeCell ref="AW17:AX17"/>
    <mergeCell ref="AW18:AX18"/>
    <mergeCell ref="AW19:AX19"/>
    <mergeCell ref="AW20:AX20"/>
    <mergeCell ref="AW21:AX21"/>
    <mergeCell ref="AW22:AX22"/>
    <mergeCell ref="AW23:AX23"/>
    <mergeCell ref="AW24:AX24"/>
    <mergeCell ref="AW25:AX25"/>
    <mergeCell ref="AW26:AX26"/>
    <mergeCell ref="AW27:AX27"/>
    <mergeCell ref="AW28:AX28"/>
    <mergeCell ref="AW29:AX29"/>
    <mergeCell ref="AW30:AX30"/>
    <mergeCell ref="AZ45:BA45"/>
    <mergeCell ref="BB45:BC45"/>
    <mergeCell ref="AW31:AX31"/>
    <mergeCell ref="AW32:AX32"/>
    <mergeCell ref="AW33:AX33"/>
    <mergeCell ref="AW34:AX34"/>
    <mergeCell ref="AW35:AX35"/>
    <mergeCell ref="AW36:AX36"/>
    <mergeCell ref="AW37:AX37"/>
    <mergeCell ref="AW38:AX38"/>
    <mergeCell ref="AW39:AX39"/>
    <mergeCell ref="BE6:BK6"/>
    <mergeCell ref="BD7:BD43"/>
    <mergeCell ref="BE8:BF8"/>
    <mergeCell ref="BE9:BF9"/>
    <mergeCell ref="BE10:BF10"/>
    <mergeCell ref="BE11:BF11"/>
    <mergeCell ref="BE12:BF12"/>
    <mergeCell ref="BE14:BF14"/>
    <mergeCell ref="BE15:BF15"/>
    <mergeCell ref="BE16:BF16"/>
    <mergeCell ref="BE17:BF17"/>
    <mergeCell ref="BE18:BF18"/>
    <mergeCell ref="BE19:BF19"/>
    <mergeCell ref="BE20:BF20"/>
    <mergeCell ref="BE21:BF21"/>
    <mergeCell ref="BE22:BF22"/>
    <mergeCell ref="BE23:BF23"/>
    <mergeCell ref="BE24:BF24"/>
    <mergeCell ref="BE25:BF25"/>
    <mergeCell ref="BE26:BF26"/>
    <mergeCell ref="BE7:BF7"/>
    <mergeCell ref="BE36:BF36"/>
    <mergeCell ref="BE37:BF37"/>
    <mergeCell ref="BE38:BF38"/>
    <mergeCell ref="BE39:BF39"/>
    <mergeCell ref="BE40:BF40"/>
    <mergeCell ref="BE41:BF41"/>
    <mergeCell ref="BE42:BF42"/>
    <mergeCell ref="BE43:BF43"/>
    <mergeCell ref="BE27:BF27"/>
    <mergeCell ref="BE28:BF28"/>
    <mergeCell ref="BE29:BF29"/>
    <mergeCell ref="BE30:BF30"/>
    <mergeCell ref="BE31:BF31"/>
    <mergeCell ref="BE32:BF32"/>
    <mergeCell ref="BE33:BF33"/>
    <mergeCell ref="BE34:BF34"/>
    <mergeCell ref="BE35:BF35"/>
    <mergeCell ref="BE13:BF13"/>
    <mergeCell ref="I13:J13"/>
    <mergeCell ref="Q13:R13"/>
    <mergeCell ref="Y13:Z13"/>
    <mergeCell ref="BD45:BE45"/>
    <mergeCell ref="BF45:BG45"/>
    <mergeCell ref="BH45:BI45"/>
    <mergeCell ref="BJ45:BK45"/>
    <mergeCell ref="BD46:BE46"/>
    <mergeCell ref="BF46:BG46"/>
    <mergeCell ref="BH46:BI46"/>
    <mergeCell ref="BJ46:BK46"/>
    <mergeCell ref="BD44:BK44"/>
    <mergeCell ref="AV46:AW46"/>
    <mergeCell ref="AX46:AY46"/>
    <mergeCell ref="AZ46:BA46"/>
    <mergeCell ref="BB46:BC46"/>
    <mergeCell ref="AW40:AX40"/>
    <mergeCell ref="AW41:AX41"/>
    <mergeCell ref="AW42:AX42"/>
    <mergeCell ref="AW43:AX43"/>
    <mergeCell ref="AV44:BC44"/>
    <mergeCell ref="AV45:AW45"/>
    <mergeCell ref="AX45:AY45"/>
    <mergeCell ref="AW7:AX7"/>
    <mergeCell ref="AG7:AH7"/>
    <mergeCell ref="Y7:Z7"/>
    <mergeCell ref="Q7:R7"/>
    <mergeCell ref="I7:J7"/>
    <mergeCell ref="AG13:AH13"/>
    <mergeCell ref="AO13:AP13"/>
    <mergeCell ref="AW13:AX13"/>
    <mergeCell ref="AO10:AP10"/>
    <mergeCell ref="AO11:AP11"/>
    <mergeCell ref="AO12:AP12"/>
    <mergeCell ref="Y8:Z8"/>
    <mergeCell ref="Y9:Z9"/>
    <mergeCell ref="Y10:Z10"/>
    <mergeCell ref="Y11:Z11"/>
    <mergeCell ref="Y12:Z12"/>
    <mergeCell ref="AO14:AP14"/>
    <mergeCell ref="AO15:AP15"/>
    <mergeCell ref="AO16:AP16"/>
    <mergeCell ref="AO17:AP17"/>
    <mergeCell ref="AO18:AP18"/>
    <mergeCell ref="AO19:AP19"/>
    <mergeCell ref="AO20:AP20"/>
    <mergeCell ref="H8:H13"/>
    <mergeCell ref="H14:H19"/>
    <mergeCell ref="H20:H25"/>
    <mergeCell ref="AO21:AP21"/>
    <mergeCell ref="AO22:AP22"/>
    <mergeCell ref="AO23:AP23"/>
    <mergeCell ref="AO24:AP24"/>
    <mergeCell ref="AO25:AP25"/>
    <mergeCell ref="Y18:Z18"/>
    <mergeCell ref="Y19:Z19"/>
    <mergeCell ref="Y20:Z20"/>
    <mergeCell ref="Y21:Z21"/>
    <mergeCell ref="Y22:Z22"/>
    <mergeCell ref="Y23:Z23"/>
    <mergeCell ref="Y24:Z24"/>
    <mergeCell ref="Y25:Z25"/>
    <mergeCell ref="AG25:AH25"/>
  </mergeCells>
  <conditionalFormatting sqref="H45:H46 P45:P46 X45:X46 AF45:AF46 AN45:AN46 AV45:AV46">
    <cfRule type="expression" dxfId="35" priority="665">
      <formula xml:space="preserve"> H$46 &gt;= ($B$27*0.8)</formula>
    </cfRule>
  </conditionalFormatting>
  <conditionalFormatting sqref="H45:I46 P45:Q46 X45:Y46 AF45:AG46 AN45:AO46 AV45:AW46">
    <cfRule type="expression" dxfId="34" priority="671">
      <formula xml:space="preserve"> H$46 &gt;= ($B$27*0.5)</formula>
    </cfRule>
    <cfRule type="expression" dxfId="33" priority="672">
      <formula xml:space="preserve"> H$46 &lt; ($B$27*0.5)</formula>
    </cfRule>
  </conditionalFormatting>
  <conditionalFormatting sqref="J45:K46 R45:S46 Z45:AA46 AH45:AI46 AP45:AQ46 AX45:AY46">
    <cfRule type="expression" dxfId="32" priority="683">
      <formula xml:space="preserve"> J$46 &gt;= ($B$30*0.8)</formula>
    </cfRule>
    <cfRule type="expression" dxfId="31" priority="684">
      <formula xml:space="preserve"> J$46 &gt;= ($B$30*0.5)</formula>
    </cfRule>
    <cfRule type="expression" dxfId="30" priority="685">
      <formula xml:space="preserve"> J$46 &lt; ($B$30*0.5)</formula>
    </cfRule>
  </conditionalFormatting>
  <conditionalFormatting sqref="L45:M46 T45:U46 AB45:AC46 AJ45:AK46 AR45:AS46 AZ45:BA46">
    <cfRule type="expression" dxfId="29" priority="701">
      <formula xml:space="preserve"> L$46 &gt;= ($B$33*0.8)</formula>
    </cfRule>
    <cfRule type="expression" dxfId="28" priority="702">
      <formula xml:space="preserve"> L$46 &gt;= ($B$33*0.5)</formula>
    </cfRule>
    <cfRule type="expression" dxfId="27" priority="703">
      <formula xml:space="preserve"> L$46 &lt; ($B$33*0.5)</formula>
    </cfRule>
  </conditionalFormatting>
  <conditionalFormatting sqref="N45:O46 V45:W46 AD45:AE46 AL45:AM46 AT45:AU46 BB45:BC46">
    <cfRule type="expression" dxfId="26" priority="719">
      <formula xml:space="preserve"> N$46 &gt;= ($B$36*0.8)</formula>
    </cfRule>
    <cfRule type="expression" dxfId="25" priority="720">
      <formula xml:space="preserve"> N$46 &gt;= ($B$36*0.5)</formula>
    </cfRule>
    <cfRule type="expression" dxfId="24" priority="721">
      <formula xml:space="preserve"> N$46 &lt; ($B$36*0.5)</formula>
    </cfRule>
  </conditionalFormatting>
  <conditionalFormatting sqref="BD45:BD46">
    <cfRule type="expression" dxfId="23" priority="737">
      <formula xml:space="preserve"> $H$46 &gt;= ($B$27*0.9)</formula>
    </cfRule>
  </conditionalFormatting>
  <conditionalFormatting sqref="BD45:BE46">
    <cfRule type="expression" dxfId="22" priority="738">
      <formula xml:space="preserve"> $H$46 &gt;= ($B$27*0.5)</formula>
    </cfRule>
    <cfRule type="expression" dxfId="21" priority="739">
      <formula xml:space="preserve"> $H$46 &lt; ($B$27*0.5)</formula>
    </cfRule>
  </conditionalFormatting>
  <conditionalFormatting sqref="BF45:BG46">
    <cfRule type="expression" dxfId="20" priority="740">
      <formula xml:space="preserve"> $J$46 &gt;= ($B$30*0.9)</formula>
    </cfRule>
    <cfRule type="expression" dxfId="19" priority="741">
      <formula xml:space="preserve"> $J$46 &gt;= ($B$30*0.5)</formula>
    </cfRule>
    <cfRule type="expression" dxfId="18" priority="742">
      <formula xml:space="preserve"> $J$46 &lt; ($B$30*0.5)</formula>
    </cfRule>
  </conditionalFormatting>
  <conditionalFormatting sqref="BH45:BI46">
    <cfRule type="expression" dxfId="17" priority="743">
      <formula xml:space="preserve"> $L$46 &gt;= ($B$33*0.9)</formula>
    </cfRule>
    <cfRule type="expression" dxfId="16" priority="744">
      <formula xml:space="preserve"> $L$46 &gt;= ($B$33*0.5)</formula>
    </cfRule>
    <cfRule type="expression" dxfId="15" priority="745">
      <formula xml:space="preserve"> $L$46 &lt; ($B$33*0.5)</formula>
    </cfRule>
  </conditionalFormatting>
  <conditionalFormatting sqref="BJ45:BK46">
    <cfRule type="expression" dxfId="14" priority="746">
      <formula xml:space="preserve"> $N$46 &gt;= ($B$36*0.9)</formula>
    </cfRule>
    <cfRule type="expression" dxfId="13" priority="747">
      <formula xml:space="preserve"> $N$46 &gt;= ($B$36*0.5)</formula>
    </cfRule>
    <cfRule type="expression" dxfId="12" priority="748">
      <formula xml:space="preserve"> $N$46 &lt; ($B$36*0.5)</formula>
    </cfRule>
  </conditionalFormatting>
  <conditionalFormatting sqref="H48:H49">
    <cfRule type="expression" dxfId="11" priority="749">
      <formula xml:space="preserve"> H$49 &gt;= ($B$28*0.8)</formula>
    </cfRule>
  </conditionalFormatting>
  <conditionalFormatting sqref="H48:I49">
    <cfRule type="expression" dxfId="10" priority="750">
      <formula xml:space="preserve"> H$49 &gt;= ($B$28*0.5)</formula>
    </cfRule>
    <cfRule type="expression" dxfId="9" priority="751">
      <formula xml:space="preserve"> H$49 &lt; ($B$28*0.5)</formula>
    </cfRule>
  </conditionalFormatting>
  <conditionalFormatting sqref="J48:K49">
    <cfRule type="expression" dxfId="8" priority="752">
      <formula xml:space="preserve"> J$49 &gt;= ($B$31*0.9)</formula>
    </cfRule>
    <cfRule type="expression" dxfId="7" priority="753">
      <formula xml:space="preserve"> J$49 &gt;= ($B$31*0.5)</formula>
    </cfRule>
    <cfRule type="expression" dxfId="6" priority="754">
      <formula xml:space="preserve"> J$49 &lt; ($B$31*0.5)</formula>
    </cfRule>
  </conditionalFormatting>
  <conditionalFormatting sqref="L48:M49">
    <cfRule type="expression" dxfId="5" priority="755">
      <formula xml:space="preserve"> L$49 &gt;= ($B$34*0.9)</formula>
    </cfRule>
    <cfRule type="expression" dxfId="4" priority="756">
      <formula xml:space="preserve"> L$49 &gt;= ($B$34*0.5)</formula>
    </cfRule>
    <cfRule type="expression" dxfId="3" priority="757">
      <formula xml:space="preserve"> L$49 &lt; ($B$34*0.5)</formula>
    </cfRule>
  </conditionalFormatting>
  <conditionalFormatting sqref="N48:O49">
    <cfRule type="expression" dxfId="2" priority="758">
      <formula xml:space="preserve"> N$49 &gt;= ($B$37*0.9)</formula>
    </cfRule>
    <cfRule type="expression" dxfId="1" priority="759">
      <formula xml:space="preserve"> N$49 &gt;= ($B$37*0.5)</formula>
    </cfRule>
    <cfRule type="expression" dxfId="0" priority="760">
      <formula xml:space="preserve"> N$49 &lt; ($B$37*0.5)</formula>
    </cfRule>
  </conditionalFormatting>
  <dataValidations count="1">
    <dataValidation type="list" allowBlank="1" showInputMessage="1" showErrorMessage="1" sqref="B19:E19" xr:uid="{D88BD860-B770-4276-A8E0-FCDEA2743C45}">
      <formula1>"Maintain Current Weight,Gain Weight,Lose Weight"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11AD-0195-4243-8B72-C4E2EE0FA526}">
  <sheetPr codeName="Sheet2"/>
  <dimension ref="B2:I56"/>
  <sheetViews>
    <sheetView zoomScale="85" zoomScaleNormal="85" workbookViewId="0">
      <selection activeCell="K19" sqref="K19"/>
    </sheetView>
  </sheetViews>
  <sheetFormatPr defaultRowHeight="15" x14ac:dyDescent="0.25"/>
  <sheetData>
    <row r="2" spans="2:9" ht="15.75" thickBot="1" x14ac:dyDescent="0.3">
      <c r="B2" s="75" t="s">
        <v>34</v>
      </c>
      <c r="C2" s="75"/>
      <c r="D2" s="75"/>
      <c r="E2" s="75"/>
    </row>
    <row r="3" spans="2:9" ht="16.5" thickTop="1" thickBot="1" x14ac:dyDescent="0.3">
      <c r="B3" s="75"/>
      <c r="C3" s="75"/>
      <c r="D3" s="75"/>
      <c r="E3" s="75"/>
    </row>
    <row r="4" spans="2:9" ht="15.75" thickTop="1" x14ac:dyDescent="0.25"/>
    <row r="6" spans="2:9" x14ac:dyDescent="0.25">
      <c r="B6" s="86" t="s">
        <v>32</v>
      </c>
      <c r="C6" s="86"/>
      <c r="D6" s="89" t="s">
        <v>53</v>
      </c>
      <c r="E6" s="90"/>
      <c r="F6" s="20" t="s">
        <v>24</v>
      </c>
      <c r="G6" s="20" t="s">
        <v>25</v>
      </c>
      <c r="H6" s="20" t="s">
        <v>26</v>
      </c>
      <c r="I6" s="20" t="s">
        <v>33</v>
      </c>
    </row>
    <row r="7" spans="2:9" x14ac:dyDescent="0.25">
      <c r="B7" s="85" t="s">
        <v>46</v>
      </c>
      <c r="C7" s="85"/>
      <c r="D7" s="91" t="s">
        <v>54</v>
      </c>
      <c r="E7" s="92"/>
      <c r="F7" s="3">
        <v>120</v>
      </c>
      <c r="G7" s="3">
        <v>24</v>
      </c>
      <c r="H7" s="3">
        <v>2</v>
      </c>
      <c r="I7" s="3">
        <v>3</v>
      </c>
    </row>
    <row r="8" spans="2:9" x14ac:dyDescent="0.25">
      <c r="B8" s="87" t="s">
        <v>47</v>
      </c>
      <c r="C8" s="88"/>
      <c r="D8" s="91" t="s">
        <v>57</v>
      </c>
      <c r="E8" s="92"/>
      <c r="F8" s="3">
        <v>160</v>
      </c>
      <c r="G8" s="3">
        <v>30</v>
      </c>
      <c r="H8" s="3">
        <v>6</v>
      </c>
      <c r="I8" s="3">
        <v>3</v>
      </c>
    </row>
    <row r="9" spans="2:9" x14ac:dyDescent="0.25">
      <c r="B9" s="85" t="s">
        <v>49</v>
      </c>
      <c r="C9" s="85"/>
      <c r="D9" s="91" t="s">
        <v>55</v>
      </c>
      <c r="E9" s="92"/>
      <c r="F9" s="3">
        <v>198</v>
      </c>
      <c r="G9" s="3">
        <v>37</v>
      </c>
      <c r="H9" s="3">
        <v>0</v>
      </c>
      <c r="I9" s="3">
        <v>4.3</v>
      </c>
    </row>
    <row r="10" spans="2:9" x14ac:dyDescent="0.25">
      <c r="B10" s="85" t="s">
        <v>50</v>
      </c>
      <c r="C10" s="85"/>
      <c r="D10" s="91" t="s">
        <v>56</v>
      </c>
      <c r="E10" s="92"/>
      <c r="F10" s="3">
        <v>184</v>
      </c>
      <c r="G10" s="3">
        <v>27</v>
      </c>
      <c r="H10" s="3">
        <v>0</v>
      </c>
      <c r="I10" s="3">
        <v>8.6999999999999993</v>
      </c>
    </row>
    <row r="11" spans="2:9" x14ac:dyDescent="0.25">
      <c r="B11" s="85" t="s">
        <v>48</v>
      </c>
      <c r="C11" s="85"/>
      <c r="D11" s="91" t="s">
        <v>58</v>
      </c>
      <c r="E11" s="92"/>
      <c r="F11" s="3">
        <v>482</v>
      </c>
      <c r="G11" s="3">
        <v>37</v>
      </c>
      <c r="H11" s="3">
        <v>31</v>
      </c>
      <c r="I11" s="3">
        <v>22</v>
      </c>
    </row>
    <row r="12" spans="2:9" x14ac:dyDescent="0.25">
      <c r="B12" s="85" t="s">
        <v>51</v>
      </c>
      <c r="C12" s="85"/>
      <c r="D12" s="91" t="s">
        <v>59</v>
      </c>
      <c r="E12" s="92"/>
      <c r="F12" s="3">
        <v>160</v>
      </c>
      <c r="G12" s="3">
        <v>4</v>
      </c>
      <c r="H12" s="3">
        <v>36</v>
      </c>
      <c r="I12" s="3">
        <v>0</v>
      </c>
    </row>
    <row r="13" spans="2:9" x14ac:dyDescent="0.25">
      <c r="B13" s="85" t="s">
        <v>52</v>
      </c>
      <c r="C13" s="85"/>
      <c r="D13" s="91" t="s">
        <v>62</v>
      </c>
      <c r="E13" s="92"/>
      <c r="F13" s="3">
        <v>34</v>
      </c>
      <c r="G13" s="3">
        <v>2.8</v>
      </c>
      <c r="H13" s="3">
        <v>7</v>
      </c>
      <c r="I13" s="3">
        <v>0.4</v>
      </c>
    </row>
    <row r="14" spans="2:9" x14ac:dyDescent="0.25">
      <c r="B14" s="85" t="s">
        <v>60</v>
      </c>
      <c r="C14" s="85"/>
      <c r="D14" s="91" t="s">
        <v>61</v>
      </c>
      <c r="E14" s="92"/>
      <c r="F14" s="3">
        <v>60</v>
      </c>
      <c r="G14" s="3">
        <v>4.3</v>
      </c>
      <c r="H14" s="3">
        <v>12</v>
      </c>
      <c r="I14" s="3">
        <v>0.8</v>
      </c>
    </row>
    <row r="15" spans="2:9" x14ac:dyDescent="0.25">
      <c r="B15" s="85" t="s">
        <v>63</v>
      </c>
      <c r="C15" s="85"/>
      <c r="D15" s="91" t="s">
        <v>66</v>
      </c>
      <c r="E15" s="92"/>
      <c r="F15" s="3">
        <v>16</v>
      </c>
      <c r="G15" s="3">
        <v>0.4</v>
      </c>
      <c r="H15" s="3">
        <v>3.8</v>
      </c>
      <c r="I15" s="3">
        <v>0.1</v>
      </c>
    </row>
    <row r="16" spans="2:9" x14ac:dyDescent="0.25">
      <c r="B16" s="85" t="s">
        <v>64</v>
      </c>
      <c r="C16" s="85"/>
      <c r="D16" s="91" t="s">
        <v>65</v>
      </c>
      <c r="E16" s="92"/>
      <c r="F16" s="3">
        <v>32</v>
      </c>
      <c r="G16" s="3">
        <v>1</v>
      </c>
      <c r="H16" s="3">
        <v>7.6</v>
      </c>
      <c r="I16" s="3">
        <v>0.2</v>
      </c>
    </row>
    <row r="17" spans="2:9" x14ac:dyDescent="0.25">
      <c r="B17" s="85"/>
      <c r="C17" s="85"/>
      <c r="D17" s="91"/>
      <c r="E17" s="92"/>
      <c r="F17" s="3"/>
      <c r="G17" s="3"/>
      <c r="H17" s="3"/>
      <c r="I17" s="3"/>
    </row>
    <row r="18" spans="2:9" x14ac:dyDescent="0.25">
      <c r="B18" s="85"/>
      <c r="C18" s="85"/>
      <c r="D18" s="91"/>
      <c r="E18" s="92"/>
      <c r="F18" s="3"/>
      <c r="G18" s="3"/>
      <c r="H18" s="3"/>
      <c r="I18" s="3"/>
    </row>
    <row r="19" spans="2:9" x14ac:dyDescent="0.25">
      <c r="B19" s="85"/>
      <c r="C19" s="85"/>
      <c r="D19" s="91"/>
      <c r="E19" s="92"/>
      <c r="F19" s="3"/>
      <c r="G19" s="3"/>
      <c r="H19" s="3"/>
      <c r="I19" s="3"/>
    </row>
    <row r="20" spans="2:9" x14ac:dyDescent="0.25">
      <c r="B20" s="85"/>
      <c r="C20" s="85"/>
      <c r="D20" s="91"/>
      <c r="E20" s="92"/>
      <c r="F20" s="3"/>
      <c r="G20" s="3"/>
      <c r="H20" s="3"/>
      <c r="I20" s="3"/>
    </row>
    <row r="21" spans="2:9" x14ac:dyDescent="0.25">
      <c r="B21" s="85"/>
      <c r="C21" s="85"/>
      <c r="D21" s="91"/>
      <c r="E21" s="92"/>
      <c r="F21" s="3"/>
      <c r="G21" s="3"/>
      <c r="H21" s="3"/>
      <c r="I21" s="3"/>
    </row>
    <row r="22" spans="2:9" x14ac:dyDescent="0.25">
      <c r="B22" s="85"/>
      <c r="C22" s="85"/>
      <c r="D22" s="91"/>
      <c r="E22" s="92"/>
      <c r="F22" s="3"/>
      <c r="G22" s="3"/>
      <c r="H22" s="3"/>
      <c r="I22" s="3"/>
    </row>
    <row r="23" spans="2:9" x14ac:dyDescent="0.25">
      <c r="B23" s="85"/>
      <c r="C23" s="85"/>
      <c r="D23" s="91"/>
      <c r="E23" s="92"/>
      <c r="F23" s="3"/>
      <c r="G23" s="3"/>
      <c r="H23" s="3"/>
      <c r="I23" s="3"/>
    </row>
    <row r="24" spans="2:9" x14ac:dyDescent="0.25">
      <c r="B24" s="85"/>
      <c r="C24" s="85"/>
      <c r="D24" s="91"/>
      <c r="E24" s="92"/>
      <c r="F24" s="3"/>
      <c r="G24" s="3"/>
      <c r="H24" s="3"/>
      <c r="I24" s="3"/>
    </row>
    <row r="25" spans="2:9" x14ac:dyDescent="0.25">
      <c r="B25" s="85"/>
      <c r="C25" s="85"/>
      <c r="D25" s="91"/>
      <c r="E25" s="92"/>
      <c r="F25" s="3"/>
      <c r="G25" s="3"/>
      <c r="H25" s="3"/>
      <c r="I25" s="3"/>
    </row>
    <row r="26" spans="2:9" x14ac:dyDescent="0.25">
      <c r="B26" s="85"/>
      <c r="C26" s="85"/>
      <c r="D26" s="91"/>
      <c r="E26" s="92"/>
      <c r="F26" s="3"/>
      <c r="G26" s="3"/>
      <c r="H26" s="3"/>
      <c r="I26" s="3"/>
    </row>
    <row r="27" spans="2:9" x14ac:dyDescent="0.25">
      <c r="B27" s="85"/>
      <c r="C27" s="85"/>
      <c r="D27" s="91"/>
      <c r="E27" s="92"/>
      <c r="F27" s="3"/>
      <c r="G27" s="3"/>
      <c r="H27" s="3"/>
      <c r="I27" s="3"/>
    </row>
    <row r="28" spans="2:9" x14ac:dyDescent="0.25">
      <c r="B28" s="85"/>
      <c r="C28" s="85"/>
      <c r="D28" s="91"/>
      <c r="E28" s="92"/>
      <c r="F28" s="3"/>
      <c r="G28" s="3"/>
      <c r="H28" s="3"/>
      <c r="I28" s="3"/>
    </row>
    <row r="29" spans="2:9" x14ac:dyDescent="0.25">
      <c r="B29" s="85"/>
      <c r="C29" s="85"/>
      <c r="D29" s="91"/>
      <c r="E29" s="92"/>
      <c r="F29" s="3"/>
      <c r="G29" s="3"/>
      <c r="H29" s="3"/>
      <c r="I29" s="3"/>
    </row>
    <row r="30" spans="2:9" x14ac:dyDescent="0.25">
      <c r="B30" s="85"/>
      <c r="C30" s="85"/>
      <c r="D30" s="91"/>
      <c r="E30" s="92"/>
      <c r="F30" s="3"/>
      <c r="G30" s="3"/>
      <c r="H30" s="3"/>
      <c r="I30" s="3"/>
    </row>
    <row r="31" spans="2:9" x14ac:dyDescent="0.25">
      <c r="B31" s="85"/>
      <c r="C31" s="85"/>
      <c r="D31" s="91"/>
      <c r="E31" s="92"/>
      <c r="F31" s="3"/>
      <c r="G31" s="3"/>
      <c r="H31" s="3"/>
      <c r="I31" s="3"/>
    </row>
    <row r="32" spans="2:9" x14ac:dyDescent="0.25">
      <c r="B32" s="85"/>
      <c r="C32" s="85"/>
      <c r="D32" s="91"/>
      <c r="E32" s="92"/>
      <c r="F32" s="3"/>
      <c r="G32" s="3"/>
      <c r="H32" s="3"/>
      <c r="I32" s="3"/>
    </row>
    <row r="33" spans="2:9" x14ac:dyDescent="0.25">
      <c r="B33" s="85"/>
      <c r="C33" s="85"/>
      <c r="D33" s="91"/>
      <c r="E33" s="92"/>
      <c r="F33" s="3"/>
      <c r="G33" s="3"/>
      <c r="H33" s="3"/>
      <c r="I33" s="3"/>
    </row>
    <row r="34" spans="2:9" x14ac:dyDescent="0.25">
      <c r="B34" s="85"/>
      <c r="C34" s="85"/>
      <c r="D34" s="91"/>
      <c r="E34" s="92"/>
      <c r="F34" s="3"/>
      <c r="G34" s="3"/>
      <c r="H34" s="3"/>
      <c r="I34" s="3"/>
    </row>
    <row r="35" spans="2:9" x14ac:dyDescent="0.25">
      <c r="B35" s="85"/>
      <c r="C35" s="85"/>
      <c r="D35" s="91"/>
      <c r="E35" s="92"/>
      <c r="F35" s="3"/>
      <c r="G35" s="3"/>
      <c r="H35" s="3"/>
      <c r="I35" s="3"/>
    </row>
    <row r="36" spans="2:9" x14ac:dyDescent="0.25">
      <c r="B36" s="85"/>
      <c r="C36" s="85"/>
      <c r="D36" s="91"/>
      <c r="E36" s="92"/>
      <c r="F36" s="3"/>
      <c r="G36" s="3"/>
      <c r="H36" s="3"/>
      <c r="I36" s="3"/>
    </row>
    <row r="37" spans="2:9" x14ac:dyDescent="0.25">
      <c r="B37" s="85"/>
      <c r="C37" s="85"/>
      <c r="D37" s="91"/>
      <c r="E37" s="92"/>
      <c r="F37" s="3"/>
      <c r="G37" s="3"/>
      <c r="H37" s="3"/>
      <c r="I37" s="3"/>
    </row>
    <row r="38" spans="2:9" x14ac:dyDescent="0.25">
      <c r="B38" s="85"/>
      <c r="C38" s="85"/>
      <c r="D38" s="91"/>
      <c r="E38" s="92"/>
      <c r="F38" s="3"/>
      <c r="G38" s="3"/>
      <c r="H38" s="3"/>
      <c r="I38" s="3"/>
    </row>
    <row r="39" spans="2:9" x14ac:dyDescent="0.25">
      <c r="B39" s="85"/>
      <c r="C39" s="85"/>
      <c r="D39" s="91"/>
      <c r="E39" s="92"/>
      <c r="F39" s="3"/>
      <c r="G39" s="3"/>
      <c r="H39" s="3"/>
      <c r="I39" s="3"/>
    </row>
    <row r="40" spans="2:9" x14ac:dyDescent="0.25">
      <c r="B40" s="85"/>
      <c r="C40" s="85"/>
      <c r="D40" s="91"/>
      <c r="E40" s="92"/>
      <c r="F40" s="3"/>
      <c r="G40" s="3"/>
      <c r="H40" s="3"/>
      <c r="I40" s="3"/>
    </row>
    <row r="41" spans="2:9" x14ac:dyDescent="0.25">
      <c r="B41" s="85"/>
      <c r="C41" s="85"/>
      <c r="D41" s="91"/>
      <c r="E41" s="92"/>
      <c r="F41" s="3"/>
      <c r="G41" s="3"/>
      <c r="H41" s="3"/>
      <c r="I41" s="3"/>
    </row>
    <row r="42" spans="2:9" x14ac:dyDescent="0.25">
      <c r="B42" s="85"/>
      <c r="C42" s="85"/>
      <c r="D42" s="91"/>
      <c r="E42" s="92"/>
      <c r="F42" s="3"/>
      <c r="G42" s="3"/>
      <c r="H42" s="3"/>
      <c r="I42" s="3"/>
    </row>
    <row r="43" spans="2:9" x14ac:dyDescent="0.25">
      <c r="B43" s="85"/>
      <c r="C43" s="85"/>
      <c r="D43" s="91"/>
      <c r="E43" s="92"/>
      <c r="F43" s="3"/>
      <c r="G43" s="3"/>
      <c r="H43" s="3"/>
      <c r="I43" s="3"/>
    </row>
    <row r="44" spans="2:9" x14ac:dyDescent="0.25">
      <c r="B44" s="85"/>
      <c r="C44" s="85"/>
      <c r="D44" s="91"/>
      <c r="E44" s="92"/>
      <c r="F44" s="3"/>
      <c r="G44" s="3"/>
      <c r="H44" s="3"/>
      <c r="I44" s="3"/>
    </row>
    <row r="45" spans="2:9" x14ac:dyDescent="0.25">
      <c r="B45" s="85"/>
      <c r="C45" s="85"/>
      <c r="D45" s="91"/>
      <c r="E45" s="92"/>
      <c r="F45" s="3"/>
      <c r="G45" s="3"/>
      <c r="H45" s="3"/>
      <c r="I45" s="3"/>
    </row>
    <row r="46" spans="2:9" x14ac:dyDescent="0.25">
      <c r="B46" s="85"/>
      <c r="C46" s="85"/>
      <c r="D46" s="91"/>
      <c r="E46" s="92"/>
      <c r="F46" s="3"/>
      <c r="G46" s="3"/>
      <c r="H46" s="3"/>
      <c r="I46" s="3"/>
    </row>
    <row r="47" spans="2:9" x14ac:dyDescent="0.25">
      <c r="B47" s="85"/>
      <c r="C47" s="85"/>
      <c r="D47" s="91"/>
      <c r="E47" s="92"/>
      <c r="F47" s="3"/>
      <c r="G47" s="3"/>
      <c r="H47" s="3"/>
      <c r="I47" s="3"/>
    </row>
    <row r="48" spans="2:9" x14ac:dyDescent="0.25">
      <c r="B48" s="85"/>
      <c r="C48" s="85"/>
      <c r="D48" s="91"/>
      <c r="E48" s="92"/>
      <c r="F48" s="3"/>
      <c r="G48" s="3"/>
      <c r="H48" s="3"/>
      <c r="I48" s="3"/>
    </row>
    <row r="49" spans="2:9" x14ac:dyDescent="0.25">
      <c r="B49" s="85"/>
      <c r="C49" s="85"/>
      <c r="D49" s="91"/>
      <c r="E49" s="92"/>
      <c r="F49" s="3"/>
      <c r="G49" s="3"/>
      <c r="H49" s="3"/>
      <c r="I49" s="3"/>
    </row>
    <row r="50" spans="2:9" x14ac:dyDescent="0.25">
      <c r="B50" s="85"/>
      <c r="C50" s="85"/>
      <c r="D50" s="91"/>
      <c r="E50" s="92"/>
      <c r="F50" s="3"/>
      <c r="G50" s="3"/>
      <c r="H50" s="3"/>
      <c r="I50" s="3"/>
    </row>
    <row r="51" spans="2:9" x14ac:dyDescent="0.25">
      <c r="B51" s="85"/>
      <c r="C51" s="85"/>
      <c r="D51" s="91"/>
      <c r="E51" s="92"/>
      <c r="F51" s="3"/>
      <c r="G51" s="3"/>
      <c r="H51" s="3"/>
      <c r="I51" s="3"/>
    </row>
    <row r="52" spans="2:9" x14ac:dyDescent="0.25">
      <c r="B52" s="85"/>
      <c r="C52" s="85"/>
      <c r="D52" s="91"/>
      <c r="E52" s="92"/>
      <c r="F52" s="3"/>
      <c r="G52" s="3"/>
      <c r="H52" s="3"/>
      <c r="I52" s="3"/>
    </row>
    <row r="53" spans="2:9" x14ac:dyDescent="0.25">
      <c r="B53" s="85"/>
      <c r="C53" s="85"/>
      <c r="D53" s="91"/>
      <c r="E53" s="92"/>
      <c r="F53" s="3"/>
      <c r="G53" s="3"/>
      <c r="H53" s="3"/>
      <c r="I53" s="3"/>
    </row>
    <row r="54" spans="2:9" x14ac:dyDescent="0.25">
      <c r="B54" s="85"/>
      <c r="C54" s="85"/>
      <c r="D54" s="91"/>
      <c r="E54" s="92"/>
      <c r="F54" s="3"/>
      <c r="G54" s="3"/>
      <c r="H54" s="3"/>
      <c r="I54" s="3"/>
    </row>
    <row r="55" spans="2:9" x14ac:dyDescent="0.25">
      <c r="B55" s="85"/>
      <c r="C55" s="85"/>
      <c r="D55" s="91"/>
      <c r="E55" s="92"/>
      <c r="F55" s="3"/>
      <c r="G55" s="3"/>
      <c r="H55" s="3"/>
      <c r="I55" s="3"/>
    </row>
    <row r="56" spans="2:9" x14ac:dyDescent="0.25">
      <c r="B56" s="87"/>
      <c r="C56" s="88"/>
      <c r="D56" s="91"/>
      <c r="E56" s="92"/>
      <c r="F56" s="3"/>
      <c r="G56" s="3"/>
      <c r="H56" s="3"/>
      <c r="I56" s="3"/>
    </row>
  </sheetData>
  <mergeCells count="103">
    <mergeCell ref="D56:E56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D28:E28"/>
    <mergeCell ref="D29:E29"/>
    <mergeCell ref="D30:E30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D6:E6"/>
    <mergeCell ref="D7:E7"/>
    <mergeCell ref="D8:E8"/>
    <mergeCell ref="D9:E9"/>
    <mergeCell ref="D10:E10"/>
    <mergeCell ref="B11:C11"/>
    <mergeCell ref="B12:C12"/>
    <mergeCell ref="B13:C13"/>
    <mergeCell ref="B56:C56"/>
    <mergeCell ref="B51:C51"/>
    <mergeCell ref="B52:C52"/>
    <mergeCell ref="B53:C53"/>
    <mergeCell ref="B54:C54"/>
    <mergeCell ref="B55:C55"/>
    <mergeCell ref="B6:C6"/>
    <mergeCell ref="B7:C7"/>
    <mergeCell ref="B8:C8"/>
    <mergeCell ref="B9:C9"/>
    <mergeCell ref="B10:C10"/>
    <mergeCell ref="B2:E3"/>
    <mergeCell ref="B14:C14"/>
    <mergeCell ref="B15:C15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6:C16"/>
    <mergeCell ref="B40:C40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MealPlanner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Joram</dc:creator>
  <cp:lastModifiedBy>Mitchell Joram</cp:lastModifiedBy>
  <dcterms:created xsi:type="dcterms:W3CDTF">2023-03-08T01:16:55Z</dcterms:created>
  <dcterms:modified xsi:type="dcterms:W3CDTF">2023-03-27T03:02:59Z</dcterms:modified>
</cp:coreProperties>
</file>