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riskanalysis\lectures\13.moreeu\"/>
    </mc:Choice>
  </mc:AlternateContent>
  <xr:revisionPtr revIDLastSave="0" documentId="13_ncr:1_{B65BD839-963E-4E13-94CE-C6D673E29E23}" xr6:coauthVersionLast="47" xr6:coauthVersionMax="47" xr10:uidLastSave="{00000000-0000-0000-0000-000000000000}"/>
  <bookViews>
    <workbookView xWindow="-120" yWindow="-120" windowWidth="29040" windowHeight="17520" xr2:uid="{1A63FAAC-332D-489A-BA4F-461C2F1A96E7}"/>
  </bookViews>
  <sheets>
    <sheet name="Chart" sheetId="2" r:id="rId1"/>
    <sheet name="Worksheet" sheetId="1" r:id="rId2"/>
  </sheets>
  <definedNames>
    <definedName name="rho">Worksheet!$B$2</definedName>
    <definedName name="sigma">Worksheet!$B$1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" i="1" l="1"/>
  <c r="B2" i="1" s="1" a="1"/>
  <c r="B2" i="1" s="1"/>
  <c r="C24" i="1"/>
  <c r="C23" i="1"/>
  <c r="C22" i="1"/>
  <c r="C21" i="1"/>
  <c r="C20" i="1"/>
  <c r="C17" i="1"/>
  <c r="C16" i="1"/>
  <c r="C15" i="1"/>
  <c r="C13" i="1"/>
  <c r="C12" i="1"/>
  <c r="C11" i="1"/>
  <c r="C8" i="1"/>
  <c r="C7" i="1"/>
  <c r="C6" i="1"/>
  <c r="C5" i="1"/>
  <c r="C14" i="1"/>
  <c r="C2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B3" i="1" l="1"/>
  <c r="B13" i="1"/>
  <c r="B15" i="1"/>
  <c r="B23" i="1"/>
  <c r="B5" i="1"/>
  <c r="B22" i="1"/>
  <c r="B6" i="1"/>
  <c r="B7" i="1"/>
  <c r="B16" i="1"/>
  <c r="B24" i="1"/>
  <c r="B17" i="1"/>
  <c r="B9" i="1"/>
  <c r="B18" i="1"/>
  <c r="B10" i="1"/>
  <c r="B19" i="1"/>
  <c r="B8" i="1"/>
  <c r="B11" i="1"/>
  <c r="B20" i="1"/>
  <c r="B14" i="1"/>
  <c r="B12" i="1"/>
  <c r="B21" i="1"/>
  <c r="C9" i="1"/>
  <c r="C18" i="1"/>
  <c r="C10" i="1"/>
  <c r="C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<sst xmlns="http://schemas.openxmlformats.org/spreadsheetml/2006/main" count="4" uniqueCount="4">
  <si>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sigma</t>
  </si>
  <si>
    <t>rho</t>
  </si>
  <si>
    <t>Logarithmic (σ=1)</t>
  </si>
  <si>
    <t>Linear (σ=∞)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</si>
</sst>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rotection>
    <c:chartObject val="0"/>
    <c:data val="0"/>
    <c:formatting val="0"/>
    <c:selection val="0"/>
    <c:userInterface val="0"/>
  </c:protection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Isoelastic Utility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Worksheet!$B$3</c:f>
              <c:strCache>
                <c:ptCount val="1"/>
                <c:pt idx="0">
                  <c:v>σ = 0.6</c:v>
                </c:pt>
              </c:strCache>
            </c:strRef>
          </c:tx>
          <c:spPr>
            <a:ln w="254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Worksheet!$A$4:$A$44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Worksheet!$B$4:$B$44</c:f>
              <c:numCache>
                <c:formatCode>General</c:formatCode>
                <c:ptCount val="41"/>
                <c:pt idx="1">
                  <c:v>-4.4623832504191672</c:v>
                </c:pt>
                <c:pt idx="2">
                  <c:v>-1.8860266073192986</c:v>
                </c:pt>
                <c:pt idx="3">
                  <c:v>-0.84716475041084793</c:v>
                </c:pt>
                <c:pt idx="4">
                  <c:v>-0.26302362398028989</c:v>
                </c:pt>
                <c:pt idx="5">
                  <c:v>0.11889842204770107</c:v>
                </c:pt>
                <c:pt idx="6">
                  <c:v>0.39141833674562676</c:v>
                </c:pt>
                <c:pt idx="7">
                  <c:v>0.59734856769442701</c:v>
                </c:pt>
                <c:pt idx="8">
                  <c:v>0.75940418739520776</c:v>
                </c:pt>
                <c:pt idx="9">
                  <c:v>0.89085102565728347</c:v>
                </c:pt>
                <c:pt idx="10">
                  <c:v>1</c:v>
                </c:pt>
                <c:pt idx="11">
                  <c:v>1.0923452971049539</c:v>
                </c:pt>
                <c:pt idx="12">
                  <c:v>1.1716767885217361</c:v>
                </c:pt>
                <c:pt idx="13">
                  <c:v>1.2407005195448779</c:v>
                </c:pt>
                <c:pt idx="14">
                  <c:v>1.3014047049127893</c:v>
                </c:pt>
                <c:pt idx="15">
                  <c:v>1.3552857574466683</c:v>
                </c:pt>
                <c:pt idx="16">
                  <c:v>1.4034933481701755</c:v>
                </c:pt>
                <c:pt idx="17">
                  <c:v>1.4469265953582322</c:v>
                </c:pt>
                <c:pt idx="18">
                  <c:v>1.4862996674044333</c:v>
                </c:pt>
                <c:pt idx="19">
                  <c:v>1.5221876345024969</c:v>
                </c:pt>
                <c:pt idx="20">
                  <c:v>1.5550592125788452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73-4D27-991C-341A4AA605EF}"/>
            </c:ext>
          </c:extLst>
        </c:ser>
        <c:ser>
          <c:idx val="1"/>
          <c:order val="1"/>
          <c:tx>
            <c:strRef>
              <c:f>Worksheet!$C$3</c:f>
              <c:strCache>
                <c:ptCount val="1"/>
                <c:pt idx="0">
                  <c:v>Logarithmic (σ=1)</c:v>
                </c:pt>
              </c:strCache>
            </c:strRef>
          </c:tx>
          <c:spPr>
            <a:ln w="25400" cap="rnd">
              <a:solidFill>
                <a:schemeClr val="bg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Worksheet!$A$4:$A$44</c:f>
              <c:numCache>
                <c:formatCode>General</c:formatCode>
                <c:ptCount val="4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</c:numCache>
            </c:numRef>
          </c:xVal>
          <c:yVal>
            <c:numRef>
              <c:f>Worksheet!$C$4:$C$44</c:f>
              <c:numCache>
                <c:formatCode>General</c:formatCode>
                <c:ptCount val="41"/>
                <c:pt idx="1">
                  <c:v>-1.3025850929940455</c:v>
                </c:pt>
                <c:pt idx="2">
                  <c:v>-0.60943791243410028</c:v>
                </c:pt>
                <c:pt idx="3">
                  <c:v>-0.2039728043259359</c:v>
                </c:pt>
                <c:pt idx="4">
                  <c:v>8.3709268125845004E-2</c:v>
                </c:pt>
                <c:pt idx="5">
                  <c:v>0.30685281944005471</c:v>
                </c:pt>
                <c:pt idx="6">
                  <c:v>0.48917437623400928</c:v>
                </c:pt>
                <c:pt idx="7">
                  <c:v>0.64332505606126755</c:v>
                </c:pt>
                <c:pt idx="8">
                  <c:v>0.77685644868579018</c:v>
                </c:pt>
                <c:pt idx="9">
                  <c:v>0.89463948434217355</c:v>
                </c:pt>
                <c:pt idx="10">
                  <c:v>0.99999999999999989</c:v>
                </c:pt>
                <c:pt idx="11">
                  <c:v>1.0953101798043248</c:v>
                </c:pt>
                <c:pt idx="12">
                  <c:v>1.1823215567939547</c:v>
                </c:pt>
                <c:pt idx="13">
                  <c:v>1.2623642644674911</c:v>
                </c:pt>
                <c:pt idx="14">
                  <c:v>1.336472236621213</c:v>
                </c:pt>
                <c:pt idx="15">
                  <c:v>1.4054651081081646</c:v>
                </c:pt>
                <c:pt idx="16">
                  <c:v>1.4700036292457357</c:v>
                </c:pt>
                <c:pt idx="17">
                  <c:v>1.5306282510621707</c:v>
                </c:pt>
                <c:pt idx="18">
                  <c:v>1.5877866649021193</c:v>
                </c:pt>
                <c:pt idx="19">
                  <c:v>1.641853886172395</c:v>
                </c:pt>
                <c:pt idx="20">
                  <c:v>1.6931471805599454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C73-4D27-991C-341A4AA605EF}"/>
            </c:ext>
          </c:extLst>
        </c:ser>
        <c:ser>
          <c:idx val="3"/>
          <c:order val="2"/>
          <c:tx>
            <c:strRef>
              <c:f>Worksheet!$G$6</c:f>
              <c:strCache>
                <c:ptCount val="1"/>
                <c:pt idx="0">
                  <c:v>Linear (σ=∞)</c:v>
                </c:pt>
              </c:strCache>
            </c:strRef>
          </c:tx>
          <c:spPr>
            <a:ln w="12700" cap="rnd">
              <a:solidFill>
                <a:srgbClr val="C0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Worksheet!$E$6:$E$7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Worksheet!$F$6:$F$7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C73-4D27-991C-341A4AA605EF}"/>
            </c:ext>
          </c:extLst>
        </c:ser>
        <c:ser>
          <c:idx val="2"/>
          <c:order val="3"/>
          <c:tx>
            <c:v>Benchmark Utility</c:v>
          </c:tx>
          <c:spPr>
            <a:ln w="1270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Worksheet!$E$3:$E$4</c:f>
              <c:numCache>
                <c:formatCode>General</c:formatCode>
                <c:ptCount val="2"/>
                <c:pt idx="0">
                  <c:v>0</c:v>
                </c:pt>
                <c:pt idx="1">
                  <c:v>2</c:v>
                </c:pt>
              </c:numCache>
            </c:numRef>
          </c:xVal>
          <c:yVal>
            <c:numRef>
              <c:f>Worksheet!$F$3:$F$4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C73-4D27-991C-341A4AA605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78530752"/>
        <c:axId val="1078531584"/>
      </c:scatterChart>
      <c:valAx>
        <c:axId val="1078530752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Consumption</a:t>
                </a:r>
                <a:r>
                  <a:rPr lang="en-US" sz="1600" baseline="0"/>
                  <a:t> - c</a:t>
                </a:r>
              </a:p>
            </c:rich>
          </c:tx>
          <c:layout>
            <c:manualLayout>
              <c:xMode val="edge"/>
              <c:yMode val="edge"/>
              <c:x val="0.31592751481014852"/>
              <c:y val="0.92244282580519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31584"/>
        <c:crosses val="autoZero"/>
        <c:crossBetween val="midCat"/>
      </c:valAx>
      <c:valAx>
        <c:axId val="1078531584"/>
        <c:scaling>
          <c:orientation val="minMax"/>
          <c:max val="2"/>
          <c:min val="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U(c)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85307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r="http://schemas.microsoft.com/office/spreadsheetml/2014/revision" xmlns:xr3="http://schemas.microsoft.com/office/spreadsheetml/2016/revision3" mc:Ignorable="xr xr3" xr:uid="{BF734E51-7823-4A6C-8EB5-263AF0F2223C}">
  <sheetPr/>
  <sheetViews>
    <sheetView tabSelected="1" zoomScale="146" workbookViewId="0" zoomToFit="1"/>
  </sheetViews>
  <sheetProtection content="1" objects="1"/>
  <pageMargins left="0.7" right="0.7" top="0.75" bottom="0.75" header="0.3" footer="0.3"/>
  <drawing r:id="rId1"/>
  <legacy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360" cy="629563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23BC0A-E8A9-4A74-944D-DCE75F20A29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64F2-11EF-4ED9-BEC4-F55CEF998126}">
  <dimension ref="A1:I24"/>
  <sheetViews>
    <sheetView workbookViewId="0">
      <selection activeCell="B3" sqref="B3"/>
    </sheetView>
  </sheetViews>
  <sheetFormatPr defaultRowHeight="15" x14ac:dyDescent="0.25"/>
  <sheetData>
    <row r="1" spans="1:9" x14ac:dyDescent="0.25">
      <c r="A1" t="s">
        <v>0</v>
      </c>
      <c r="B1">
        <f>E1/10</f>
        <v>0.6</v>
      </c>
      <c r="C1">
        <v>1</v>
      </c>
      <c r="E1">
        <v>6</v>
      </c>
    </row>
    <row r="2" spans="1:9" x14ac:dyDescent="0.25">
      <c r="A2" t="s">
        <v>1</v>
      </c>
      <c r="B2" cm="1">
        <f t="array" ref="B2">1-1/sigma</f>
        <v>-0.66666666666666674</v>
      </c>
      <c r="C2">
        <f>1-1/C1</f>
        <v>0</v>
      </c>
    </row>
    <row r="3" spans="1:9" x14ac:dyDescent="0.25">
      <c r="B3" t="str">
        <f>"σ = "&amp;sigma</f>
        <v>σ = 0.6</v>
      </c>
      <c r="C3" t="s">
        <v>2</v>
      </c>
      <c r="E3">
        <v>0</v>
      </c>
      <c r="F3">
        <v>1</v>
      </c>
    </row>
    <row r="4" spans="1:9" x14ac:dyDescent="0.25">
      <c r="A4">
        <v>0</v>
      </c>
      <c r="E4">
        <v>2</v>
      </c>
      <c r="F4">
        <v>1</v>
      </c>
    </row>
    <row r="5" spans="1:9" x14ac:dyDescent="0.25">
      <c r="A5">
        <f>A4+0.1</f>
        <v>0.1</v>
      </c>
      <c r="B5">
        <f t="shared" ref="B5:B24" si="0">IF(sigma=1,1+LN(A5),1+(A5^rho-1)/rho)</f>
        <v>-4.4623832504191672</v>
      </c>
      <c r="C5">
        <f t="shared" ref="C5:C13" si="1">IF(C$1=1,1+LN(A5),1+(A5^C$2-1)/C$2)</f>
        <v>-1.3025850929940455</v>
      </c>
      <c r="I5" s="1"/>
    </row>
    <row r="6" spans="1:9" x14ac:dyDescent="0.25">
      <c r="A6">
        <f t="shared" ref="A6:A24" si="2">A5+0.1</f>
        <v>0.2</v>
      </c>
      <c r="B6">
        <f t="shared" si="0"/>
        <v>-1.8860266073192986</v>
      </c>
      <c r="C6">
        <f t="shared" si="1"/>
        <v>-0.60943791243410028</v>
      </c>
      <c r="E6">
        <v>0</v>
      </c>
      <c r="F6">
        <v>0</v>
      </c>
      <c r="G6" t="s">
        <v>3</v>
      </c>
    </row>
    <row r="7" spans="1:9" x14ac:dyDescent="0.25">
      <c r="A7">
        <f t="shared" si="2"/>
        <v>0.30000000000000004</v>
      </c>
      <c r="B7">
        <f t="shared" si="0"/>
        <v>-0.84716475041084793</v>
      </c>
      <c r="C7">
        <f t="shared" si="1"/>
        <v>-0.2039728043259359</v>
      </c>
      <c r="E7">
        <v>2</v>
      </c>
      <c r="F7">
        <v>2</v>
      </c>
    </row>
    <row r="8" spans="1:9" x14ac:dyDescent="0.25">
      <c r="A8">
        <f t="shared" si="2"/>
        <v>0.4</v>
      </c>
      <c r="B8">
        <f t="shared" si="0"/>
        <v>-0.26302362398028989</v>
      </c>
      <c r="C8">
        <f t="shared" si="1"/>
        <v>8.3709268125845004E-2</v>
      </c>
    </row>
    <row r="9" spans="1:9" x14ac:dyDescent="0.25">
      <c r="A9">
        <f t="shared" si="2"/>
        <v>0.5</v>
      </c>
      <c r="B9">
        <f t="shared" si="0"/>
        <v>0.11889842204770107</v>
      </c>
      <c r="C9">
        <f t="shared" si="1"/>
        <v>0.30685281944005471</v>
      </c>
    </row>
    <row r="10" spans="1:9" x14ac:dyDescent="0.25">
      <c r="A10">
        <f t="shared" si="2"/>
        <v>0.6</v>
      </c>
      <c r="B10">
        <f t="shared" si="0"/>
        <v>0.39141833674562676</v>
      </c>
      <c r="C10">
        <f t="shared" si="1"/>
        <v>0.48917437623400928</v>
      </c>
    </row>
    <row r="11" spans="1:9" x14ac:dyDescent="0.25">
      <c r="A11">
        <f t="shared" si="2"/>
        <v>0.7</v>
      </c>
      <c r="B11">
        <f t="shared" si="0"/>
        <v>0.59734856769442701</v>
      </c>
      <c r="C11">
        <f t="shared" si="1"/>
        <v>0.64332505606126755</v>
      </c>
    </row>
    <row r="12" spans="1:9" x14ac:dyDescent="0.25">
      <c r="A12">
        <f t="shared" si="2"/>
        <v>0.79999999999999993</v>
      </c>
      <c r="B12">
        <f t="shared" si="0"/>
        <v>0.75940418739520776</v>
      </c>
      <c r="C12">
        <f t="shared" si="1"/>
        <v>0.77685644868579018</v>
      </c>
    </row>
    <row r="13" spans="1:9" x14ac:dyDescent="0.25">
      <c r="A13">
        <f t="shared" si="2"/>
        <v>0.89999999999999991</v>
      </c>
      <c r="B13">
        <f t="shared" si="0"/>
        <v>0.89085102565728347</v>
      </c>
      <c r="C13">
        <f t="shared" si="1"/>
        <v>0.89463948434217355</v>
      </c>
    </row>
    <row r="14" spans="1:9" x14ac:dyDescent="0.25">
      <c r="A14">
        <f t="shared" si="2"/>
        <v>0.99999999999999989</v>
      </c>
      <c r="B14">
        <f t="shared" si="0"/>
        <v>1</v>
      </c>
      <c r="C14">
        <f>IF(C$1=1,1+LN(A14),1+(A14^C$2-1)/C$2)</f>
        <v>0.99999999999999989</v>
      </c>
    </row>
    <row r="15" spans="1:9" x14ac:dyDescent="0.25">
      <c r="A15">
        <f t="shared" si="2"/>
        <v>1.0999999999999999</v>
      </c>
      <c r="B15">
        <f t="shared" si="0"/>
        <v>1.0923452971049539</v>
      </c>
      <c r="C15">
        <f t="shared" ref="C15:C24" si="3">IF(C$1=1,1+LN(A15),1+(A15^C$2-1)/C$2)</f>
        <v>1.0953101798043248</v>
      </c>
    </row>
    <row r="16" spans="1:9" x14ac:dyDescent="0.25">
      <c r="A16">
        <f t="shared" si="2"/>
        <v>1.2</v>
      </c>
      <c r="B16">
        <f t="shared" si="0"/>
        <v>1.1716767885217361</v>
      </c>
      <c r="C16">
        <f t="shared" si="3"/>
        <v>1.1823215567939547</v>
      </c>
    </row>
    <row r="17" spans="1:3" x14ac:dyDescent="0.25">
      <c r="A17">
        <f t="shared" si="2"/>
        <v>1.3</v>
      </c>
      <c r="B17">
        <f t="shared" si="0"/>
        <v>1.2407005195448779</v>
      </c>
      <c r="C17">
        <f t="shared" si="3"/>
        <v>1.2623642644674911</v>
      </c>
    </row>
    <row r="18" spans="1:3" x14ac:dyDescent="0.25">
      <c r="A18">
        <f t="shared" si="2"/>
        <v>1.4000000000000001</v>
      </c>
      <c r="B18">
        <f t="shared" si="0"/>
        <v>1.3014047049127893</v>
      </c>
      <c r="C18">
        <f t="shared" si="3"/>
        <v>1.336472236621213</v>
      </c>
    </row>
    <row r="19" spans="1:3" x14ac:dyDescent="0.25">
      <c r="A19">
        <f t="shared" si="2"/>
        <v>1.5000000000000002</v>
      </c>
      <c r="B19">
        <f t="shared" si="0"/>
        <v>1.3552857574466683</v>
      </c>
      <c r="C19">
        <f t="shared" si="3"/>
        <v>1.4054651081081646</v>
      </c>
    </row>
    <row r="20" spans="1:3" x14ac:dyDescent="0.25">
      <c r="A20">
        <f t="shared" si="2"/>
        <v>1.6000000000000003</v>
      </c>
      <c r="B20">
        <f t="shared" si="0"/>
        <v>1.4034933481701755</v>
      </c>
      <c r="C20">
        <f t="shared" si="3"/>
        <v>1.4700036292457357</v>
      </c>
    </row>
    <row r="21" spans="1:3" x14ac:dyDescent="0.25">
      <c r="A21">
        <f t="shared" si="2"/>
        <v>1.7000000000000004</v>
      </c>
      <c r="B21">
        <f t="shared" si="0"/>
        <v>1.4469265953582322</v>
      </c>
      <c r="C21">
        <f t="shared" si="3"/>
        <v>1.5306282510621707</v>
      </c>
    </row>
    <row r="22" spans="1:3" x14ac:dyDescent="0.25">
      <c r="A22">
        <f t="shared" si="2"/>
        <v>1.8000000000000005</v>
      </c>
      <c r="B22">
        <f t="shared" si="0"/>
        <v>1.4862996674044333</v>
      </c>
      <c r="C22">
        <f t="shared" si="3"/>
        <v>1.5877866649021193</v>
      </c>
    </row>
    <row r="23" spans="1:3" x14ac:dyDescent="0.25">
      <c r="A23">
        <f t="shared" si="2"/>
        <v>1.9000000000000006</v>
      </c>
      <c r="B23">
        <f t="shared" si="0"/>
        <v>1.5221876345024969</v>
      </c>
      <c r="C23">
        <f t="shared" si="3"/>
        <v>1.641853886172395</v>
      </c>
    </row>
    <row r="24" spans="1:3" x14ac:dyDescent="0.25">
      <c r="A24">
        <f t="shared" si="2"/>
        <v>2.0000000000000004</v>
      </c>
      <c r="B24">
        <f t="shared" si="0"/>
        <v>1.5550592125788452</v>
      </c>
      <c r="C24">
        <f t="shared" si="3"/>
        <v>1.6931471805599454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Worksheet</vt:lpstr>
      <vt:lpstr>Chart</vt:lpstr>
      <vt:lpstr>rho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Rutherford</dc:creator>
  <cp:lastModifiedBy>Thomas F. Rutherford</cp:lastModifiedBy>
  <dcterms:created xsi:type="dcterms:W3CDTF">2021-02-08T08:19:12Z</dcterms:created>
  <dcterms:modified xsi:type="dcterms:W3CDTF">2023-03-08T15:29:15Z</dcterms:modified>
</cp:coreProperties>
</file>