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47A9EB3F-53C8-4FE2-BE06-0CF5BE8E3F47}" xr6:coauthVersionLast="47" xr6:coauthVersionMax="47" xr10:uidLastSave="{00000000-0000-0000-0000-000000000000}"/>
  <bookViews>
    <workbookView xWindow="-120" yWindow="-120" windowWidth="20730" windowHeight="11040" xr2:uid="{00000000-000D-0000-FFFF-FFFF00000000}"/>
  </bookViews>
  <sheets>
    <sheet name="Sheet1" sheetId="1" r:id="rId1"/>
    <sheet name="Pivot Table" sheetId="3" r:id="rId2"/>
    <sheet name="Filtered Function" sheetId="5" r:id="rId3"/>
    <sheet name="RegionsList" sheetId="6" r:id="rId4"/>
  </sheets>
  <definedNames>
    <definedName name="_xlnm._FilterDatabase" localSheetId="0" hidden="1">Sheet1!$A$1:$N$6</definedName>
    <definedName name="_xlnm.Extract" localSheetId="2">'Filtered Function'!$B$5:$E$5</definedName>
  </definedNames>
  <calcPr calcId="191029"/>
  <pivotCaches>
    <pivotCache cacheId="3"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6" i="1" l="1" a="1"/>
  <c r="A16" i="1" s="1"/>
  <c r="L2" i="1"/>
  <c r="L3" i="1"/>
  <c r="L5" i="1"/>
  <c r="L4" i="1"/>
  <c r="L6" i="1"/>
  <c r="K2" i="1"/>
  <c r="K3" i="1"/>
  <c r="K5" i="1"/>
  <c r="K4" i="1"/>
  <c r="K6" i="1"/>
  <c r="J2" i="1"/>
  <c r="J3" i="1"/>
  <c r="J5" i="1"/>
  <c r="J4" i="1"/>
  <c r="J6" i="1"/>
  <c r="I2" i="1"/>
  <c r="I3" i="1"/>
  <c r="I5" i="1"/>
  <c r="I4" i="1"/>
  <c r="I6" i="1"/>
  <c r="F5" i="1"/>
  <c r="F4" i="1"/>
  <c r="F3" i="1"/>
  <c r="F6" i="1"/>
  <c r="F2" i="1"/>
  <c r="G1" i="1" l="1"/>
  <c r="G2" i="1"/>
  <c r="G3" i="1"/>
  <c r="M2" i="1"/>
  <c r="N6" i="1"/>
  <c r="N4" i="1"/>
  <c r="N3" i="1"/>
  <c r="M3" i="1"/>
  <c r="N5" i="1"/>
  <c r="M6" i="1"/>
  <c r="M4" i="1"/>
  <c r="N2" i="1"/>
  <c r="M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<sst xmlns="http://schemas.openxmlformats.org/spreadsheetml/2006/main" count="71" uniqueCount="39">
  <si>
    <t>Product Name</t>
  </si>
  <si>
    <t>Region</t>
  </si>
  <si>
    <t>Unit Price</t>
  </si>
  <si>
    <t>Quantity Sold</t>
  </si>
  <si>
    <t>Sales Date</t>
  </si>
  <si>
    <t>Laptop</t>
  </si>
  <si>
    <t>East</t>
  </si>
  <si>
    <t>Smartphone</t>
  </si>
  <si>
    <t>West</t>
  </si>
  <si>
    <t>Tablet</t>
  </si>
  <si>
    <t>North</t>
  </si>
  <si>
    <t>Monitor</t>
  </si>
  <si>
    <t>South</t>
  </si>
  <si>
    <t>Headphones</t>
  </si>
  <si>
    <t>Product Category</t>
  </si>
  <si>
    <t>Electronics</t>
  </si>
  <si>
    <t>Accessories</t>
  </si>
  <si>
    <t>Total Sales</t>
  </si>
  <si>
    <t>Approved</t>
  </si>
  <si>
    <t>Pending</t>
  </si>
  <si>
    <t>Rejected</t>
  </si>
  <si>
    <t>Data Validation</t>
  </si>
  <si>
    <t>Row Labels</t>
  </si>
  <si>
    <t>Grand Total</t>
  </si>
  <si>
    <t>Sum of Total Sales</t>
  </si>
  <si>
    <t>Column Labels</t>
  </si>
  <si>
    <r>
      <rPr>
        <b/>
        <sz val="10"/>
        <color rgb="FF000000"/>
        <rFont val="Arial"/>
        <family val="2"/>
        <scheme val="minor"/>
      </rPr>
      <t>Sales Report Summary</t>
    </r>
    <r>
      <rPr>
        <sz val="10"/>
        <color rgb="FF000000"/>
        <rFont val="Arial"/>
        <family val="2"/>
        <scheme val="minor"/>
      </rPr>
      <t xml:space="preserve">
Based on the pivot table, the total sales amount across all regions and products is $68,000. Here’s a brief breakdown by region:
--&gt;East: Achieved the highest sales at $25,000, coming from Headphones ($10,000) and Laptops ($15,000).
--&gt;North: Recorded only Tablet sales, totaling $12,000.
--&gt;South: Generated $10,000 from Monitors alone.
--&gt;West: Secured $21,000 from Smartphones exclusively.
This distribution shows each region focusing on specific products, with East leading overall sales. The pivot table helps highlight how sales vary by region and product category.</t>
    </r>
  </si>
  <si>
    <t>`</t>
  </si>
  <si>
    <t>VLOOKUP</t>
  </si>
  <si>
    <t xml:space="preserve">BAR CHART </t>
  </si>
  <si>
    <t>INDEX-MATCH Task</t>
  </si>
  <si>
    <t>Data</t>
  </si>
  <si>
    <t>FILTER Function Task</t>
  </si>
  <si>
    <t>High/Low Sales</t>
  </si>
  <si>
    <t>Bonus Eligibility</t>
  </si>
  <si>
    <t>INDEX Error</t>
  </si>
  <si>
    <t>VLOOKUP Error</t>
  </si>
  <si>
    <t>Line Chart</t>
  </si>
  <si>
    <t>DropDownList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</si>
</sst>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yyyy\-mm\-dd"/>
  </numFmts>
  <fonts count="10" x14ac:knownFonts="1">
    <font>
      <sz val="10"/>
      <color rgb="FF000000"/>
      <name val="Arial"/>
      <scheme val="minor"/>
    </font>
    <font>
      <b/>
      <sz val="10"/>
      <color theme="1"/>
      <name val="Arial"/>
      <scheme val="minor"/>
    </font>
    <font>
      <sz val="10"/>
      <color theme="1"/>
      <name val="Arial"/>
      <scheme val="minor"/>
    </font>
    <font>
      <b/>
      <sz val="10"/>
      <color rgb="FF000000"/>
      <name val="Arial"/>
      <family val="2"/>
      <scheme val="minor"/>
    </font>
    <font>
      <b/>
      <sz val="10"/>
      <color theme="1"/>
      <name val="Arial"/>
      <family val="2"/>
      <scheme val="minor"/>
    </font>
    <font>
      <sz val="10"/>
      <color rgb="FF000000"/>
      <name val="Arial"/>
      <family val="2"/>
      <scheme val="minor"/>
    </font>
    <font>
      <b/>
      <sz val="14"/>
      <color rgb="FF000000"/>
      <name val="Arial"/>
      <family val="2"/>
      <scheme val="minor"/>
    </font>
    <font>
      <b/>
      <sz val="16"/>
      <color rgb="FF000000"/>
      <name val="Arial"/>
      <family val="2"/>
      <scheme val="minor"/>
    </font>
    <font>
      <sz val="10"/>
      <color theme="1"/>
      <name val="Arial"/>
      <family val="2"/>
      <scheme val="minor"/>
    </font>
    <font>
      <b/>
      <sz val="14"/>
      <color theme="1"/>
      <name val="Arial"/>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theme="9" tint="-0.249977111117893"/>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8">
    <xf numFmtId="0" fontId="0" fillId="0" borderId="0" xfId="0" applyFont="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5" fillId="2" borderId="0" xfId="0" applyFont="1" applyFill="1" applyBorder="1" applyAlignment="1">
      <alignment horizontal="left" vertical="top" wrapText="1"/>
    </xf>
    <xf numFmtId="0" fontId="0" fillId="2" borderId="0" xfId="0" applyFont="1" applyFill="1" applyBorder="1" applyAlignment="1">
      <alignment horizontal="left" vertical="top"/>
    </xf>
    <xf numFmtId="0" fontId="0" fillId="3" borderId="0" xfId="0" applyFont="1" applyFill="1" applyAlignment="1">
      <alignment horizontal="center" vertical="top"/>
    </xf>
    <xf numFmtId="0" fontId="1" fillId="4" borderId="9" xfId="0" applyFont="1" applyFill="1" applyBorder="1" applyAlignment="1">
      <alignment horizontal="center"/>
    </xf>
    <xf numFmtId="0" fontId="4" fillId="4" borderId="9" xfId="0" applyFont="1" applyFill="1" applyBorder="1" applyAlignment="1">
      <alignment horizontal="center"/>
    </xf>
    <xf numFmtId="0" fontId="2" fillId="0" borderId="9" xfId="0" applyFont="1" applyBorder="1" applyAlignment="1">
      <alignment horizontal="center"/>
    </xf>
    <xf numFmtId="164" fontId="2" fillId="0" borderId="9" xfId="0" applyNumberFormat="1" applyFont="1" applyBorder="1" applyAlignment="1">
      <alignment horizontal="center"/>
    </xf>
    <xf numFmtId="0" fontId="4" fillId="0" borderId="0" xfId="0" applyFont="1" applyFill="1" applyBorder="1" applyAlignment="1">
      <alignment horizontal="center"/>
    </xf>
    <xf numFmtId="0" fontId="2" fillId="0" borderId="0" xfId="0" applyFont="1" applyFill="1" applyBorder="1" applyAlignment="1">
      <alignment horizontal="center"/>
    </xf>
    <xf numFmtId="0" fontId="8" fillId="0" borderId="9" xfId="0" applyFont="1" applyBorder="1" applyAlignment="1">
      <alignment horizontal="center"/>
    </xf>
    <xf numFmtId="0" fontId="2" fillId="0" borderId="0" xfId="0" applyFont="1" applyBorder="1" applyAlignment="1">
      <alignment horizontal="center"/>
    </xf>
    <xf numFmtId="0" fontId="9" fillId="8" borderId="1"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3" xfId="0" applyFont="1" applyFill="1" applyBorder="1" applyAlignment="1">
      <alignment horizontal="center" vertical="center"/>
    </xf>
    <xf numFmtId="0" fontId="9" fillId="8" borderId="4"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5" xfId="0" applyFont="1" applyFill="1" applyBorder="1" applyAlignment="1">
      <alignment horizontal="center" vertical="center"/>
    </xf>
    <xf numFmtId="0" fontId="9" fillId="8" borderId="6" xfId="0" applyFont="1" applyFill="1" applyBorder="1" applyAlignment="1">
      <alignment horizontal="center" vertical="center"/>
    </xf>
    <xf numFmtId="0" fontId="9" fillId="8" borderId="7" xfId="0" applyFont="1" applyFill="1" applyBorder="1" applyAlignment="1">
      <alignment horizontal="center" vertical="center"/>
    </xf>
    <xf numFmtId="0" fontId="9" fillId="8" borderId="8" xfId="0" applyFont="1" applyFill="1" applyBorder="1" applyAlignment="1">
      <alignment horizontal="center" vertical="center"/>
    </xf>
    <xf numFmtId="0" fontId="0" fillId="3" borderId="9" xfId="0" applyFont="1" applyFill="1" applyBorder="1" applyAlignment="1">
      <alignment horizontal="center" vertical="top"/>
    </xf>
    <xf numFmtId="0" fontId="7" fillId="3" borderId="12" xfId="0" applyFont="1" applyFill="1" applyBorder="1" applyAlignment="1">
      <alignment horizontal="center" vertical="top"/>
    </xf>
    <xf numFmtId="0" fontId="0" fillId="3" borderId="13" xfId="0" applyFont="1" applyFill="1" applyBorder="1" applyAlignment="1">
      <alignment horizontal="center" vertical="top"/>
    </xf>
    <xf numFmtId="0" fontId="0" fillId="3" borderId="14" xfId="0" applyFont="1" applyFill="1" applyBorder="1" applyAlignment="1">
      <alignment horizontal="center" vertical="top"/>
    </xf>
    <xf numFmtId="0" fontId="0" fillId="3" borderId="15" xfId="0" applyFont="1" applyFill="1" applyBorder="1" applyAlignment="1">
      <alignment horizontal="center" vertical="top"/>
    </xf>
    <xf numFmtId="0" fontId="0" fillId="3" borderId="16" xfId="0" applyFont="1" applyFill="1" applyBorder="1" applyAlignment="1">
      <alignment horizontal="center" vertical="top"/>
    </xf>
    <xf numFmtId="0" fontId="0" fillId="3" borderId="17" xfId="0" applyFont="1" applyFill="1" applyBorder="1" applyAlignment="1">
      <alignment horizontal="center" vertical="top"/>
    </xf>
    <xf numFmtId="0" fontId="0" fillId="3" borderId="18" xfId="0" applyFont="1" applyFill="1" applyBorder="1" applyAlignment="1">
      <alignment horizontal="center" vertical="top"/>
    </xf>
    <xf numFmtId="0" fontId="0" fillId="3" borderId="19" xfId="0" applyFont="1" applyFill="1" applyBorder="1" applyAlignment="1">
      <alignment horizontal="center" vertical="top"/>
    </xf>
    <xf numFmtId="0" fontId="4" fillId="4" borderId="9" xfId="0" applyFont="1" applyFill="1" applyBorder="1" applyAlignment="1">
      <alignment horizontal="left" vertical="top"/>
    </xf>
    <xf numFmtId="0" fontId="1" fillId="4" borderId="9" xfId="0" applyFont="1" applyFill="1" applyBorder="1" applyAlignment="1">
      <alignment horizontal="left" vertical="top"/>
    </xf>
    <xf numFmtId="0" fontId="3" fillId="4" borderId="9" xfId="0" applyFont="1" applyFill="1" applyBorder="1" applyAlignment="1">
      <alignment horizontal="left" vertical="top"/>
    </xf>
    <xf numFmtId="164" fontId="0" fillId="5" borderId="9" xfId="0" applyNumberFormat="1" applyFont="1" applyFill="1" applyBorder="1" applyAlignment="1">
      <alignment horizontal="left" vertical="top"/>
    </xf>
    <xf numFmtId="0" fontId="3" fillId="4" borderId="11" xfId="0" applyFont="1" applyFill="1" applyBorder="1" applyAlignment="1">
      <alignment horizontal="left" vertical="top"/>
    </xf>
    <xf numFmtId="0" fontId="0" fillId="0" borderId="0" xfId="0" applyFont="1" applyAlignment="1">
      <alignment horizontal="left" vertical="top"/>
    </xf>
    <xf numFmtId="0" fontId="2" fillId="0" borderId="9" xfId="0" applyFont="1" applyBorder="1" applyAlignment="1">
      <alignment horizontal="left" vertical="top"/>
    </xf>
    <xf numFmtId="0" fontId="8" fillId="0" borderId="9" xfId="0" applyFont="1" applyBorder="1" applyAlignment="1">
      <alignment horizontal="left" vertical="top"/>
    </xf>
    <xf numFmtId="164" fontId="2" fillId="0" borderId="9" xfId="0" applyNumberFormat="1" applyFont="1" applyBorder="1" applyAlignment="1">
      <alignment horizontal="left" vertical="top"/>
    </xf>
    <xf numFmtId="164" fontId="0" fillId="0" borderId="9" xfId="0" applyNumberFormat="1" applyFont="1" applyBorder="1" applyAlignment="1">
      <alignment horizontal="left" vertical="top"/>
    </xf>
    <xf numFmtId="164" fontId="0" fillId="6" borderId="9" xfId="0" applyNumberFormat="1" applyFont="1" applyFill="1" applyBorder="1" applyAlignment="1">
      <alignment horizontal="left" vertical="top"/>
    </xf>
    <xf numFmtId="0" fontId="0" fillId="0" borderId="9" xfId="0" applyFont="1" applyBorder="1" applyAlignment="1">
      <alignment horizontal="left" vertical="top"/>
    </xf>
    <xf numFmtId="0" fontId="0" fillId="0" borderId="11" xfId="0" applyFont="1" applyBorder="1" applyAlignment="1">
      <alignment horizontal="left" vertical="top"/>
    </xf>
    <xf numFmtId="0" fontId="5" fillId="0" borderId="9" xfId="0" applyFont="1" applyFill="1" applyBorder="1" applyAlignment="1">
      <alignment horizontal="left" vertical="top"/>
    </xf>
    <xf numFmtId="164" fontId="0" fillId="7" borderId="9" xfId="0" applyNumberFormat="1" applyFont="1" applyFill="1" applyBorder="1" applyAlignment="1">
      <alignment horizontal="left" vertical="top"/>
    </xf>
    <xf numFmtId="0" fontId="0" fillId="0" borderId="0" xfId="0" applyFont="1" applyBorder="1" applyAlignment="1">
      <alignment horizontal="left" vertical="top"/>
    </xf>
    <xf numFmtId="0" fontId="3" fillId="4" borderId="0" xfId="0" applyFont="1" applyFill="1" applyAlignment="1">
      <alignment horizontal="left" vertical="top"/>
    </xf>
    <xf numFmtId="0" fontId="0" fillId="0" borderId="9" xfId="0" applyFont="1" applyFill="1" applyBorder="1" applyAlignment="1">
      <alignment horizontal="left" vertical="top"/>
    </xf>
    <xf numFmtId="0" fontId="6" fillId="3" borderId="0" xfId="0" applyFont="1" applyFill="1" applyAlignment="1">
      <alignment horizontal="center" vertical="top"/>
    </xf>
    <xf numFmtId="14" fontId="1" fillId="4" borderId="9" xfId="0" applyNumberFormat="1" applyFont="1" applyFill="1" applyBorder="1" applyAlignment="1">
      <alignment horizontal="left" vertical="top"/>
    </xf>
    <xf numFmtId="14" fontId="2" fillId="0" borderId="9" xfId="0" applyNumberFormat="1" applyFont="1" applyBorder="1" applyAlignment="1">
      <alignment horizontal="left" vertical="top"/>
    </xf>
    <xf numFmtId="0" fontId="5" fillId="0" borderId="0" xfId="0" applyFont="1" applyAlignment="1">
      <alignment vertical="center" wrapText="1"/>
    </xf>
    <xf numFmtId="0" fontId="2" fillId="0" borderId="10" xfId="0" applyFont="1" applyBorder="1" applyAlignment="1">
      <alignment horizontal="left" vertical="top"/>
    </xf>
    <xf numFmtId="0" fontId="3" fillId="9" borderId="1" xfId="0" applyFont="1" applyFill="1" applyBorder="1" applyAlignment="1">
      <alignment horizontal="center" vertical="top"/>
    </xf>
    <xf numFmtId="0" fontId="3" fillId="9" borderId="3" xfId="0" applyFont="1" applyFill="1" applyBorder="1" applyAlignment="1">
      <alignment horizontal="center" vertical="top"/>
    </xf>
  </cellXfs>
  <cellStyles count="1">
    <cellStyle name="Normal" xfId="0" builtinId="0"/>
  </cellStyles>
  <dxfs count="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auto="1"/>
      </font>
      <fill>
        <patternFill>
          <bgColor rgb="FF00B050"/>
        </patternFill>
      </fill>
    </dxf>
    <dxf>
      <fill>
        <patternFill>
          <bgColor theme="7" tint="-0.24994659260841701"/>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Sheet1!$F$1</c:f>
              <c:strCache>
                <c:ptCount val="1"/>
                <c:pt idx="0">
                  <c:v>Total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Sheet1!$B$2:$B$6</c:f>
              <c:strCache>
                <c:ptCount val="3"/>
                <c:pt idx="0">
                  <c:v>North</c:v>
                </c:pt>
                <c:pt idx="1">
                  <c:v>West</c:v>
                </c:pt>
                <c:pt idx="2">
                  <c:v>East</c:v>
                </c:pt>
              </c:strCache>
            </c:strRef>
          </c:cat>
          <c:val>
            <c:numRef>
              <c:f>Sheet1!$F$2:$F$6</c:f>
              <c:numCache>
                <c:formatCode>"$"#,##0</c:formatCode>
                <c:ptCount val="3"/>
                <c:pt idx="0">
                  <c:v>12000</c:v>
                </c:pt>
                <c:pt idx="1">
                  <c:v>21000</c:v>
                </c:pt>
                <c:pt idx="2">
                  <c:v>10000</c:v>
                </c:pt>
              </c:numCache>
            </c:numRef>
          </c:val>
          <c:extLst>
            <c:ext xmlns:c16="http://schemas.microsoft.com/office/drawing/2014/chart" uri="{C3380CC4-5D6E-409C-BE32-E72D297353CC}">
              <c16:uniqueId val="{00000000-2C6D-474F-BA52-EE1E7E6D0ECA}"/>
            </c:ext>
          </c:extLst>
        </c:ser>
        <c:dLbls>
          <c:dLblPos val="inEnd"/>
          <c:showLegendKey val="0"/>
          <c:showVal val="1"/>
          <c:showCatName val="0"/>
          <c:showSerName val="0"/>
          <c:showPercent val="0"/>
          <c:showBubbleSize val="0"/>
        </c:dLbls>
        <c:gapWidth val="100"/>
        <c:overlap val="-24"/>
        <c:axId val="1709059599"/>
        <c:axId val="1709061679"/>
      </c:barChart>
      <c:catAx>
        <c:axId val="170905959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Region</a:t>
                </a:r>
              </a:p>
            </c:rich>
          </c:tx>
          <c:layout>
            <c:manualLayout>
              <c:xMode val="edge"/>
              <c:yMode val="edge"/>
              <c:x val="0.45084755030621171"/>
              <c:y val="0.8919211140274132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09061679"/>
        <c:crosses val="autoZero"/>
        <c:auto val="1"/>
        <c:lblAlgn val="ctr"/>
        <c:lblOffset val="100"/>
        <c:noMultiLvlLbl val="0"/>
      </c:catAx>
      <c:valAx>
        <c:axId val="170906167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 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0905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outerShdw blurRad="50800" dist="38100" dir="5400000" algn="t" rotWithShape="0">
                    <a:prstClr val="black">
                      <a:alpha val="40000"/>
                    </a:prstClr>
                  </a:outerShdw>
                </a:effectLst>
              </a:rPr>
              <a:t>Sales Trend Over Time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Sheet1!$F$1</c:f>
              <c:strCache>
                <c:ptCount val="1"/>
                <c:pt idx="0">
                  <c:v>Total Sales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numRef>
              <c:f>Sheet1!$E$2:$E$6</c:f>
              <c:numCache>
                <c:formatCode>m/d/yyyy</c:formatCode>
                <c:ptCount val="3"/>
                <c:pt idx="0">
                  <c:v>44931</c:v>
                </c:pt>
                <c:pt idx="1">
                  <c:v>44929</c:v>
                </c:pt>
                <c:pt idx="2">
                  <c:v>44936</c:v>
                </c:pt>
              </c:numCache>
            </c:numRef>
          </c:cat>
          <c:val>
            <c:numRef>
              <c:f>Sheet1!$F$2:$F$6</c:f>
              <c:numCache>
                <c:formatCode>"$"#,##0</c:formatCode>
                <c:ptCount val="3"/>
                <c:pt idx="0">
                  <c:v>12000</c:v>
                </c:pt>
                <c:pt idx="1">
                  <c:v>21000</c:v>
                </c:pt>
                <c:pt idx="2">
                  <c:v>10000</c:v>
                </c:pt>
              </c:numCache>
            </c:numRef>
          </c:val>
          <c:smooth val="0"/>
          <c:extLst>
            <c:ext xmlns:c16="http://schemas.microsoft.com/office/drawing/2014/chart" uri="{C3380CC4-5D6E-409C-BE32-E72D297353CC}">
              <c16:uniqueId val="{00000000-E502-4C9E-A842-486706785499}"/>
            </c:ext>
          </c:extLst>
        </c:ser>
        <c:dLbls>
          <c:dLblPos val="ctr"/>
          <c:showLegendKey val="0"/>
          <c:showVal val="1"/>
          <c:showCatName val="0"/>
          <c:showSerName val="0"/>
          <c:showPercent val="0"/>
          <c:showBubbleSize val="0"/>
        </c:dLbls>
        <c:smooth val="0"/>
        <c:axId val="1709067503"/>
        <c:axId val="1709062511"/>
      </c:lineChart>
      <c:dateAx>
        <c:axId val="170906750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900" b="1" i="0" u="none" strike="noStrike" cap="all" baseline="0"/>
                  <a:t>Sales Date</a:t>
                </a:r>
                <a:endParaRPr lang="en-US"/>
              </a:p>
            </c:rich>
          </c:tx>
          <c:layout>
            <c:manualLayout>
              <c:xMode val="edge"/>
              <c:yMode val="edge"/>
              <c:x val="0.42235454943132106"/>
              <c:y val="0.9243285214348204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09062511"/>
        <c:crosses val="autoZero"/>
        <c:auto val="1"/>
        <c:lblOffset val="100"/>
        <c:baseTimeUnit val="days"/>
      </c:dateAx>
      <c:valAx>
        <c:axId val="170906251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900" b="1" i="0" u="none" strike="noStrike" cap="all" baseline="0"/>
                  <a:t>Sales Amount</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09067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152399</xdr:colOff>
      <xdr:row>9</xdr:row>
      <xdr:rowOff>180974</xdr:rowOff>
    </xdr:from>
    <xdr:to>
      <xdr:col>8</xdr:col>
      <xdr:colOff>704849</xdr:colOff>
      <xdr:row>24</xdr:row>
      <xdr:rowOff>76200</xdr:rowOff>
    </xdr:to>
    <xdr:graphicFrame macro="">
      <xdr:nvGraphicFramePr>
        <xdr:cNvPr id="2" name="Chart 1">
          <a:extLst>
            <a:ext uri="{FF2B5EF4-FFF2-40B4-BE49-F238E27FC236}">
              <a16:creationId xmlns:a16="http://schemas.microsoft.com/office/drawing/2014/main" id="{10687BC0-4E9E-4CDD-B0F8-49BC9E3662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142875</xdr:colOff>
      <xdr:row>10</xdr:row>
      <xdr:rowOff>123825</xdr:rowOff>
    </xdr:from>
    <xdr:to>
      <xdr:col>14</xdr:col>
      <xdr:colOff>714375</xdr:colOff>
      <xdr:row>24</xdr:row>
      <xdr:rowOff>66675</xdr:rowOff>
    </xdr:to>
    <xdr:graphicFrame macro="">
      <xdr:nvGraphicFramePr>
        <xdr:cNvPr id="4" name="Chart 3">
          <a:extLst>
            <a:ext uri="{FF2B5EF4-FFF2-40B4-BE49-F238E27FC236}">
              <a16:creationId xmlns:a16="http://schemas.microsoft.com/office/drawing/2014/main" id="{625C68AC-6759-4950-B6DA-8A7CC9B4D2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66.953986458335" createdVersion="7" refreshedVersion="7" minRefreshableVersion="3" recordCount="5" xr:uid="{2B53F59D-B9AD-4E13-8177-D1933201B2F6}">
  <cacheSource type="worksheet">
    <worksheetSource ref="A1:H6" sheet="Sheet1"/>
  </cacheSource>
  <cacheFields count="8">
    <cacheField name="Product Name" numFmtId="0">
      <sharedItems count="5">
        <s v="Headphones"/>
        <s v="Laptop"/>
        <s v="Monitor"/>
        <s v="Smartphone"/>
        <s v="Tablet"/>
      </sharedItems>
    </cacheField>
    <cacheField name="Region" numFmtId="0">
      <sharedItems count="4">
        <s v="East"/>
        <s v="South"/>
        <s v="West"/>
        <s v="North"/>
      </sharedItems>
    </cacheField>
    <cacheField name="Unit Price" numFmtId="164">
      <sharedItems containsSemiMixedTypes="0" containsString="0" containsNumber="1" containsInteger="1" minValue="100" maxValue="500"/>
    </cacheField>
    <cacheField name="Quantity Sold" numFmtId="0">
      <sharedItems containsSemiMixedTypes="0" containsString="0" containsNumber="1" containsInteger="1" minValue="30" maxValue="100"/>
    </cacheField>
    <cacheField name="Sales Date" numFmtId="165">
      <sharedItems containsSemiMixedTypes="0" containsNonDate="0" containsDate="1" containsString="0" minDate="2023-01-01T00:00:00" maxDate="2023-01-11T00:00:00"/>
    </cacheField>
    <cacheField name="Total Sales" numFmtId="164">
      <sharedItems containsSemiMixedTypes="0" containsString="0" containsNumber="1" containsInteger="1" minValue="10000" maxValue="21000"/>
    </cacheField>
    <cacheField name="$13,600" numFmtId="0">
      <sharedItems containsString="0" containsBlank="1" containsNumber="1" containsInteger="1" minValue="10000" maxValue="21000"/>
    </cacheField>
    <cacheField name="Data Validatio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x v="0"/>
    <n v="100"/>
    <n v="100"/>
    <d v="2023-01-10T00:00:00"/>
    <n v="10000"/>
    <n v="21000"/>
    <s v="Approved"/>
  </r>
  <r>
    <x v="1"/>
    <x v="0"/>
    <n v="500"/>
    <n v="30"/>
    <d v="2023-01-01T00:00:00"/>
    <n v="15000"/>
    <n v="10000"/>
    <s v="Rejected"/>
  </r>
  <r>
    <x v="2"/>
    <x v="1"/>
    <n v="250"/>
    <n v="40"/>
    <d v="2023-01-08T00:00:00"/>
    <n v="10000"/>
    <m/>
    <s v="Pending"/>
  </r>
  <r>
    <x v="3"/>
    <x v="2"/>
    <n v="300"/>
    <n v="70"/>
    <d v="2023-01-03T00:00:00"/>
    <n v="21000"/>
    <m/>
    <s v="Approved"/>
  </r>
  <r>
    <x v="4"/>
    <x v="3"/>
    <n v="200"/>
    <n v="60"/>
    <d v="2023-01-05T00:00:00"/>
    <n v="12000"/>
    <m/>
    <s v="Pending"/>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7F75CE-BC9C-46C6-BA48-F1FFBE435336}"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G9" firstHeaderRow="1" firstDataRow="2" firstDataCol="1"/>
  <pivotFields count="8">
    <pivotField axis="axisCol" showAll="0">
      <items count="6">
        <item x="0"/>
        <item x="1"/>
        <item x="2"/>
        <item x="3"/>
        <item x="4"/>
        <item t="default"/>
      </items>
    </pivotField>
    <pivotField axis="axisRow" showAll="0">
      <items count="5">
        <item x="0"/>
        <item x="3"/>
        <item x="1"/>
        <item x="2"/>
        <item t="default"/>
      </items>
    </pivotField>
    <pivotField numFmtId="164" showAll="0"/>
    <pivotField showAll="0"/>
    <pivotField numFmtId="165" showAll="0"/>
    <pivotField dataField="1" numFmtId="164" showAll="0"/>
    <pivotField showAll="0"/>
    <pivotField showAll="0"/>
  </pivotFields>
  <rowFields count="1">
    <field x="1"/>
  </rowFields>
  <rowItems count="5">
    <i>
      <x/>
    </i>
    <i>
      <x v="1"/>
    </i>
    <i>
      <x v="2"/>
    </i>
    <i>
      <x v="3"/>
    </i>
    <i t="grand">
      <x/>
    </i>
  </rowItems>
  <colFields count="1">
    <field x="0"/>
  </colFields>
  <colItems count="6">
    <i>
      <x/>
    </i>
    <i>
      <x v="1"/>
    </i>
    <i>
      <x v="2"/>
    </i>
    <i>
      <x v="3"/>
    </i>
    <i>
      <x v="4"/>
    </i>
    <i t="grand">
      <x/>
    </i>
  </colItems>
  <dataFields count="1">
    <dataField name="Sum of Total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O25"/>
  <sheetViews>
    <sheetView tabSelected="1" workbookViewId="0">
      <selection activeCell="B19" sqref="B19"/>
    </sheetView>
  </sheetViews>
  <sheetFormatPr defaultColWidth="12.5703125" defaultRowHeight="15.75" customHeight="1" x14ac:dyDescent="0.2"/>
  <cols>
    <col min="1" max="1" width="14.140625" style="38" customWidth="1"/>
    <col min="2" max="2" width="18.28515625" style="38" customWidth="1"/>
    <col min="3" max="3" width="10" style="38" customWidth="1"/>
    <col min="4" max="4" width="12.85546875" style="38" customWidth="1"/>
    <col min="5" max="5" width="10.28515625" style="38" customWidth="1"/>
    <col min="6" max="6" width="12.5703125" style="38"/>
    <col min="7" max="7" width="8.85546875" style="38" customWidth="1"/>
    <col min="8" max="8" width="14.42578125" style="38" customWidth="1"/>
    <col min="9" max="9" width="11.140625" style="38" customWidth="1"/>
    <col min="10" max="10" width="18.7109375" style="38" customWidth="1"/>
    <col min="11" max="12" width="15.140625" style="38" customWidth="1"/>
    <col min="13" max="13" width="14.85546875" style="38" customWidth="1"/>
    <col min="14" max="16384" width="12.5703125" style="38"/>
  </cols>
  <sheetData>
    <row r="1" spans="1:15" ht="12.75" x14ac:dyDescent="0.2">
      <c r="A1" s="33" t="s">
        <v>31</v>
      </c>
      <c r="B1" s="33" t="s">
        <v>1</v>
      </c>
      <c r="C1" s="34" t="s">
        <v>2</v>
      </c>
      <c r="D1" s="34" t="s">
        <v>3</v>
      </c>
      <c r="E1" s="52" t="s">
        <v>4</v>
      </c>
      <c r="F1" s="35" t="s">
        <v>17</v>
      </c>
      <c r="G1" s="36">
        <f>AVERAGE($F$2:$F$6)</f>
        <v>13600</v>
      </c>
      <c r="H1" s="33" t="s">
        <v>21</v>
      </c>
      <c r="I1" s="35" t="s">
        <v>28</v>
      </c>
      <c r="J1" s="37" t="s">
        <v>30</v>
      </c>
      <c r="K1" s="35" t="s">
        <v>33</v>
      </c>
      <c r="L1" s="35" t="s">
        <v>34</v>
      </c>
      <c r="M1" s="49" t="s">
        <v>36</v>
      </c>
      <c r="N1" s="49" t="s">
        <v>35</v>
      </c>
    </row>
    <row r="2" spans="1:15" ht="12.75" hidden="1" x14ac:dyDescent="0.2">
      <c r="A2" s="39" t="s">
        <v>5</v>
      </c>
      <c r="B2" s="40" t="s">
        <v>6</v>
      </c>
      <c r="C2" s="41">
        <v>500</v>
      </c>
      <c r="D2" s="39">
        <v>30</v>
      </c>
      <c r="E2" s="53">
        <v>44927</v>
      </c>
      <c r="F2" s="42">
        <f>C2*D2</f>
        <v>15000</v>
      </c>
      <c r="G2" s="47">
        <f>MIN($F$2:$F$6)</f>
        <v>10000</v>
      </c>
      <c r="H2" s="44" t="s">
        <v>20</v>
      </c>
      <c r="I2" s="44" t="str">
        <f>VLOOKUP(A2, $A$9:$B$14, 2, FALSE)</f>
        <v>Electronics</v>
      </c>
      <c r="J2" s="45" t="str">
        <f>INDEX($B$9:$B$14, MATCH(A2, $A$9:$A$14, 0))</f>
        <v>Electronics</v>
      </c>
      <c r="K2" s="46" t="str">
        <f>IF(ISNUMBER(D2), IF(D2 &gt; 50, "High Sales", "Low Sales"), "Invalid Data")</f>
        <v>Low Sales</v>
      </c>
      <c r="L2" s="46" t="str">
        <f>IF(AND(B2="East", ISNUMBER(D2), D2 &gt; 60), "Bonus Eligible", "Not Eligible")</f>
        <v>Not Eligible</v>
      </c>
      <c r="M2" s="50" t="str">
        <f>IFERROR(VLOOKUP(I2, $A$2:$B$100, 2, FALSE), "Not Found")</f>
        <v>Not Found</v>
      </c>
      <c r="N2" s="44" t="str">
        <f>IFERROR(INDEX($B$2:$B$100, MATCH(J2, $A$2:$A$100, 0)), "Not Found")</f>
        <v>Not Found</v>
      </c>
    </row>
    <row r="3" spans="1:15" ht="12.75" hidden="1" x14ac:dyDescent="0.2">
      <c r="A3" s="39" t="s">
        <v>11</v>
      </c>
      <c r="B3" s="39" t="s">
        <v>12</v>
      </c>
      <c r="C3" s="41">
        <v>250</v>
      </c>
      <c r="D3" s="39">
        <v>40</v>
      </c>
      <c r="E3" s="53">
        <v>44934</v>
      </c>
      <c r="F3" s="42">
        <f>C3*D3</f>
        <v>10000</v>
      </c>
      <c r="G3" s="43">
        <f>MAX($F$2:$F$6)</f>
        <v>21000</v>
      </c>
      <c r="H3" s="44" t="s">
        <v>19</v>
      </c>
      <c r="I3" s="44" t="str">
        <f>VLOOKUP(A3, $A$9:$B$14, 2, FALSE)</f>
        <v>Electronics</v>
      </c>
      <c r="J3" s="45" t="str">
        <f>INDEX($B$9:$B$14, MATCH(A3, $A$9:$A$14, 0))</f>
        <v>Electronics</v>
      </c>
      <c r="K3" s="46" t="str">
        <f>IF(ISNUMBER(D3), IF(D3 &gt; 50, "High Sales", "Low Sales"), "Invalid Data")</f>
        <v>Low Sales</v>
      </c>
      <c r="L3" s="46" t="str">
        <f>IF(AND(B3="East", ISNUMBER(D3), D3 &gt; 60), "Bonus Eligible", "Not Eligible")</f>
        <v>Not Eligible</v>
      </c>
      <c r="M3" s="50" t="str">
        <f>IFERROR(VLOOKUP(I3, $A$2:$B$100, 2, FALSE), "Not Found")</f>
        <v>Not Found</v>
      </c>
      <c r="N3" s="44" t="str">
        <f>IFERROR(INDEX($B$2:$B$100, MATCH(J3, $A$2:$A$100, 0)), "Not Found")</f>
        <v>Not Found</v>
      </c>
    </row>
    <row r="4" spans="1:15" ht="12.75" x14ac:dyDescent="0.2">
      <c r="A4" s="39" t="s">
        <v>9</v>
      </c>
      <c r="B4" s="39" t="s">
        <v>10</v>
      </c>
      <c r="C4" s="41">
        <v>200</v>
      </c>
      <c r="D4" s="39">
        <v>60</v>
      </c>
      <c r="E4" s="53">
        <v>44931</v>
      </c>
      <c r="F4" s="42">
        <f>C4*D4</f>
        <v>12000</v>
      </c>
      <c r="G4" s="44"/>
      <c r="H4" s="44" t="s">
        <v>19</v>
      </c>
      <c r="I4" s="44" t="str">
        <f>VLOOKUP(A4, $A$9:$B$14, 2, FALSE)</f>
        <v>Electronics</v>
      </c>
      <c r="J4" s="45" t="str">
        <f>INDEX($B$9:$B$14, MATCH(A4, $A$9:$A$14, 0))</f>
        <v>Electronics</v>
      </c>
      <c r="K4" s="46" t="str">
        <f>IF(ISNUMBER(D4), IF(D4 &gt; 50, "High Sales", "Low Sales"), "Invalid Data")</f>
        <v>High Sales</v>
      </c>
      <c r="L4" s="46" t="str">
        <f>IF(AND(B4="East", ISNUMBER(D4), D4 &gt; 60), "Bonus Eligible", "Not Eligible")</f>
        <v>Not Eligible</v>
      </c>
      <c r="M4" s="50" t="str">
        <f>IFERROR(VLOOKUP(I4, $A$2:$B$100, 2, FALSE), "Not Found")</f>
        <v>Not Found</v>
      </c>
      <c r="N4" s="44" t="str">
        <f>IFERROR(INDEX($B$2:$B$100, MATCH(J4, $A$2:$A$100, 0)), "Not Found")</f>
        <v>Not Found</v>
      </c>
    </row>
    <row r="5" spans="1:15" ht="12.75" x14ac:dyDescent="0.2">
      <c r="A5" s="39" t="s">
        <v>7</v>
      </c>
      <c r="B5" s="39" t="s">
        <v>8</v>
      </c>
      <c r="C5" s="41">
        <v>300</v>
      </c>
      <c r="D5" s="39">
        <v>70</v>
      </c>
      <c r="E5" s="53">
        <v>44929</v>
      </c>
      <c r="F5" s="42">
        <f>C5*D5</f>
        <v>21000</v>
      </c>
      <c r="G5" s="44"/>
      <c r="H5" s="44" t="s">
        <v>18</v>
      </c>
      <c r="I5" s="44" t="str">
        <f>VLOOKUP(A5, $A$9:$B$14, 2, FALSE)</f>
        <v>Electronics</v>
      </c>
      <c r="J5" s="45" t="str">
        <f>INDEX($B$9:$B$14, MATCH(A5, $A$9:$A$14, 0))</f>
        <v>Electronics</v>
      </c>
      <c r="K5" s="46" t="str">
        <f>IF(ISNUMBER(D5), IF(D5 &gt; 50, "High Sales", "Low Sales"), "Invalid Data")</f>
        <v>High Sales</v>
      </c>
      <c r="L5" s="46" t="str">
        <f>IF(AND(B5="East", ISNUMBER(D5), D5 &gt; 60), "Bonus Eligible", "Not Eligible")</f>
        <v>Not Eligible</v>
      </c>
      <c r="M5" s="50" t="str">
        <f>IFERROR(VLOOKUP(I5, $A$2:$B$100, 2, FALSE), "Not Found")</f>
        <v>Not Found</v>
      </c>
      <c r="N5" s="44" t="str">
        <f>IFERROR(INDEX($B$2:$B$100, MATCH(J5, $A$2:$A$100, 0)), "Not Found")</f>
        <v>Not Found</v>
      </c>
    </row>
    <row r="6" spans="1:15" ht="12.75" x14ac:dyDescent="0.2">
      <c r="A6" s="39" t="s">
        <v>13</v>
      </c>
      <c r="B6" s="40" t="s">
        <v>6</v>
      </c>
      <c r="C6" s="41">
        <v>100</v>
      </c>
      <c r="D6" s="39">
        <v>100</v>
      </c>
      <c r="E6" s="53">
        <v>44936</v>
      </c>
      <c r="F6" s="42">
        <f>C6*D6</f>
        <v>10000</v>
      </c>
      <c r="G6" s="44"/>
      <c r="H6" s="44" t="s">
        <v>18</v>
      </c>
      <c r="I6" s="44" t="str">
        <f>VLOOKUP(A6, $A$9:$B$14, 2, FALSE)</f>
        <v>Accessories</v>
      </c>
      <c r="J6" s="44" t="str">
        <f>INDEX($B$9:$B$14, MATCH(A6, $A$9:$A$14, 0))</f>
        <v>Accessories</v>
      </c>
      <c r="K6" s="46" t="str">
        <f>IF(ISNUMBER(D6), IF(D6 &gt; 50, "High Sales", "Low Sales"), "Invalid Data")</f>
        <v>High Sales</v>
      </c>
      <c r="L6" s="46" t="str">
        <f>IF(AND(B6="East", ISNUMBER(D6), D6 &gt; 60), "Bonus Eligible", "Not Eligible")</f>
        <v>Bonus Eligible</v>
      </c>
      <c r="M6" s="50" t="str">
        <f>IFERROR(VLOOKUP(I6, $A$2:$B$100, 2, FALSE), "Not Found")</f>
        <v>Not Found</v>
      </c>
      <c r="N6" s="44" t="str">
        <f>IFERROR(INDEX($B$2:$B$100, MATCH(J6, $A$2:$A$100, 0)), "Not Found")</f>
        <v>Not Found</v>
      </c>
    </row>
    <row r="7" spans="1:15" ht="15.75" customHeight="1" x14ac:dyDescent="0.2">
      <c r="A7" s="48"/>
      <c r="B7" s="48"/>
      <c r="C7" s="48"/>
      <c r="D7" s="48"/>
      <c r="E7" s="48"/>
      <c r="F7" s="48"/>
      <c r="G7" s="48"/>
      <c r="H7" s="48"/>
      <c r="I7" s="48"/>
      <c r="J7" s="48"/>
    </row>
    <row r="8" spans="1:15" ht="15.75" customHeight="1" thickBot="1" x14ac:dyDescent="0.25">
      <c r="A8" s="48"/>
      <c r="B8" s="48"/>
      <c r="C8" s="48"/>
      <c r="D8" s="48"/>
      <c r="E8" s="48"/>
      <c r="F8" s="48"/>
      <c r="G8" s="48"/>
      <c r="H8" s="48"/>
      <c r="I8" s="48"/>
      <c r="J8" s="48"/>
      <c r="K8" s="48"/>
    </row>
    <row r="9" spans="1:15" ht="15.75" customHeight="1" x14ac:dyDescent="0.2">
      <c r="A9" s="34" t="s">
        <v>0</v>
      </c>
      <c r="B9" s="34" t="s">
        <v>14</v>
      </c>
      <c r="D9" s="25" t="s">
        <v>29</v>
      </c>
      <c r="E9" s="26"/>
      <c r="F9" s="26"/>
      <c r="G9" s="26"/>
      <c r="H9" s="26"/>
      <c r="I9" s="27"/>
    </row>
    <row r="10" spans="1:15" ht="15.75" customHeight="1" x14ac:dyDescent="0.2">
      <c r="A10" s="39" t="s">
        <v>5</v>
      </c>
      <c r="B10" s="39" t="s">
        <v>15</v>
      </c>
      <c r="D10" s="28"/>
      <c r="E10" s="24"/>
      <c r="F10" s="24"/>
      <c r="G10" s="24"/>
      <c r="H10" s="24"/>
      <c r="I10" s="29"/>
      <c r="K10" s="51" t="s">
        <v>37</v>
      </c>
      <c r="L10" s="6"/>
      <c r="M10" s="6"/>
      <c r="N10" s="6"/>
      <c r="O10" s="6"/>
    </row>
    <row r="11" spans="1:15" ht="15.75" customHeight="1" x14ac:dyDescent="0.2">
      <c r="A11" s="39" t="s">
        <v>7</v>
      </c>
      <c r="B11" s="39" t="s">
        <v>15</v>
      </c>
      <c r="D11" s="28"/>
      <c r="E11" s="24"/>
      <c r="F11" s="24"/>
      <c r="G11" s="24"/>
      <c r="H11" s="24"/>
      <c r="I11" s="29"/>
      <c r="K11" s="6"/>
      <c r="L11" s="6"/>
      <c r="M11" s="6"/>
      <c r="N11" s="6"/>
      <c r="O11" s="6"/>
    </row>
    <row r="12" spans="1:15" ht="15.75" customHeight="1" x14ac:dyDescent="0.2">
      <c r="A12" s="39" t="s">
        <v>9</v>
      </c>
      <c r="B12" s="39" t="s">
        <v>15</v>
      </c>
      <c r="D12" s="28"/>
      <c r="E12" s="24"/>
      <c r="F12" s="24"/>
      <c r="G12" s="24"/>
      <c r="H12" s="24"/>
      <c r="I12" s="29"/>
      <c r="K12" s="6"/>
      <c r="L12" s="6"/>
      <c r="M12" s="6"/>
      <c r="N12" s="6"/>
      <c r="O12" s="6"/>
    </row>
    <row r="13" spans="1:15" ht="15.75" customHeight="1" x14ac:dyDescent="0.2">
      <c r="A13" s="39" t="s">
        <v>11</v>
      </c>
      <c r="B13" s="39" t="s">
        <v>15</v>
      </c>
      <c r="D13" s="28"/>
      <c r="E13" s="24"/>
      <c r="F13" s="24"/>
      <c r="G13" s="24"/>
      <c r="H13" s="24"/>
      <c r="I13" s="29"/>
      <c r="K13" s="6"/>
      <c r="L13" s="6"/>
      <c r="M13" s="6"/>
      <c r="N13" s="6"/>
      <c r="O13" s="6"/>
    </row>
    <row r="14" spans="1:15" ht="15.75" customHeight="1" thickBot="1" x14ac:dyDescent="0.25">
      <c r="A14" s="55" t="s">
        <v>13</v>
      </c>
      <c r="B14" s="55" t="s">
        <v>16</v>
      </c>
      <c r="D14" s="28"/>
      <c r="E14" s="24"/>
      <c r="F14" s="24"/>
      <c r="G14" s="24"/>
      <c r="H14" s="24"/>
      <c r="I14" s="29"/>
      <c r="K14" s="6"/>
      <c r="L14" s="6"/>
      <c r="M14" s="6"/>
      <c r="N14" s="6"/>
      <c r="O14" s="6"/>
    </row>
    <row r="15" spans="1:15" ht="15.75" customHeight="1" x14ac:dyDescent="0.2">
      <c r="A15" s="56" t="s">
        <v>38</v>
      </c>
      <c r="B15" s="57"/>
      <c r="D15" s="28"/>
      <c r="E15" s="24"/>
      <c r="F15" s="24"/>
      <c r="G15" s="24"/>
      <c r="H15" s="24"/>
      <c r="I15" s="29"/>
      <c r="K15" s="6"/>
      <c r="L15" s="6"/>
      <c r="M15" s="6"/>
      <c r="N15" s="6"/>
      <c r="O15" s="6"/>
    </row>
    <row r="16" spans="1:15" ht="15.75" customHeight="1" x14ac:dyDescent="0.2">
      <c r="A16" s="44" t="str" cm="1">
        <f t="array" ref="A16">_xlfn._xlws.FILTER(A2:A6, B2:B6=B16, "কোনো ডেটা নেই")</f>
        <v>Monitor</v>
      </c>
      <c r="B16" s="44" t="s">
        <v>12</v>
      </c>
      <c r="D16" s="28"/>
      <c r="E16" s="24"/>
      <c r="F16" s="24"/>
      <c r="G16" s="24"/>
      <c r="H16" s="24"/>
      <c r="I16" s="29"/>
      <c r="K16" s="6"/>
      <c r="L16" s="6"/>
      <c r="M16" s="6"/>
      <c r="N16" s="6"/>
      <c r="O16" s="6"/>
    </row>
    <row r="17" spans="1:15" ht="15.75" customHeight="1" x14ac:dyDescent="0.2">
      <c r="A17" s="44"/>
      <c r="B17" s="44"/>
      <c r="D17" s="28"/>
      <c r="E17" s="24"/>
      <c r="F17" s="24"/>
      <c r="G17" s="24"/>
      <c r="H17" s="24"/>
      <c r="I17" s="29"/>
      <c r="K17" s="6"/>
      <c r="L17" s="6"/>
      <c r="M17" s="6"/>
      <c r="N17" s="6"/>
      <c r="O17" s="6"/>
    </row>
    <row r="18" spans="1:15" ht="15.75" customHeight="1" x14ac:dyDescent="0.2">
      <c r="A18" s="44"/>
      <c r="B18" s="44"/>
      <c r="D18" s="28"/>
      <c r="E18" s="24"/>
      <c r="F18" s="24"/>
      <c r="G18" s="24"/>
      <c r="H18" s="24"/>
      <c r="I18" s="29"/>
      <c r="K18" s="6"/>
      <c r="L18" s="6"/>
      <c r="M18" s="6"/>
      <c r="N18" s="6"/>
      <c r="O18" s="6"/>
    </row>
    <row r="19" spans="1:15" ht="15.75" customHeight="1" x14ac:dyDescent="0.2">
      <c r="A19" s="44"/>
      <c r="B19" s="44"/>
      <c r="D19" s="28"/>
      <c r="E19" s="24"/>
      <c r="F19" s="24"/>
      <c r="G19" s="24"/>
      <c r="H19" s="24"/>
      <c r="I19" s="29"/>
      <c r="K19" s="6"/>
      <c r="L19" s="6"/>
      <c r="M19" s="6"/>
      <c r="N19" s="6"/>
      <c r="O19" s="6"/>
    </row>
    <row r="20" spans="1:15" ht="15.75" customHeight="1" x14ac:dyDescent="0.2">
      <c r="A20" s="44"/>
      <c r="B20" s="44"/>
      <c r="D20" s="28"/>
      <c r="E20" s="24"/>
      <c r="F20" s="24"/>
      <c r="G20" s="24"/>
      <c r="H20" s="24"/>
      <c r="I20" s="29"/>
      <c r="J20" s="38" t="s">
        <v>27</v>
      </c>
      <c r="K20" s="6"/>
      <c r="L20" s="6"/>
      <c r="M20" s="6"/>
      <c r="N20" s="6"/>
      <c r="O20" s="6"/>
    </row>
    <row r="21" spans="1:15" ht="15.75" customHeight="1" x14ac:dyDescent="0.2">
      <c r="A21" s="44"/>
      <c r="B21" s="44"/>
      <c r="D21" s="28"/>
      <c r="E21" s="24"/>
      <c r="F21" s="24"/>
      <c r="G21" s="24"/>
      <c r="H21" s="24"/>
      <c r="I21" s="29"/>
      <c r="K21" s="6"/>
      <c r="L21" s="6"/>
      <c r="M21" s="6"/>
      <c r="N21" s="6"/>
      <c r="O21" s="6"/>
    </row>
    <row r="22" spans="1:15" ht="15.75" customHeight="1" x14ac:dyDescent="0.2">
      <c r="D22" s="28"/>
      <c r="E22" s="24"/>
      <c r="F22" s="24"/>
      <c r="G22" s="24"/>
      <c r="H22" s="24"/>
      <c r="I22" s="29"/>
      <c r="K22" s="6"/>
      <c r="L22" s="6"/>
      <c r="M22" s="6"/>
      <c r="N22" s="6"/>
      <c r="O22" s="6"/>
    </row>
    <row r="23" spans="1:15" ht="15.75" customHeight="1" x14ac:dyDescent="0.2">
      <c r="D23" s="28"/>
      <c r="E23" s="24"/>
      <c r="F23" s="24"/>
      <c r="G23" s="24"/>
      <c r="H23" s="24"/>
      <c r="I23" s="29"/>
      <c r="K23" s="6"/>
      <c r="L23" s="6"/>
      <c r="M23" s="6"/>
      <c r="N23" s="6"/>
      <c r="O23" s="6"/>
    </row>
    <row r="24" spans="1:15" ht="15.75" customHeight="1" x14ac:dyDescent="0.2">
      <c r="D24" s="28"/>
      <c r="E24" s="24"/>
      <c r="F24" s="24"/>
      <c r="G24" s="24"/>
      <c r="H24" s="24"/>
      <c r="I24" s="29"/>
      <c r="K24" s="6"/>
      <c r="L24" s="6"/>
      <c r="M24" s="6"/>
      <c r="N24" s="6"/>
      <c r="O24" s="6"/>
    </row>
    <row r="25" spans="1:15" ht="15.75" customHeight="1" thickBot="1" x14ac:dyDescent="0.25">
      <c r="D25" s="30"/>
      <c r="E25" s="31"/>
      <c r="F25" s="31"/>
      <c r="G25" s="31"/>
      <c r="H25" s="31"/>
      <c r="I25" s="32"/>
      <c r="K25" s="6"/>
      <c r="L25" s="6"/>
      <c r="M25" s="6"/>
      <c r="N25" s="6"/>
      <c r="O25" s="6"/>
    </row>
  </sheetData>
  <autoFilter ref="A1:N6" xr:uid="{00000000-0001-0000-0000-000000000000}">
    <filterColumn colId="3">
      <customFilters>
        <customFilter operator="greaterThan" val="50"/>
      </customFilters>
    </filterColumn>
  </autoFilter>
  <sortState xmlns:xlrd2="http://schemas.microsoft.com/office/spreadsheetml/2017/richdata2" ref="A2:F6">
    <sortCondition ref="A2:A6"/>
  </sortState>
  <mergeCells count="3">
    <mergeCell ref="A15:B15"/>
    <mergeCell ref="D9:I25"/>
    <mergeCell ref="K10:O25"/>
  </mergeCells>
  <conditionalFormatting sqref="H2:H6">
    <cfRule type="expression" dxfId="8" priority="7">
      <formula>"Pending"</formula>
    </cfRule>
    <cfRule type="expression" dxfId="7" priority="8">
      <formula>"Approved"</formula>
    </cfRule>
    <cfRule type="cellIs" dxfId="6" priority="9" operator="greaterThan">
      <formula>"Approved"</formula>
    </cfRule>
    <cfRule type="colorScale" priority="10">
      <colorScale>
        <cfvo type="min"/>
        <cfvo type="percentile" val="50"/>
        <cfvo type="max"/>
        <color rgb="FFF8696B"/>
        <color rgb="FFFFEB84"/>
        <color rgb="FF63BE7B"/>
      </colorScale>
    </cfRule>
  </conditionalFormatting>
  <conditionalFormatting sqref="H2:H6">
    <cfRule type="cellIs" dxfId="5" priority="3" operator="equal">
      <formula>"Pending"</formula>
    </cfRule>
    <cfRule type="cellIs" dxfId="4" priority="6" operator="equal">
      <formula>"Approved"</formula>
    </cfRule>
  </conditionalFormatting>
  <conditionalFormatting sqref="H4">
    <cfRule type="cellIs" dxfId="3" priority="5" operator="equal">
      <formula>"Rejected"</formula>
    </cfRule>
  </conditionalFormatting>
  <conditionalFormatting sqref="H2">
    <cfRule type="cellIs" dxfId="2" priority="4" operator="equal">
      <formula>"Approved"</formula>
    </cfRule>
  </conditionalFormatting>
  <conditionalFormatting sqref="H2:H7">
    <cfRule type="cellIs" dxfId="1" priority="1" operator="equal">
      <formula>"Rejected"</formula>
    </cfRule>
    <cfRule type="cellIs" dxfId="0" priority="2" operator="equal">
      <formula>"Approved"</formula>
    </cfRule>
  </conditionalFormatting>
  <dataValidations count="1">
    <dataValidation type="list" allowBlank="1" showInputMessage="1" showErrorMessage="1" sqref="H2:H6" xr:uid="{3F48D8DA-411E-46C8-AF26-AF9E2C2DDEAA}">
      <formula1>"Approved, Pending, Rejected"</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9012A3C-B3B2-4633-8E89-7EF78558AB9F}">
          <x14:formula1>
            <xm:f>RegionsList!$A$2:$A$5</xm:f>
          </x14:formula1>
          <xm:sqref>A2:A6 B16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55CE4-9649-445A-A067-BC7603B71825}">
  <dimension ref="A3:Q13"/>
  <sheetViews>
    <sheetView workbookViewId="0">
      <selection activeCell="I22" sqref="I22"/>
    </sheetView>
  </sheetViews>
  <sheetFormatPr defaultRowHeight="12.75" x14ac:dyDescent="0.2"/>
  <cols>
    <col min="1" max="1" width="18.42578125" bestFit="1" customWidth="1"/>
    <col min="2" max="2" width="17" bestFit="1" customWidth="1"/>
    <col min="3" max="3" width="7.28515625" bestFit="1" customWidth="1"/>
    <col min="4" max="4" width="7.85546875" bestFit="1" customWidth="1"/>
    <col min="5" max="5" width="12.140625" bestFit="1" customWidth="1"/>
    <col min="6" max="6" width="6.7109375" bestFit="1" customWidth="1"/>
    <col min="7" max="7" width="11.7109375" bestFit="1" customWidth="1"/>
  </cols>
  <sheetData>
    <row r="3" spans="1:17" x14ac:dyDescent="0.2">
      <c r="A3" s="1" t="s">
        <v>24</v>
      </c>
      <c r="B3" s="1" t="s">
        <v>25</v>
      </c>
      <c r="I3" s="4" t="s">
        <v>26</v>
      </c>
      <c r="J3" s="5"/>
      <c r="K3" s="5"/>
      <c r="L3" s="5"/>
      <c r="M3" s="5"/>
      <c r="N3" s="5"/>
      <c r="O3" s="5"/>
      <c r="P3" s="5"/>
      <c r="Q3" s="5"/>
    </row>
    <row r="4" spans="1:17" x14ac:dyDescent="0.2">
      <c r="A4" s="1" t="s">
        <v>22</v>
      </c>
      <c r="B4" t="s">
        <v>13</v>
      </c>
      <c r="C4" t="s">
        <v>5</v>
      </c>
      <c r="D4" t="s">
        <v>11</v>
      </c>
      <c r="E4" t="s">
        <v>7</v>
      </c>
      <c r="F4" t="s">
        <v>9</v>
      </c>
      <c r="G4" t="s">
        <v>23</v>
      </c>
      <c r="I4" s="5"/>
      <c r="J4" s="5"/>
      <c r="K4" s="5"/>
      <c r="L4" s="5"/>
      <c r="M4" s="5"/>
      <c r="N4" s="5"/>
      <c r="O4" s="5"/>
      <c r="P4" s="5"/>
      <c r="Q4" s="5"/>
    </row>
    <row r="5" spans="1:17" x14ac:dyDescent="0.2">
      <c r="A5" s="2" t="s">
        <v>6</v>
      </c>
      <c r="B5" s="3">
        <v>10000</v>
      </c>
      <c r="C5" s="3">
        <v>15000</v>
      </c>
      <c r="D5" s="3"/>
      <c r="E5" s="3"/>
      <c r="F5" s="3"/>
      <c r="G5" s="3">
        <v>25000</v>
      </c>
      <c r="I5" s="5"/>
      <c r="J5" s="5"/>
      <c r="K5" s="5"/>
      <c r="L5" s="5"/>
      <c r="M5" s="5"/>
      <c r="N5" s="5"/>
      <c r="O5" s="5"/>
      <c r="P5" s="5"/>
      <c r="Q5" s="5"/>
    </row>
    <row r="6" spans="1:17" x14ac:dyDescent="0.2">
      <c r="A6" s="2" t="s">
        <v>10</v>
      </c>
      <c r="B6" s="3"/>
      <c r="C6" s="3"/>
      <c r="D6" s="3"/>
      <c r="E6" s="3"/>
      <c r="F6" s="3">
        <v>12000</v>
      </c>
      <c r="G6" s="3">
        <v>12000</v>
      </c>
      <c r="I6" s="5"/>
      <c r="J6" s="5"/>
      <c r="K6" s="5"/>
      <c r="L6" s="5"/>
      <c r="M6" s="5"/>
      <c r="N6" s="5"/>
      <c r="O6" s="5"/>
      <c r="P6" s="5"/>
      <c r="Q6" s="5"/>
    </row>
    <row r="7" spans="1:17" x14ac:dyDescent="0.2">
      <c r="A7" s="2" t="s">
        <v>12</v>
      </c>
      <c r="B7" s="3"/>
      <c r="C7" s="3"/>
      <c r="D7" s="3">
        <v>10000</v>
      </c>
      <c r="E7" s="3"/>
      <c r="F7" s="3"/>
      <c r="G7" s="3">
        <v>10000</v>
      </c>
      <c r="I7" s="5"/>
      <c r="J7" s="5"/>
      <c r="K7" s="5"/>
      <c r="L7" s="5"/>
      <c r="M7" s="5"/>
      <c r="N7" s="5"/>
      <c r="O7" s="5"/>
      <c r="P7" s="5"/>
      <c r="Q7" s="5"/>
    </row>
    <row r="8" spans="1:17" x14ac:dyDescent="0.2">
      <c r="A8" s="2" t="s">
        <v>8</v>
      </c>
      <c r="B8" s="3"/>
      <c r="C8" s="3"/>
      <c r="D8" s="3"/>
      <c r="E8" s="3">
        <v>21000</v>
      </c>
      <c r="F8" s="3"/>
      <c r="G8" s="3">
        <v>21000</v>
      </c>
      <c r="I8" s="5"/>
      <c r="J8" s="5"/>
      <c r="K8" s="5"/>
      <c r="L8" s="5"/>
      <c r="M8" s="5"/>
      <c r="N8" s="5"/>
      <c r="O8" s="5"/>
      <c r="P8" s="5"/>
      <c r="Q8" s="5"/>
    </row>
    <row r="9" spans="1:17" x14ac:dyDescent="0.2">
      <c r="A9" s="2" t="s">
        <v>23</v>
      </c>
      <c r="B9" s="3">
        <v>10000</v>
      </c>
      <c r="C9" s="3">
        <v>15000</v>
      </c>
      <c r="D9" s="3">
        <v>10000</v>
      </c>
      <c r="E9" s="3">
        <v>21000</v>
      </c>
      <c r="F9" s="3">
        <v>12000</v>
      </c>
      <c r="G9" s="3">
        <v>68000</v>
      </c>
      <c r="I9" s="5"/>
      <c r="J9" s="5"/>
      <c r="K9" s="5"/>
      <c r="L9" s="5"/>
      <c r="M9" s="5"/>
      <c r="N9" s="5"/>
      <c r="O9" s="5"/>
      <c r="P9" s="5"/>
      <c r="Q9" s="5"/>
    </row>
    <row r="10" spans="1:17" x14ac:dyDescent="0.2">
      <c r="I10" s="5"/>
      <c r="J10" s="5"/>
      <c r="K10" s="5"/>
      <c r="L10" s="5"/>
      <c r="M10" s="5"/>
      <c r="N10" s="5"/>
      <c r="O10" s="5"/>
      <c r="P10" s="5"/>
      <c r="Q10" s="5"/>
    </row>
    <row r="11" spans="1:17" x14ac:dyDescent="0.2">
      <c r="I11" s="5"/>
      <c r="J11" s="5"/>
      <c r="K11" s="5"/>
      <c r="L11" s="5"/>
      <c r="M11" s="5"/>
      <c r="N11" s="5"/>
      <c r="O11" s="5"/>
      <c r="P11" s="5"/>
      <c r="Q11" s="5"/>
    </row>
    <row r="12" spans="1:17" x14ac:dyDescent="0.2">
      <c r="I12" s="5"/>
      <c r="J12" s="5"/>
      <c r="K12" s="5"/>
      <c r="L12" s="5"/>
      <c r="M12" s="5"/>
      <c r="N12" s="5"/>
      <c r="O12" s="5"/>
      <c r="P12" s="5"/>
      <c r="Q12" s="5"/>
    </row>
    <row r="13" spans="1:17" x14ac:dyDescent="0.2">
      <c r="I13" s="5"/>
      <c r="J13" s="5"/>
      <c r="K13" s="5"/>
      <c r="L13" s="5"/>
      <c r="M13" s="5"/>
      <c r="N13" s="5"/>
      <c r="O13" s="5"/>
      <c r="P13" s="5"/>
      <c r="Q13" s="5"/>
    </row>
  </sheetData>
  <mergeCells count="1">
    <mergeCell ref="I3:Q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8C590-DCB0-4C3E-A176-5E34EDE6142D}">
  <dimension ref="A1:E6"/>
  <sheetViews>
    <sheetView workbookViewId="0">
      <selection activeCell="B1" sqref="B1:E3"/>
    </sheetView>
  </sheetViews>
  <sheetFormatPr defaultRowHeight="12.75" x14ac:dyDescent="0.2"/>
  <cols>
    <col min="1" max="1" width="13.140625" customWidth="1"/>
    <col min="2" max="2" width="13.7109375" customWidth="1"/>
    <col min="3" max="3" width="11.5703125" customWidth="1"/>
    <col min="4" max="4" width="16.140625" customWidth="1"/>
    <col min="5" max="5" width="13" customWidth="1"/>
  </cols>
  <sheetData>
    <row r="1" spans="1:5" x14ac:dyDescent="0.2">
      <c r="A1" s="11"/>
      <c r="B1" s="15" t="s">
        <v>32</v>
      </c>
      <c r="C1" s="16"/>
      <c r="D1" s="16"/>
      <c r="E1" s="17"/>
    </row>
    <row r="2" spans="1:5" x14ac:dyDescent="0.2">
      <c r="A2" s="12"/>
      <c r="B2" s="18"/>
      <c r="C2" s="19"/>
      <c r="D2" s="19"/>
      <c r="E2" s="20"/>
    </row>
    <row r="3" spans="1:5" ht="13.5" thickBot="1" x14ac:dyDescent="0.25">
      <c r="A3" s="14"/>
      <c r="B3" s="21"/>
      <c r="C3" s="22"/>
      <c r="D3" s="22"/>
      <c r="E3" s="23"/>
    </row>
    <row r="5" spans="1:5" x14ac:dyDescent="0.2">
      <c r="B5" s="8" t="s">
        <v>31</v>
      </c>
      <c r="C5" s="7" t="s">
        <v>1</v>
      </c>
      <c r="D5" s="7" t="s">
        <v>2</v>
      </c>
      <c r="E5" s="7" t="s">
        <v>3</v>
      </c>
    </row>
    <row r="6" spans="1:5" x14ac:dyDescent="0.2">
      <c r="B6" s="9" t="s">
        <v>13</v>
      </c>
      <c r="C6" s="13" t="s">
        <v>6</v>
      </c>
      <c r="D6" s="10">
        <v>100</v>
      </c>
      <c r="E6" s="9">
        <v>100</v>
      </c>
    </row>
  </sheetData>
  <mergeCells count="1">
    <mergeCell ref="B1: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FDBD-A4A3-4175-B64B-2A57356CC569}">
  <dimension ref="A2:A5"/>
  <sheetViews>
    <sheetView workbookViewId="0">
      <selection activeCell="A2" sqref="A2"/>
    </sheetView>
  </sheetViews>
  <sheetFormatPr defaultRowHeight="12.75" x14ac:dyDescent="0.2"/>
  <sheetData>
    <row r="2" spans="1:1" x14ac:dyDescent="0.2">
      <c r="A2" s="54" t="s">
        <v>6</v>
      </c>
    </row>
    <row r="3" spans="1:1" x14ac:dyDescent="0.2">
      <c r="A3" s="54" t="s">
        <v>8</v>
      </c>
    </row>
    <row r="4" spans="1:1" x14ac:dyDescent="0.2">
      <c r="A4" s="54" t="s">
        <v>12</v>
      </c>
    </row>
    <row r="5" spans="1:1" x14ac:dyDescent="0.2">
      <c r="A5" s="5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Pivot Table</vt:lpstr>
      <vt:lpstr>Filtered Function</vt:lpstr>
      <vt:lpstr>RegionsList</vt:lpstr>
      <vt:lpstr>'Filtered Function'!Extract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2025-01-09T22:09:14Z</dcterms:modified>
</cp:coreProperties>
</file>