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Y8jHykyBUEuyLpwxOtV8Yn5mV1zEE3SEGltv8ijmypE="/>
    </ext>
  </extLst>
</workbook>
</file>

<file path=xl/sharedStrings.xml><?xml version="1.0" encoding="utf-8"?>
<sst xmlns="http://schemas.openxmlformats.org/spreadsheetml/2006/main" count="87" uniqueCount="65">
  <si>
    <t>Grade Sheet</t>
  </si>
  <si>
    <t>Semester</t>
  </si>
  <si>
    <t>Summer 2024</t>
  </si>
  <si>
    <t>Date</t>
  </si>
  <si>
    <t>Faculty</t>
  </si>
  <si>
    <t>Law</t>
  </si>
  <si>
    <t>Department</t>
  </si>
  <si>
    <t>Department of Law</t>
  </si>
  <si>
    <t>Corse Code</t>
  </si>
  <si>
    <t>LAW325</t>
  </si>
  <si>
    <t>Credits</t>
  </si>
  <si>
    <t>Course Title</t>
  </si>
  <si>
    <t>Criminal Law II</t>
  </si>
  <si>
    <t>Section</t>
  </si>
  <si>
    <t>SL</t>
  </si>
  <si>
    <t>ID</t>
  </si>
  <si>
    <t>Name</t>
  </si>
  <si>
    <t>Attendence (5)</t>
  </si>
  <si>
    <t>Class Performance (5)</t>
  </si>
  <si>
    <t>Quiz (20)</t>
  </si>
  <si>
    <t>Midterm (30)</t>
  </si>
  <si>
    <t>Final (100)</t>
  </si>
  <si>
    <t>Total (100)</t>
  </si>
  <si>
    <t>Letter Grade</t>
  </si>
  <si>
    <t>Grade Point</t>
  </si>
  <si>
    <t>Mark</t>
  </si>
  <si>
    <t>Grade</t>
  </si>
  <si>
    <t>Mithun Shikder</t>
  </si>
  <si>
    <t>80-100</t>
  </si>
  <si>
    <t>A+</t>
  </si>
  <si>
    <t>Nawsad Zibran</t>
  </si>
  <si>
    <t>70-79</t>
  </si>
  <si>
    <t>A</t>
  </si>
  <si>
    <t>Nusrat Jahan</t>
  </si>
  <si>
    <t>60-69</t>
  </si>
  <si>
    <t>B+</t>
  </si>
  <si>
    <t xml:space="preserve">Mithila Sayka </t>
  </si>
  <si>
    <t>50-59</t>
  </si>
  <si>
    <t>C+</t>
  </si>
  <si>
    <t>Nurul Azim</t>
  </si>
  <si>
    <t>40-49</t>
  </si>
  <si>
    <t>D</t>
  </si>
  <si>
    <t>Saidur Mridha</t>
  </si>
  <si>
    <t>0-39</t>
  </si>
  <si>
    <t>F</t>
  </si>
  <si>
    <t>Abir Mahmud</t>
  </si>
  <si>
    <t>Shimu Akter</t>
  </si>
  <si>
    <t>Adib Hasan Titas</t>
  </si>
  <si>
    <t>Akash Al Mamun</t>
  </si>
  <si>
    <t>Tarek Mridha</t>
  </si>
  <si>
    <t>Sadia Afrin</t>
  </si>
  <si>
    <t>Sumaiya Islam</t>
  </si>
  <si>
    <t>Sakib Khondokar</t>
  </si>
  <si>
    <t>Mukit Khan</t>
  </si>
  <si>
    <t>Summarry of Grades</t>
  </si>
  <si>
    <t>Total</t>
  </si>
  <si>
    <t>Percantage</t>
  </si>
  <si>
    <t xml:space="preserve">Grading System </t>
  </si>
  <si>
    <t>Marks</t>
  </si>
  <si>
    <t>Point</t>
  </si>
  <si>
    <t>A-</t>
  </si>
  <si>
    <t>B</t>
  </si>
  <si>
    <t>B-</t>
  </si>
  <si>
    <t>C</t>
  </si>
  <si>
    <t>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</si>
</sst>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1.0"/>
      <color theme="1"/>
      <name val="Calibri"/>
      <scheme val="minor"/>
    </font>
    <font>
      <sz val="12.0"/>
      <color theme="1"/>
      <name val="Times New Roman"/>
    </font>
    <font/>
    <font>
      <b/>
      <sz val="12.0"/>
      <color theme="1"/>
      <name val="Times New Roman"/>
    </font>
    <font>
      <sz val="14.0"/>
      <color theme="1"/>
      <name val="Times New Roman"/>
    </font>
    <font>
      <b/>
      <sz val="14.0"/>
      <color theme="1"/>
      <name val="Times New Roman"/>
    </font>
    <font>
      <sz val="14.0"/>
      <color rgb="FF000000"/>
      <name val="Times New Roman"/>
    </font>
    <font>
      <sz val="14.0"/>
      <color theme="1"/>
      <name val="Calibri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B2A1C7"/>
        <bgColor rgb="FFB2A1C7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FABF8F"/>
        <bgColor rgb="FFFABF8F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FFF99"/>
        <bgColor rgb="FFFFFF99"/>
      </patternFill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  <fill>
      <patternFill patternType="solid">
        <fgColor rgb="FF92D2DB"/>
        <bgColor rgb="FF92D2DB"/>
      </patternFill>
    </fill>
    <fill>
      <patternFill patternType="solid">
        <fgColor rgb="FFFFE599"/>
        <bgColor rgb="FFFFE599"/>
      </patternFill>
    </fill>
  </fills>
  <borders count="8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Font="1"/>
    <xf borderId="1" fillId="3" fontId="3" numFmtId="0" xfId="0" applyAlignment="1" applyBorder="1" applyFill="1" applyFont="1">
      <alignment horizontal="center"/>
    </xf>
    <xf borderId="0" fillId="0" fontId="1" numFmtId="164" xfId="0" applyFont="1" applyNumberFormat="1"/>
    <xf borderId="4" fillId="4" fontId="1" numFmtId="0" xfId="0" applyAlignment="1" applyBorder="1" applyFill="1" applyFont="1">
      <alignment horizontal="center"/>
    </xf>
    <xf borderId="5" fillId="0" fontId="2" numFmtId="0" xfId="0" applyBorder="1" applyFont="1"/>
    <xf borderId="4" fillId="5" fontId="1" numFmtId="0" xfId="0" applyAlignment="1" applyBorder="1" applyFill="1" applyFont="1">
      <alignment horizontal="left"/>
    </xf>
    <xf borderId="6" fillId="0" fontId="2" numFmtId="0" xfId="0" applyBorder="1" applyFont="1"/>
    <xf borderId="7" fillId="2" fontId="1" numFmtId="0" xfId="0" applyBorder="1" applyFont="1"/>
    <xf borderId="4" fillId="2" fontId="1" numFmtId="14" xfId="0" applyBorder="1" applyFont="1" applyNumberFormat="1"/>
    <xf borderId="7" fillId="2" fontId="1" numFmtId="164" xfId="0" applyBorder="1" applyFont="1" applyNumberFormat="1"/>
    <xf borderId="7" fillId="2" fontId="1" numFmtId="164" xfId="0" applyAlignment="1" applyBorder="1" applyFont="1" applyNumberFormat="1">
      <alignment horizontal="center"/>
    </xf>
    <xf borderId="7" fillId="6" fontId="3" numFmtId="0" xfId="0" applyAlignment="1" applyBorder="1" applyFill="1" applyFont="1">
      <alignment horizontal="center" shrinkToFit="0" vertical="center" wrapText="1"/>
    </xf>
    <xf borderId="7" fillId="6" fontId="3" numFmtId="164" xfId="0" applyAlignment="1" applyBorder="1" applyFont="1" applyNumberFormat="1">
      <alignment horizontal="center" shrinkToFit="0" vertical="center" wrapText="1"/>
    </xf>
    <xf borderId="7" fillId="7" fontId="3" numFmtId="0" xfId="0" applyAlignment="1" applyBorder="1" applyFill="1" applyFont="1">
      <alignment horizontal="center" vertical="center"/>
    </xf>
    <xf borderId="7" fillId="8" fontId="1" numFmtId="0" xfId="0" applyAlignment="1" applyBorder="1" applyFill="1" applyFont="1">
      <alignment horizontal="center"/>
    </xf>
    <xf borderId="7" fillId="9" fontId="1" numFmtId="0" xfId="0" applyAlignment="1" applyBorder="1" applyFill="1" applyFont="1">
      <alignment horizontal="center"/>
    </xf>
    <xf borderId="7" fillId="5" fontId="1" numFmtId="0" xfId="0" applyAlignment="1" applyBorder="1" applyFont="1">
      <alignment horizontal="center"/>
    </xf>
    <xf borderId="7" fillId="10" fontId="1" numFmtId="0" xfId="0" applyAlignment="1" applyBorder="1" applyFill="1" applyFont="1">
      <alignment horizontal="center"/>
    </xf>
    <xf borderId="7" fillId="10" fontId="1" numFmtId="164" xfId="0" applyAlignment="1" applyBorder="1" applyFont="1" applyNumberFormat="1">
      <alignment horizontal="center"/>
    </xf>
    <xf borderId="7" fillId="0" fontId="1" numFmtId="0" xfId="0" applyAlignment="1" applyBorder="1" applyFont="1">
      <alignment horizontal="center"/>
    </xf>
    <xf borderId="7" fillId="0" fontId="1" numFmtId="164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4" fillId="5" fontId="5" numFmtId="0" xfId="0" applyAlignment="1" applyBorder="1" applyFont="1">
      <alignment horizontal="center" readingOrder="0" vertical="center"/>
    </xf>
    <xf borderId="7" fillId="11" fontId="5" numFmtId="0" xfId="0" applyAlignment="1" applyBorder="1" applyFill="1" applyFont="1">
      <alignment horizontal="center" readingOrder="0"/>
    </xf>
    <xf borderId="7" fillId="6" fontId="5" numFmtId="0" xfId="0" applyAlignment="1" applyBorder="1" applyFont="1">
      <alignment horizontal="center" readingOrder="0"/>
    </xf>
    <xf borderId="7" fillId="12" fontId="5" numFmtId="0" xfId="0" applyAlignment="1" applyBorder="1" applyFill="1" applyFont="1">
      <alignment horizontal="center" readingOrder="0"/>
    </xf>
    <xf borderId="7" fillId="0" fontId="4" numFmtId="0" xfId="0" applyAlignment="1" applyBorder="1" applyFont="1">
      <alignment horizontal="center"/>
    </xf>
    <xf borderId="7" fillId="0" fontId="6" numFmtId="0" xfId="0" applyAlignment="1" applyBorder="1" applyFont="1">
      <alignment horizontal="center"/>
    </xf>
    <xf borderId="7" fillId="0" fontId="4" numFmtId="10" xfId="0" applyAlignment="1" applyBorder="1" applyFont="1" applyNumberFormat="1">
      <alignment horizontal="center"/>
    </xf>
    <xf borderId="4" fillId="13" fontId="5" numFmtId="0" xfId="0" applyAlignment="1" applyBorder="1" applyFill="1" applyFont="1">
      <alignment horizontal="center" readingOrder="0"/>
    </xf>
    <xf borderId="7" fillId="0" fontId="4" numFmtId="0" xfId="0" applyAlignment="1" applyBorder="1" applyFont="1">
      <alignment horizontal="center"/>
    </xf>
    <xf borderId="7" fillId="0" fontId="5" numFmtId="0" xfId="0" applyAlignment="1" applyBorder="1" applyFont="1">
      <alignment horizontal="center"/>
    </xf>
    <xf borderId="7" fillId="0" fontId="5" numFmtId="164" xfId="0" applyAlignment="1" applyBorder="1" applyFont="1" applyNumberFormat="1">
      <alignment horizontal="center"/>
    </xf>
    <xf borderId="7" fillId="0" fontId="4" numFmtId="0" xfId="0" applyAlignment="1" applyBorder="1" applyFont="1">
      <alignment horizontal="center"/>
    </xf>
    <xf borderId="7" fillId="0" fontId="4" numFmtId="164" xfId="0" applyAlignment="1" applyBorder="1" applyFont="1" applyNumberFormat="1">
      <alignment horizontal="center"/>
    </xf>
    <xf borderId="0" fillId="0" fontId="4" numFmtId="2" xfId="0" applyAlignment="1" applyFont="1" applyNumberFormat="1">
      <alignment horizontal="center"/>
    </xf>
    <xf borderId="0" fillId="0" fontId="4" numFmtId="49" xfId="0" applyAlignment="1" applyFont="1" applyNumberFormat="1">
      <alignment horizontal="center"/>
    </xf>
    <xf borderId="4" fillId="14" fontId="5" numFmtId="0" xfId="0" applyAlignment="1" applyBorder="1" applyFill="1" applyFont="1">
      <alignment horizontal="center" readingOrder="0"/>
    </xf>
    <xf borderId="6" fillId="14" fontId="5" numFmtId="0" xfId="0" applyAlignment="1" applyBorder="1" applyFont="1">
      <alignment horizontal="center"/>
    </xf>
    <xf borderId="5" fillId="14" fontId="5" numFmtId="10" xfId="0" applyAlignment="1" applyBorder="1" applyFont="1" applyNumberFormat="1">
      <alignment horizont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Verdana"/>
              </a:defRPr>
            </a:pPr>
            <a:r>
              <a:rPr b="1">
                <a:solidFill>
                  <a:srgbClr val="000000"/>
                </a:solidFill>
                <a:latin typeface="Verdana"/>
              </a:rPr>
              <a:t>Summary of Grades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Sheet2!$D$2:$D$3</c:f>
            </c:strRef>
          </c:tx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Sheet2!$C$4:$C$15</c:f>
            </c:strRef>
          </c:cat>
          <c:val>
            <c:numRef>
              <c:f>Sheet2!$D$4:$D$15</c:f>
              <c:numCache/>
            </c:numRef>
          </c:val>
        </c:ser>
        <c:ser>
          <c:idx val="1"/>
          <c:order val="1"/>
          <c:tx>
            <c:strRef>
              <c:f>Sheet2!$E$2:$E$3</c:f>
            </c:strRef>
          </c:tx>
          <c:spPr>
            <a:solidFill>
              <a:srgbClr val="CC0000"/>
            </a:solidFill>
            <a:ln cmpd="sng">
              <a:solidFill>
                <a:srgbClr val="000000">
                  <a:alpha val="10196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Sheet2!$C$4:$C$15</c:f>
            </c:strRef>
          </c:cat>
          <c:val>
            <c:numRef>
              <c:f>Sheet2!$E$4:$E$15</c:f>
              <c:numCache/>
            </c:numRef>
          </c:val>
        </c:ser>
        <c:axId val="652217973"/>
        <c:axId val="197761155"/>
      </c:bar3DChart>
      <c:catAx>
        <c:axId val="6522179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>Grade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Verdana"/>
              </a:defRPr>
            </a:pPr>
          </a:p>
        </c:txPr>
        <c:crossAx val="197761155"/>
      </c:catAx>
      <c:valAx>
        <c:axId val="1977611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Verdana"/>
              </a:defRPr>
            </a:pPr>
          </a:p>
        </c:txPr>
        <c:crossAx val="652217973"/>
      </c:valAx>
    </c:plotArea>
    <c:legend>
      <c:legendPos val="r"/>
      <c:legendEntry>
        <c:idx val="0"/>
        <c:txPr>
          <a:bodyPr/>
          <a:lstStyle/>
          <a:p>
            <a:pPr lvl="0">
              <a:defRPr b="1"/>
            </a:pPr>
          </a:p>
        </c:txPr>
      </c:legendEntry>
      <c:legendEntry>
        <c:idx val="1"/>
        <c:txPr>
          <a:bodyPr/>
          <a:lstStyle/>
          <a:p>
            <a:pPr lvl="0">
              <a:defRPr b="1"/>
            </a:pPr>
          </a:p>
        </c:txPr>
      </c:legendEntry>
      <c:layout>
        <c:manualLayout>
          <c:xMode val="edge"/>
          <c:yMode val="edge"/>
          <c:x val="0.34046378968253965"/>
          <c:y val="0.14102564102564102"/>
        </c:manualLayout>
      </c:layout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Verdana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</xdr:colOff>
      <xdr:row>0</xdr:row>
      <xdr:rowOff>28575</xdr:rowOff>
    </xdr:from>
    <xdr:ext cx="5629275" cy="7143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66675</xdr:colOff>
      <xdr:row>18</xdr:row>
      <xdr:rowOff>95250</xdr:rowOff>
    </xdr:from>
    <xdr:ext cx="4800600" cy="2971800"/>
    <xdr:graphicFrame>
      <xdr:nvGraphicFramePr>
        <xdr:cNvPr id="176074019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13.43"/>
    <col customWidth="1" min="3" max="3" width="19.43"/>
    <col customWidth="1" min="4" max="4" width="12.86"/>
    <col customWidth="1" min="5" max="5" width="14.43"/>
    <col customWidth="1" min="6" max="6" width="8.71"/>
    <col customWidth="1" min="7" max="7" width="12.14"/>
    <col customWidth="1" min="8" max="10" width="8.71"/>
    <col customWidth="1" min="11" max="11" width="9.14"/>
    <col customWidth="1" min="12" max="15" width="8.71"/>
    <col customWidth="1" min="16" max="16" width="12.14"/>
    <col customWidth="1" min="17" max="26" width="8.71"/>
  </cols>
  <sheetData>
    <row r="1" ht="60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0</v>
      </c>
      <c r="B2" s="2"/>
      <c r="C2" s="2"/>
      <c r="D2" s="2"/>
      <c r="E2" s="2"/>
      <c r="F2" s="2"/>
      <c r="G2" s="2"/>
      <c r="H2" s="2"/>
      <c r="I2" s="2"/>
      <c r="J2" s="2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6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7" t="s">
        <v>1</v>
      </c>
      <c r="C4" s="8"/>
      <c r="D4" s="9" t="s">
        <v>2</v>
      </c>
      <c r="E4" s="10"/>
      <c r="F4" s="10"/>
      <c r="G4" s="8"/>
      <c r="H4" s="4"/>
      <c r="I4" s="4"/>
      <c r="J4" s="11" t="s">
        <v>3</v>
      </c>
      <c r="K4" s="12">
        <f>TODAY()</f>
        <v>45610</v>
      </c>
      <c r="L4" s="8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7" t="s">
        <v>4</v>
      </c>
      <c r="C5" s="8"/>
      <c r="D5" s="9" t="s">
        <v>5</v>
      </c>
      <c r="E5" s="10"/>
      <c r="F5" s="10"/>
      <c r="G5" s="8"/>
      <c r="H5" s="4"/>
      <c r="I5" s="4"/>
      <c r="J5" s="4"/>
      <c r="K5" s="6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7" t="s">
        <v>6</v>
      </c>
      <c r="C6" s="8"/>
      <c r="D6" s="9" t="s">
        <v>7</v>
      </c>
      <c r="E6" s="10"/>
      <c r="F6" s="10"/>
      <c r="G6" s="8"/>
      <c r="H6" s="4"/>
      <c r="I6" s="4"/>
      <c r="J6" s="4"/>
      <c r="K6" s="6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7" t="s">
        <v>8</v>
      </c>
      <c r="C7" s="8"/>
      <c r="D7" s="9" t="s">
        <v>9</v>
      </c>
      <c r="E7" s="10"/>
      <c r="F7" s="10"/>
      <c r="G7" s="8"/>
      <c r="H7" s="4"/>
      <c r="I7" s="4"/>
      <c r="J7" s="4"/>
      <c r="K7" s="13" t="s">
        <v>10</v>
      </c>
      <c r="L7" s="14">
        <v>3.0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7" t="s">
        <v>11</v>
      </c>
      <c r="C8" s="8"/>
      <c r="D8" s="9" t="s">
        <v>12</v>
      </c>
      <c r="E8" s="10"/>
      <c r="F8" s="10"/>
      <c r="G8" s="8"/>
      <c r="H8" s="4"/>
      <c r="I8" s="4"/>
      <c r="J8" s="4"/>
      <c r="K8" s="6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7" t="s">
        <v>13</v>
      </c>
      <c r="C9" s="8"/>
      <c r="D9" s="9">
        <v>2.0</v>
      </c>
      <c r="E9" s="10"/>
      <c r="F9" s="10"/>
      <c r="G9" s="8"/>
      <c r="H9" s="4"/>
      <c r="I9" s="4"/>
      <c r="J9" s="4"/>
      <c r="K9" s="6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6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6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50.25" customHeight="1">
      <c r="A12" s="15" t="s">
        <v>14</v>
      </c>
      <c r="B12" s="15" t="s">
        <v>15</v>
      </c>
      <c r="C12" s="15" t="s">
        <v>16</v>
      </c>
      <c r="D12" s="15" t="s">
        <v>17</v>
      </c>
      <c r="E12" s="15" t="s">
        <v>18</v>
      </c>
      <c r="F12" s="15" t="s">
        <v>19</v>
      </c>
      <c r="G12" s="15" t="s">
        <v>20</v>
      </c>
      <c r="H12" s="15" t="s">
        <v>21</v>
      </c>
      <c r="I12" s="15" t="s">
        <v>22</v>
      </c>
      <c r="J12" s="15" t="s">
        <v>23</v>
      </c>
      <c r="K12" s="16" t="s">
        <v>24</v>
      </c>
      <c r="L12" s="4"/>
      <c r="M12" s="4"/>
      <c r="N12" s="17" t="s">
        <v>25</v>
      </c>
      <c r="O12" s="17" t="s">
        <v>26</v>
      </c>
      <c r="P12" s="17" t="s">
        <v>24</v>
      </c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8">
        <v>1.0</v>
      </c>
      <c r="B13" s="19">
        <v>2.13100021E8</v>
      </c>
      <c r="C13" s="20" t="s">
        <v>27</v>
      </c>
      <c r="D13" s="21">
        <v>5.0</v>
      </c>
      <c r="E13" s="21">
        <v>4.0</v>
      </c>
      <c r="F13" s="21">
        <v>18.0</v>
      </c>
      <c r="G13" s="21">
        <v>27.0</v>
      </c>
      <c r="H13" s="21">
        <v>32.0</v>
      </c>
      <c r="I13" s="21">
        <f t="shared" ref="I13:I27" si="1">SUM(D13:H13)</f>
        <v>86</v>
      </c>
      <c r="J13" s="21" t="str">
        <f t="shared" ref="J13:J27" si="2">IF(AND(I13&gt;=40,I13&lt;50),"D",IF(AND(I13&gt;=50,I13&lt;60),"C+",IF(AND(I13&gt;=60,I13&lt;70),"B+",IF(AND(I13&gt;=70,I13&lt;80),"A",IF(AND(I13&gt;=80,I13&lt;=100),"A+","F")))))</f>
        <v>A+</v>
      </c>
      <c r="K13" s="22">
        <f t="shared" ref="K13:K27" si="3">IF(J13="A+",4,IF(J13="A",3.5,IF(J13="B+",3,IF(J13="C+",2.5,IF(J13="D",2,0)))))</f>
        <v>4</v>
      </c>
      <c r="L13" s="4"/>
      <c r="M13" s="4"/>
      <c r="N13" s="23" t="s">
        <v>28</v>
      </c>
      <c r="O13" s="23" t="s">
        <v>29</v>
      </c>
      <c r="P13" s="24">
        <v>4.0</v>
      </c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8">
        <v>2.0</v>
      </c>
      <c r="B14" s="19">
        <v>2.21100002E8</v>
      </c>
      <c r="C14" s="20" t="s">
        <v>30</v>
      </c>
      <c r="D14" s="21">
        <v>3.0</v>
      </c>
      <c r="E14" s="21">
        <v>2.0</v>
      </c>
      <c r="F14" s="21">
        <v>9.0</v>
      </c>
      <c r="G14" s="21">
        <v>14.0</v>
      </c>
      <c r="H14" s="21">
        <v>14.0</v>
      </c>
      <c r="I14" s="21">
        <f t="shared" si="1"/>
        <v>42</v>
      </c>
      <c r="J14" s="21" t="str">
        <f t="shared" si="2"/>
        <v>D</v>
      </c>
      <c r="K14" s="22">
        <f t="shared" si="3"/>
        <v>2</v>
      </c>
      <c r="L14" s="4"/>
      <c r="M14" s="4"/>
      <c r="N14" s="23" t="s">
        <v>31</v>
      </c>
      <c r="O14" s="23" t="s">
        <v>32</v>
      </c>
      <c r="P14" s="24">
        <v>3.5</v>
      </c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8">
        <v>3.0</v>
      </c>
      <c r="B15" s="19">
        <v>2.21100003E8</v>
      </c>
      <c r="C15" s="20" t="s">
        <v>33</v>
      </c>
      <c r="D15" s="21">
        <v>4.0</v>
      </c>
      <c r="E15" s="21">
        <v>4.0</v>
      </c>
      <c r="F15" s="21">
        <v>16.0</v>
      </c>
      <c r="G15" s="21">
        <v>23.0</v>
      </c>
      <c r="H15" s="21">
        <v>30.0</v>
      </c>
      <c r="I15" s="21">
        <f t="shared" si="1"/>
        <v>77</v>
      </c>
      <c r="J15" s="21" t="str">
        <f t="shared" si="2"/>
        <v>A</v>
      </c>
      <c r="K15" s="22">
        <f t="shared" si="3"/>
        <v>3.5</v>
      </c>
      <c r="L15" s="4"/>
      <c r="M15" s="4"/>
      <c r="N15" s="23" t="s">
        <v>34</v>
      </c>
      <c r="O15" s="23" t="s">
        <v>35</v>
      </c>
      <c r="P15" s="24">
        <v>3.0</v>
      </c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8">
        <v>4.0</v>
      </c>
      <c r="B16" s="19">
        <v>2.21100004E8</v>
      </c>
      <c r="C16" s="20" t="s">
        <v>36</v>
      </c>
      <c r="D16" s="21">
        <v>5.0</v>
      </c>
      <c r="E16" s="21">
        <v>5.0</v>
      </c>
      <c r="F16" s="21">
        <v>17.0</v>
      </c>
      <c r="G16" s="21">
        <v>28.0</v>
      </c>
      <c r="H16" s="21">
        <v>34.0</v>
      </c>
      <c r="I16" s="21">
        <f t="shared" si="1"/>
        <v>89</v>
      </c>
      <c r="J16" s="21" t="str">
        <f t="shared" si="2"/>
        <v>A+</v>
      </c>
      <c r="K16" s="22">
        <f t="shared" si="3"/>
        <v>4</v>
      </c>
      <c r="L16" s="4"/>
      <c r="M16" s="4"/>
      <c r="N16" s="23" t="s">
        <v>37</v>
      </c>
      <c r="O16" s="23" t="s">
        <v>38</v>
      </c>
      <c r="P16" s="24">
        <v>2.5</v>
      </c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8">
        <v>5.0</v>
      </c>
      <c r="B17" s="19">
        <v>2.21100005E8</v>
      </c>
      <c r="C17" s="20" t="s">
        <v>39</v>
      </c>
      <c r="D17" s="21">
        <v>3.0</v>
      </c>
      <c r="E17" s="21">
        <v>3.0</v>
      </c>
      <c r="F17" s="21">
        <v>12.0</v>
      </c>
      <c r="G17" s="21">
        <v>17.0</v>
      </c>
      <c r="H17" s="21">
        <v>20.0</v>
      </c>
      <c r="I17" s="21">
        <f t="shared" si="1"/>
        <v>55</v>
      </c>
      <c r="J17" s="21" t="str">
        <f t="shared" si="2"/>
        <v>C+</v>
      </c>
      <c r="K17" s="22">
        <f t="shared" si="3"/>
        <v>2.5</v>
      </c>
      <c r="L17" s="4"/>
      <c r="M17" s="4"/>
      <c r="N17" s="23" t="s">
        <v>40</v>
      </c>
      <c r="O17" s="23" t="s">
        <v>41</v>
      </c>
      <c r="P17" s="24">
        <v>2.0</v>
      </c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8">
        <v>6.0</v>
      </c>
      <c r="B18" s="19">
        <v>2.21100006E8</v>
      </c>
      <c r="C18" s="20" t="s">
        <v>42</v>
      </c>
      <c r="D18" s="21">
        <v>4.0</v>
      </c>
      <c r="E18" s="21">
        <v>2.0</v>
      </c>
      <c r="F18" s="21">
        <v>16.0</v>
      </c>
      <c r="G18" s="21">
        <v>5.0</v>
      </c>
      <c r="H18" s="21">
        <v>12.0</v>
      </c>
      <c r="I18" s="21">
        <f t="shared" si="1"/>
        <v>39</v>
      </c>
      <c r="J18" s="21" t="str">
        <f t="shared" si="2"/>
        <v>F</v>
      </c>
      <c r="K18" s="22">
        <f t="shared" si="3"/>
        <v>0</v>
      </c>
      <c r="L18" s="4"/>
      <c r="M18" s="4"/>
      <c r="N18" s="23" t="s">
        <v>43</v>
      </c>
      <c r="O18" s="23" t="s">
        <v>44</v>
      </c>
      <c r="P18" s="24">
        <v>0.0</v>
      </c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8">
        <v>7.0</v>
      </c>
      <c r="B19" s="19">
        <v>2.21100007E8</v>
      </c>
      <c r="C19" s="20" t="s">
        <v>45</v>
      </c>
      <c r="D19" s="21">
        <v>3.0</v>
      </c>
      <c r="E19" s="21">
        <v>1.0</v>
      </c>
      <c r="F19" s="21">
        <v>9.0</v>
      </c>
      <c r="G19" s="21">
        <v>22.0</v>
      </c>
      <c r="H19" s="21">
        <v>26.0</v>
      </c>
      <c r="I19" s="21">
        <f t="shared" si="1"/>
        <v>61</v>
      </c>
      <c r="J19" s="21" t="str">
        <f t="shared" si="2"/>
        <v>B+</v>
      </c>
      <c r="K19" s="22">
        <f t="shared" si="3"/>
        <v>3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8">
        <v>8.0</v>
      </c>
      <c r="B20" s="19">
        <v>2.21100008E8</v>
      </c>
      <c r="C20" s="20" t="s">
        <v>46</v>
      </c>
      <c r="D20" s="21">
        <v>4.0</v>
      </c>
      <c r="E20" s="21">
        <v>3.0</v>
      </c>
      <c r="F20" s="21">
        <v>10.0</v>
      </c>
      <c r="G20" s="21">
        <v>19.0</v>
      </c>
      <c r="H20" s="21">
        <v>24.0</v>
      </c>
      <c r="I20" s="21">
        <f t="shared" si="1"/>
        <v>60</v>
      </c>
      <c r="J20" s="21" t="str">
        <f t="shared" si="2"/>
        <v>B+</v>
      </c>
      <c r="K20" s="22">
        <f t="shared" si="3"/>
        <v>3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18">
        <v>9.0</v>
      </c>
      <c r="B21" s="19">
        <v>2.21100009E8</v>
      </c>
      <c r="C21" s="20" t="s">
        <v>47</v>
      </c>
      <c r="D21" s="21">
        <v>1.0</v>
      </c>
      <c r="E21" s="21">
        <v>3.0</v>
      </c>
      <c r="F21" s="21">
        <v>6.0</v>
      </c>
      <c r="G21" s="21">
        <v>14.0</v>
      </c>
      <c r="H21" s="21">
        <v>10.0</v>
      </c>
      <c r="I21" s="21">
        <f t="shared" si="1"/>
        <v>34</v>
      </c>
      <c r="J21" s="21" t="str">
        <f t="shared" si="2"/>
        <v>F</v>
      </c>
      <c r="K21" s="22">
        <f t="shared" si="3"/>
        <v>0</v>
      </c>
      <c r="L21" s="4"/>
      <c r="M21" s="4"/>
      <c r="N21" s="25"/>
      <c r="O21" s="25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18">
        <v>10.0</v>
      </c>
      <c r="B22" s="19">
        <v>2.2110001E8</v>
      </c>
      <c r="C22" s="20" t="s">
        <v>48</v>
      </c>
      <c r="D22" s="21">
        <v>2.0</v>
      </c>
      <c r="E22" s="21">
        <v>5.0</v>
      </c>
      <c r="F22" s="21">
        <v>14.0</v>
      </c>
      <c r="G22" s="21">
        <v>15.0</v>
      </c>
      <c r="H22" s="21">
        <v>22.0</v>
      </c>
      <c r="I22" s="21">
        <f t="shared" si="1"/>
        <v>58</v>
      </c>
      <c r="J22" s="21" t="str">
        <f t="shared" si="2"/>
        <v>C+</v>
      </c>
      <c r="K22" s="22">
        <f t="shared" si="3"/>
        <v>2.5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18">
        <v>11.0</v>
      </c>
      <c r="B23" s="19">
        <v>2.21100011E8</v>
      </c>
      <c r="C23" s="20" t="s">
        <v>49</v>
      </c>
      <c r="D23" s="21">
        <v>3.0</v>
      </c>
      <c r="E23" s="21">
        <v>3.0</v>
      </c>
      <c r="F23" s="21">
        <v>11.0</v>
      </c>
      <c r="G23" s="21">
        <v>18.0</v>
      </c>
      <c r="H23" s="21">
        <v>15.0</v>
      </c>
      <c r="I23" s="21">
        <f t="shared" si="1"/>
        <v>50</v>
      </c>
      <c r="J23" s="21" t="str">
        <f t="shared" si="2"/>
        <v>C+</v>
      </c>
      <c r="K23" s="22">
        <f t="shared" si="3"/>
        <v>2.5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18">
        <v>12.0</v>
      </c>
      <c r="B24" s="19">
        <v>2.21100012E8</v>
      </c>
      <c r="C24" s="20" t="s">
        <v>50</v>
      </c>
      <c r="D24" s="21">
        <v>2.0</v>
      </c>
      <c r="E24" s="21">
        <v>1.0</v>
      </c>
      <c r="F24" s="21">
        <v>13.0</v>
      </c>
      <c r="G24" s="21">
        <v>13.0</v>
      </c>
      <c r="H24" s="21">
        <v>11.0</v>
      </c>
      <c r="I24" s="21">
        <f t="shared" si="1"/>
        <v>40</v>
      </c>
      <c r="J24" s="21" t="str">
        <f t="shared" si="2"/>
        <v>D</v>
      </c>
      <c r="K24" s="22">
        <f t="shared" si="3"/>
        <v>2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18">
        <v>13.0</v>
      </c>
      <c r="B25" s="19">
        <v>2.21100013E8</v>
      </c>
      <c r="C25" s="20" t="s">
        <v>51</v>
      </c>
      <c r="D25" s="21">
        <v>3.0</v>
      </c>
      <c r="E25" s="21">
        <v>2.0</v>
      </c>
      <c r="F25" s="21">
        <v>10.0</v>
      </c>
      <c r="G25" s="21">
        <v>7.0</v>
      </c>
      <c r="H25" s="21">
        <v>10.0</v>
      </c>
      <c r="I25" s="21">
        <f t="shared" si="1"/>
        <v>32</v>
      </c>
      <c r="J25" s="21" t="str">
        <f t="shared" si="2"/>
        <v>F</v>
      </c>
      <c r="K25" s="22">
        <f t="shared" si="3"/>
        <v>0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18">
        <v>14.0</v>
      </c>
      <c r="B26" s="19">
        <v>2.21100014E8</v>
      </c>
      <c r="C26" s="20" t="s">
        <v>52</v>
      </c>
      <c r="D26" s="21">
        <v>4.0</v>
      </c>
      <c r="E26" s="21">
        <v>4.0</v>
      </c>
      <c r="F26" s="21">
        <v>16.0</v>
      </c>
      <c r="G26" s="21">
        <v>27.0</v>
      </c>
      <c r="H26" s="21">
        <v>32.0</v>
      </c>
      <c r="I26" s="21">
        <f t="shared" si="1"/>
        <v>83</v>
      </c>
      <c r="J26" s="21" t="str">
        <f t="shared" si="2"/>
        <v>A+</v>
      </c>
      <c r="K26" s="22">
        <f t="shared" si="3"/>
        <v>4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18">
        <v>15.0</v>
      </c>
      <c r="B27" s="19">
        <v>2.21100015E8</v>
      </c>
      <c r="C27" s="20" t="s">
        <v>53</v>
      </c>
      <c r="D27" s="21">
        <v>5.0</v>
      </c>
      <c r="E27" s="21">
        <v>5.0</v>
      </c>
      <c r="F27" s="21">
        <v>17.0</v>
      </c>
      <c r="G27" s="21">
        <v>23.0</v>
      </c>
      <c r="H27" s="21">
        <v>34.0</v>
      </c>
      <c r="I27" s="21">
        <f t="shared" si="1"/>
        <v>84</v>
      </c>
      <c r="J27" s="21" t="str">
        <f t="shared" si="2"/>
        <v>A+</v>
      </c>
      <c r="K27" s="22">
        <f t="shared" si="3"/>
        <v>4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25"/>
      <c r="E28" s="4"/>
      <c r="F28" s="4"/>
      <c r="G28" s="4"/>
      <c r="H28" s="4"/>
      <c r="I28" s="4"/>
      <c r="J28" s="4"/>
      <c r="K28" s="6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6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6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6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6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6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6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6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6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6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6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6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6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6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6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6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6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6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6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6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6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6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6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6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6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6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6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6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6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6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6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6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6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6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6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6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6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6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6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6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6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6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6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6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6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6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6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6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6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6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6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6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6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6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6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6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6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6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6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6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6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6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6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6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6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6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6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6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6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6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6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6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6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6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6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6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6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6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6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6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6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6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6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6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6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6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6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6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6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6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6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6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6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6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6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6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6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6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6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6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6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6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6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6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6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6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6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6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6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6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6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6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6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6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6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6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6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6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6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6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6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6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6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6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6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6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6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6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6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6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6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6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6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6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6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6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6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6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6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6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6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6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6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6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6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6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6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6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6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6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6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6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6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6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6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6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6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6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6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6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6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6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6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6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6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6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6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6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6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6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6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6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6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6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6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6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6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6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6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6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6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6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6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6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6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6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6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6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6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6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6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6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6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6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6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6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6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6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6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6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6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6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6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6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6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6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6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6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6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6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6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6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6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6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6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6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6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6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6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6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6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6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6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6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6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6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6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6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6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6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6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6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6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6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6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6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6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6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6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6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6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6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6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6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6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6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6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6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6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6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6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6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6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6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6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6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6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6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6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6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6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6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6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6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6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6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6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6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6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6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6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6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6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6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6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6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6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6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6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6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6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6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6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6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6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6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6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6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6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6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6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6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6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6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6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6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6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6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6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6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6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6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6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6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6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6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6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6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6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6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6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6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6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6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6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6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6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6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6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6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6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6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6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6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6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6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6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6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6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6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6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6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6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6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6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6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6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6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6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6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6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6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6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6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6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6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6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6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6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6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6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6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6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6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6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6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6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6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6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6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6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6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6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6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6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6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6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6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6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6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6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6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6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6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6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6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6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6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6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6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6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6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6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6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6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6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6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6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6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6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6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6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6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6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6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6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6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6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6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6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6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6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6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6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6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6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6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6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6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6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6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6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6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6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6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6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6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6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6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6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6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6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6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6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6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6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6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6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6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6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6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6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6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6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6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6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6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6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6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6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6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6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6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6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6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6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6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6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6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6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6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6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6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6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6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6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6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6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6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6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6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6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6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6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6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6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6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6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6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6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6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6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6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6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6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6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6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6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6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6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6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6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6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6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6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6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6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6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6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6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6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6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6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6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6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6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6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6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6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6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6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6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6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6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6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6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6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6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6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6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6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6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6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6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6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6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6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6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6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6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6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6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6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6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6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6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6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6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6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6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6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6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6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6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6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6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6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6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6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6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6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6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6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6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6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6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6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6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6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6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6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6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6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6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6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6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6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6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6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6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6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6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6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6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6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6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6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6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6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6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6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6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6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6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6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6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6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6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6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6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6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6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6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6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6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6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6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6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6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6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6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6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6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6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6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6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6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6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6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6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6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6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6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6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6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6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6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6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6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6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6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6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6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6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6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6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6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6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6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6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6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6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6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6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6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6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6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6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6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6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6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6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6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6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6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6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6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6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6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6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6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6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6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6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6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6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6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6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6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6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6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6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6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6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6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6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6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6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6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6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6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6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6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6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6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6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6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6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6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6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6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6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6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6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6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6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6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6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6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6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6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6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6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6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6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6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6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6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6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6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6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6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6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6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6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6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6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6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6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6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6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6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6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6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6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6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6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6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6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6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6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6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6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6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6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6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6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6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6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6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6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6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6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6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6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6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6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6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6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6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6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6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6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6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6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6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6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6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6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6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6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6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6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6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6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6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6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6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6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6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6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6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6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6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6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6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6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6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6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6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6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6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6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6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6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6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6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6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6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6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6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6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6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6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6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6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6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6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6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6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6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6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6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6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6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6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6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6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6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6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6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6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6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6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6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6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6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6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6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6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6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6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6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6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6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6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6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6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6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6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6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6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6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6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6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6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6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6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6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6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6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6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6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6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6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6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6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6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6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6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6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6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6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6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6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6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6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6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6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6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6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6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6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6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6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6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6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6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6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6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6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6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6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6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6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6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6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6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6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6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6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6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6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6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6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6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6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6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6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6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6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6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6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6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6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6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6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6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6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6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6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6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6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6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6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6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6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6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6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6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6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6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6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6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6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6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6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6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6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6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6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6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6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6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6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6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6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6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6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6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6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6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6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6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6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6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6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6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6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6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6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6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6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6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6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6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6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6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6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6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6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6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6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6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6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6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6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6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6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6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6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6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6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6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6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6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6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6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6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6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6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6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6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6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6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6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6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6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6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6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6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6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6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6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6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6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6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6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6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5">
    <mergeCell ref="B6:C6"/>
    <mergeCell ref="D6:G6"/>
    <mergeCell ref="B7:C7"/>
    <mergeCell ref="D7:G7"/>
    <mergeCell ref="B8:C8"/>
    <mergeCell ref="D8:G8"/>
    <mergeCell ref="B9:C9"/>
    <mergeCell ref="D9:G9"/>
    <mergeCell ref="A1:K1"/>
    <mergeCell ref="A2:K2"/>
    <mergeCell ref="B4:C4"/>
    <mergeCell ref="D4:G4"/>
    <mergeCell ref="K4:L4"/>
    <mergeCell ref="B5:C5"/>
    <mergeCell ref="D5:G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29"/>
    <col customWidth="1" min="3" max="3" width="18.71"/>
    <col customWidth="1" min="4" max="4" width="10.14"/>
    <col customWidth="1" min="5" max="5" width="18.29"/>
    <col customWidth="1" min="6" max="9" width="8.71"/>
    <col customWidth="1" min="10" max="10" width="10.86"/>
    <col customWidth="1" min="11" max="11" width="9.86"/>
    <col customWidth="1" min="12" max="12" width="13.71"/>
    <col customWidth="1" min="13" max="26" width="8.71"/>
  </cols>
  <sheetData>
    <row r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6"/>
      <c r="B2" s="26"/>
      <c r="C2" s="27" t="s">
        <v>54</v>
      </c>
      <c r="D2" s="10"/>
      <c r="E2" s="8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26"/>
      <c r="B3" s="26"/>
      <c r="C3" s="28" t="s">
        <v>26</v>
      </c>
      <c r="D3" s="29" t="s">
        <v>55</v>
      </c>
      <c r="E3" s="30" t="s">
        <v>56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26"/>
      <c r="B4" s="26"/>
      <c r="C4" s="31" t="s">
        <v>29</v>
      </c>
      <c r="D4" s="32">
        <f>COUNTIF(Sheet1!$J$13:$J$29, C4)</f>
        <v>4</v>
      </c>
      <c r="E4" s="33">
        <f>D4/SUM($D$4:$D$15)</f>
        <v>0.2666666667</v>
      </c>
      <c r="F4" s="26"/>
      <c r="G4" s="26"/>
      <c r="H4" s="26"/>
      <c r="I4" s="26"/>
      <c r="J4" s="34" t="s">
        <v>57</v>
      </c>
      <c r="K4" s="10"/>
      <c r="L4" s="8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26"/>
      <c r="B5" s="26"/>
      <c r="C5" s="35"/>
      <c r="D5" s="32"/>
      <c r="E5" s="33"/>
      <c r="F5" s="26"/>
      <c r="G5" s="26"/>
      <c r="H5" s="26"/>
      <c r="I5" s="26"/>
      <c r="J5" s="36" t="s">
        <v>58</v>
      </c>
      <c r="K5" s="36" t="s">
        <v>26</v>
      </c>
      <c r="L5" s="37" t="s">
        <v>59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26"/>
      <c r="B6" s="26"/>
      <c r="C6" s="35" t="s">
        <v>32</v>
      </c>
      <c r="D6" s="32">
        <f>COUNTIF(Sheet1!$J$13:$J$29, C6)</f>
        <v>1</v>
      </c>
      <c r="E6" s="33">
        <f t="shared" ref="E6:E15" si="1">D6/SUM($D$4:$D$15)</f>
        <v>0.06666666667</v>
      </c>
      <c r="F6" s="26"/>
      <c r="G6" s="26"/>
      <c r="H6" s="26"/>
      <c r="I6" s="26"/>
      <c r="J6" s="38" t="s">
        <v>28</v>
      </c>
      <c r="K6" s="38" t="s">
        <v>29</v>
      </c>
      <c r="L6" s="39">
        <v>4.0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26"/>
      <c r="B7" s="26"/>
      <c r="C7" s="35" t="s">
        <v>60</v>
      </c>
      <c r="D7" s="32">
        <f>COUNTIF(Sheet1!$J$13:$J$29, C7)</f>
        <v>0</v>
      </c>
      <c r="E7" s="33">
        <f t="shared" si="1"/>
        <v>0</v>
      </c>
      <c r="F7" s="26"/>
      <c r="G7" s="26"/>
      <c r="H7" s="26"/>
      <c r="I7" s="26"/>
      <c r="J7" s="38" t="s">
        <v>31</v>
      </c>
      <c r="K7" s="38" t="s">
        <v>32</v>
      </c>
      <c r="L7" s="39">
        <v>3.5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26"/>
      <c r="B8" s="26"/>
      <c r="C8" s="35" t="s">
        <v>35</v>
      </c>
      <c r="D8" s="32">
        <f>COUNTIF(Sheet1!$J$13:$J$29, C8)</f>
        <v>2</v>
      </c>
      <c r="E8" s="33">
        <f t="shared" si="1"/>
        <v>0.1333333333</v>
      </c>
      <c r="F8" s="26"/>
      <c r="G8" s="26"/>
      <c r="H8" s="26"/>
      <c r="I8" s="26"/>
      <c r="J8" s="38" t="s">
        <v>34</v>
      </c>
      <c r="K8" s="38" t="s">
        <v>35</v>
      </c>
      <c r="L8" s="39">
        <v>3.0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26"/>
      <c r="B9" s="26"/>
      <c r="C9" s="35" t="s">
        <v>61</v>
      </c>
      <c r="D9" s="32">
        <f>COUNTIF(Sheet1!$J$13:$J$29, C9)</f>
        <v>0</v>
      </c>
      <c r="E9" s="33">
        <f t="shared" si="1"/>
        <v>0</v>
      </c>
      <c r="F9" s="26"/>
      <c r="G9" s="26"/>
      <c r="H9" s="26"/>
      <c r="I9" s="26"/>
      <c r="J9" s="38" t="s">
        <v>37</v>
      </c>
      <c r="K9" s="38" t="s">
        <v>38</v>
      </c>
      <c r="L9" s="39">
        <v>2.5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26"/>
      <c r="B10" s="26"/>
      <c r="C10" s="35" t="s">
        <v>62</v>
      </c>
      <c r="D10" s="32">
        <f>COUNTIF(Sheet1!$J$13:$J$29, C10)</f>
        <v>0</v>
      </c>
      <c r="E10" s="33">
        <f t="shared" si="1"/>
        <v>0</v>
      </c>
      <c r="F10" s="26"/>
      <c r="G10" s="26"/>
      <c r="H10" s="26"/>
      <c r="I10" s="26"/>
      <c r="J10" s="38" t="s">
        <v>40</v>
      </c>
      <c r="K10" s="38" t="s">
        <v>41</v>
      </c>
      <c r="L10" s="39">
        <v>2.0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26"/>
      <c r="B11" s="26"/>
      <c r="C11" s="35" t="s">
        <v>38</v>
      </c>
      <c r="D11" s="32">
        <f>COUNTIF(Sheet1!$J$13:$J$29, C11)</f>
        <v>3</v>
      </c>
      <c r="E11" s="33">
        <f t="shared" si="1"/>
        <v>0.2</v>
      </c>
      <c r="F11" s="26"/>
      <c r="G11" s="26"/>
      <c r="H11" s="26"/>
      <c r="I11" s="26"/>
      <c r="J11" s="38" t="s">
        <v>43</v>
      </c>
      <c r="K11" s="38" t="s">
        <v>44</v>
      </c>
      <c r="L11" s="39">
        <v>0.0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6"/>
      <c r="B12" s="26"/>
      <c r="C12" s="35" t="s">
        <v>63</v>
      </c>
      <c r="D12" s="32">
        <f>COUNTIF(Sheet1!$J$13:$J$29, C12)</f>
        <v>0</v>
      </c>
      <c r="E12" s="33">
        <f t="shared" si="1"/>
        <v>0</v>
      </c>
      <c r="F12" s="26"/>
      <c r="G12" s="26"/>
      <c r="H12" s="26"/>
      <c r="I12" s="26"/>
      <c r="J12" s="40"/>
      <c r="K12" s="41"/>
      <c r="L12" s="40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6"/>
      <c r="B13" s="26"/>
      <c r="C13" s="35" t="s">
        <v>41</v>
      </c>
      <c r="D13" s="32">
        <f>COUNTIF(Sheet1!$J$13:$J$29, C13)</f>
        <v>2</v>
      </c>
      <c r="E13" s="33">
        <f t="shared" si="1"/>
        <v>0.1333333333</v>
      </c>
      <c r="F13" s="26"/>
      <c r="G13" s="26"/>
      <c r="H13" s="26"/>
      <c r="I13" s="26"/>
      <c r="J13" s="40"/>
      <c r="K13" s="41"/>
      <c r="L13" s="40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6"/>
      <c r="B14" s="26"/>
      <c r="C14" s="35" t="s">
        <v>44</v>
      </c>
      <c r="D14" s="32">
        <f>COUNTIF(Sheet1!$J$13:$J$29, C14)</f>
        <v>3</v>
      </c>
      <c r="E14" s="33">
        <f t="shared" si="1"/>
        <v>0.2</v>
      </c>
      <c r="F14" s="26"/>
      <c r="G14" s="26"/>
      <c r="H14" s="26"/>
      <c r="I14" s="26"/>
      <c r="J14" s="40"/>
      <c r="K14" s="41"/>
      <c r="L14" s="40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6"/>
      <c r="B15" s="26"/>
      <c r="C15" s="35" t="s">
        <v>64</v>
      </c>
      <c r="D15" s="32">
        <f>COUNTIF(Sheet1!$J$13:$J$29, C15)</f>
        <v>0</v>
      </c>
      <c r="E15" s="33">
        <f t="shared" si="1"/>
        <v>0</v>
      </c>
      <c r="F15" s="26"/>
      <c r="G15" s="26"/>
      <c r="H15" s="26"/>
      <c r="I15" s="26"/>
      <c r="J15" s="40"/>
      <c r="K15" s="41"/>
      <c r="L15" s="40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6"/>
      <c r="B16" s="26"/>
      <c r="C16" s="26"/>
      <c r="D16" s="26"/>
      <c r="E16" s="26"/>
      <c r="F16" s="26"/>
      <c r="G16" s="26"/>
      <c r="H16" s="26"/>
      <c r="I16" s="26"/>
      <c r="J16" s="40"/>
      <c r="K16" s="41"/>
      <c r="L16" s="40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6"/>
      <c r="B17" s="26"/>
      <c r="C17" s="42" t="s">
        <v>55</v>
      </c>
      <c r="D17" s="43">
        <f>SUM(D2:D15)</f>
        <v>15</v>
      </c>
      <c r="E17" s="44">
        <f>SUM(E4:E15)</f>
        <v>1</v>
      </c>
      <c r="F17" s="26"/>
      <c r="G17" s="26"/>
      <c r="H17" s="26"/>
      <c r="I17" s="26"/>
      <c r="J17" s="45"/>
      <c r="K17" s="45"/>
      <c r="L17" s="45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6"/>
      <c r="B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5.75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ht="15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ht="15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ht="15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ht="15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ht="15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ht="15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ht="15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ht="15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ht="15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ht="15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ht="15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ht="15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ht="15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ht="15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ht="15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ht="15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ht="15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ht="15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ht="15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ht="15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ht="15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ht="15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ht="15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ht="15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ht="15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ht="15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ht="15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ht="15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ht="15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ht="15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ht="15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ht="15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ht="15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ht="15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ht="15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ht="15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ht="15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ht="15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ht="15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ht="15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ht="15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ht="15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ht="15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ht="15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ht="15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ht="15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ht="15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ht="15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ht="15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ht="15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ht="15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ht="15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ht="15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ht="15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ht="15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ht="15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ht="15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ht="15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ht="15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ht="15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ht="15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ht="15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ht="15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ht="15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ht="15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ht="15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ht="15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ht="15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ht="15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ht="15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ht="15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ht="15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ht="15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ht="15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ht="15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ht="15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ht="15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ht="15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ht="15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ht="15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ht="15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ht="15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  <row r="1001" ht="15.75" customHeight="1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</row>
  </sheetData>
  <mergeCells count="2">
    <mergeCell ref="C2:E2"/>
    <mergeCell ref="J4:L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