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136" activeTab="5"/>
  </bookViews>
  <sheets>
    <sheet name="frames" sheetId="1" r:id="rId1"/>
    <sheet name="text buttons positions" sheetId="2" r:id="rId2"/>
    <sheet name="buttons pos" sheetId="3" r:id="rId3"/>
    <sheet name="zero movement" sheetId="5" r:id="rId4"/>
    <sheet name="colide" sheetId="6" r:id="rId5"/>
    <sheet name="process wall colision" sheetId="7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7" l="1"/>
  <c r="B18" i="7"/>
  <c r="B11" i="7"/>
  <c r="B14" i="7"/>
  <c r="B13" i="7"/>
  <c r="F2" i="7"/>
  <c r="B6" i="7" s="1"/>
  <c r="B9" i="7" s="1"/>
  <c r="G2" i="7"/>
  <c r="G4" i="7"/>
  <c r="F4" i="7"/>
  <c r="G3" i="7"/>
  <c r="F3" i="7"/>
  <c r="H7" i="6"/>
  <c r="H5" i="6"/>
  <c r="G3" i="6"/>
  <c r="C6" i="6" s="1"/>
  <c r="F3" i="6"/>
  <c r="C8" i="6" s="1"/>
  <c r="G2" i="6"/>
  <c r="B6" i="6" s="1"/>
  <c r="F2" i="6"/>
  <c r="B8" i="6" s="1"/>
  <c r="B16" i="7" l="1"/>
  <c r="H6" i="6"/>
  <c r="H8" i="6"/>
  <c r="J3" i="5"/>
  <c r="I3" i="5"/>
  <c r="J2" i="5"/>
  <c r="I2" i="5"/>
  <c r="B6" i="5"/>
  <c r="B5" i="5"/>
  <c r="C16" i="7" l="1"/>
  <c r="B21" i="7"/>
  <c r="B23" i="7" s="1"/>
  <c r="H11" i="6"/>
  <c r="C36" i="3"/>
  <c r="C33" i="3"/>
  <c r="C32" i="3"/>
  <c r="C34" i="3" s="1"/>
  <c r="C29" i="3"/>
  <c r="C26" i="3"/>
  <c r="C24" i="3"/>
  <c r="C21" i="3"/>
  <c r="C20" i="3"/>
  <c r="C12" i="2" l="1"/>
  <c r="C11" i="2"/>
  <c r="B12" i="2"/>
  <c r="B11" i="2"/>
  <c r="C6" i="2"/>
  <c r="C5" i="2"/>
  <c r="B6" i="2"/>
  <c r="B5" i="2"/>
  <c r="B16" i="1" l="1"/>
  <c r="A6" i="1"/>
  <c r="A5" i="1"/>
  <c r="A4" i="1"/>
  <c r="A3" i="1"/>
  <c r="C2" i="1"/>
  <c r="D2" i="1"/>
  <c r="E2" i="1"/>
  <c r="B2" i="1"/>
  <c r="B17" i="1"/>
  <c r="B13" i="1"/>
  <c r="B12" i="1"/>
</calcChain>
</file>

<file path=xl/sharedStrings.xml><?xml version="1.0" encoding="utf-8"?>
<sst xmlns="http://schemas.openxmlformats.org/spreadsheetml/2006/main" count="125" uniqueCount="103">
  <si>
    <t>y \ x</t>
  </si>
  <si>
    <t>animFrame</t>
  </si>
  <si>
    <t>textureWidth</t>
  </si>
  <si>
    <t>framesX</t>
  </si>
  <si>
    <t>framesY</t>
  </si>
  <si>
    <t>width</t>
  </si>
  <si>
    <t>textureHeight</t>
  </si>
  <si>
    <t>height</t>
  </si>
  <si>
    <t>x</t>
  </si>
  <si>
    <t>y</t>
  </si>
  <si>
    <t>(animFrame % framesX) * width</t>
  </si>
  <si>
    <t>(animFrame / framesX) * height</t>
  </si>
  <si>
    <t>start button</t>
  </si>
  <si>
    <t>size</t>
  </si>
  <si>
    <t>posY</t>
  </si>
  <si>
    <t>start from</t>
  </si>
  <si>
    <t>end to</t>
  </si>
  <si>
    <t>exit button</t>
  </si>
  <si>
    <t>text</t>
  </si>
  <si>
    <t>button</t>
  </si>
  <si>
    <t>h</t>
  </si>
  <si>
    <t>end button - end text</t>
  </si>
  <si>
    <t>button.w</t>
  </si>
  <si>
    <t>window.h</t>
  </si>
  <si>
    <t>window.w</t>
  </si>
  <si>
    <t>= window.w * 0.7</t>
  </si>
  <si>
    <t>button.x</t>
  </si>
  <si>
    <t>=(window.w-button.w) / 2</t>
  </si>
  <si>
    <t>buttons</t>
  </si>
  <si>
    <t>= 2 * buttons + 1</t>
  </si>
  <si>
    <t>allSpaces</t>
  </si>
  <si>
    <t>= window.h / allSpaces</t>
  </si>
  <si>
    <t>button.h</t>
  </si>
  <si>
    <t>i</t>
  </si>
  <si>
    <t>= (2 * i + 1) * button.h</t>
  </si>
  <si>
    <t>highlighter.x</t>
  </si>
  <si>
    <t>highlighter.w</t>
  </si>
  <si>
    <t>highlighter.h</t>
  </si>
  <si>
    <t>highOfset</t>
  </si>
  <si>
    <t>=button.w * highOfset</t>
  </si>
  <si>
    <t>=button.h * highOfset</t>
  </si>
  <si>
    <t>=button.x - (highlighter.w - button.w) / 2</t>
  </si>
  <si>
    <t>button[i].y</t>
  </si>
  <si>
    <t>highlighter.y</t>
  </si>
  <si>
    <t>=button[curr].y - (highlighter.h - button.h) / 2</t>
  </si>
  <si>
    <t>curr</t>
  </si>
  <si>
    <t>window w</t>
  </si>
  <si>
    <t>window h</t>
  </si>
  <si>
    <t>objects col</t>
  </si>
  <si>
    <t>objects row</t>
  </si>
  <si>
    <t>zero w</t>
  </si>
  <si>
    <t>zero h</t>
  </si>
  <si>
    <t>zero texture size x</t>
  </si>
  <si>
    <t>w</t>
  </si>
  <si>
    <t>window</t>
  </si>
  <si>
    <t>zero</t>
  </si>
  <si>
    <t>rect1</t>
  </si>
  <si>
    <t>rect2</t>
  </si>
  <si>
    <t>rect</t>
  </si>
  <si>
    <t>y\x</t>
  </si>
  <si>
    <t>x+w</t>
  </si>
  <si>
    <t>y+h</t>
  </si>
  <si>
    <t xml:space="preserve"> </t>
  </si>
  <si>
    <t>}</t>
  </si>
  <si>
    <r>
      <t>public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boolean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000000"/>
        <rFont val="Consolas"/>
        <family val="3"/>
        <charset val="204"/>
      </rPr>
      <t>isOverlapping(Rectangle other) {</t>
    </r>
  </si>
  <si>
    <r>
      <t>        </t>
    </r>
    <r>
      <rPr>
        <sz val="12"/>
        <color rgb="FF63B175"/>
        <rFont val="Consolas"/>
        <family val="3"/>
        <charset val="204"/>
      </rPr>
      <t>return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false</t>
    </r>
    <r>
      <rPr>
        <sz val="12"/>
        <color rgb="FF000000"/>
        <rFont val="Consolas"/>
        <family val="3"/>
        <charset val="204"/>
      </rPr>
      <t>;</t>
    </r>
  </si>
  <si>
    <r>
      <t>    </t>
    </r>
    <r>
      <rPr>
        <sz val="12"/>
        <color rgb="FF000000"/>
        <rFont val="Consolas"/>
        <family val="3"/>
        <charset val="204"/>
      </rPr>
      <t>}</t>
    </r>
  </si>
  <si>
    <r>
      <t>    </t>
    </r>
    <r>
      <rPr>
        <sz val="12"/>
        <color rgb="FF63B175"/>
        <rFont val="Consolas"/>
        <family val="3"/>
        <charset val="204"/>
      </rPr>
      <t>return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true</t>
    </r>
    <r>
      <rPr>
        <sz val="12"/>
        <color rgb="FF000000"/>
        <rFont val="Consolas"/>
        <family val="3"/>
        <charset val="204"/>
      </rPr>
      <t>;</t>
    </r>
  </si>
  <si>
    <t xml:space="preserve">    if (this.bottomRight.getY() &lt; other.topLeft.getY() </t>
  </si>
  <si>
    <t>      || this.topLeft.getY() &gt; other.bottomRight.getY()) {</t>
  </si>
  <si>
    <t xml:space="preserve">    if (this.bottomRight.getX() &lt; other.topLeft.getX() </t>
  </si>
  <si>
    <t>      || this.topLeft.getX() &gt; other.bottomRight.getX()) {</t>
  </si>
  <si>
    <t>yh1 &lt; y2</t>
  </si>
  <si>
    <t>y1 &gt; yh2</t>
  </si>
  <si>
    <t>xw1 &lt; x2</t>
  </si>
  <si>
    <t>x1 &gt; xw2</t>
  </si>
  <si>
    <t>don’t colide 1</t>
  </si>
  <si>
    <t>don’t colide 2</t>
  </si>
  <si>
    <t xml:space="preserve">colide = </t>
  </si>
  <si>
    <t>not(don’t colide 1 || don’t colide 2)</t>
  </si>
  <si>
    <t>wall</t>
  </si>
  <si>
    <t>mov.obj prev</t>
  </si>
  <si>
    <t>moving obj now</t>
  </si>
  <si>
    <t>A</t>
  </si>
  <si>
    <t>B</t>
  </si>
  <si>
    <t>C</t>
  </si>
  <si>
    <t>D</t>
  </si>
  <si>
    <t>G</t>
  </si>
  <si>
    <t>Cx</t>
  </si>
  <si>
    <t>Cx = wall.x - mov.obj.w</t>
  </si>
  <si>
    <t>Cx, Cy</t>
  </si>
  <si>
    <t>&lt;ABD = atan(AD / BD)</t>
  </si>
  <si>
    <t>AD = mov.obj.prev.y - mov.obj.now.y</t>
  </si>
  <si>
    <t>BD = mov.obj.prev.x - mov.obj.now.x</t>
  </si>
  <si>
    <t>BCx = Bx - Cx = mov.obj.now.x - Cx</t>
  </si>
  <si>
    <t>CCx / BCx = tan(&lt;ABD)</t>
  </si>
  <si>
    <t>CCx = BCx*tan(&lt;ABD)</t>
  </si>
  <si>
    <t>Cy = By - CCx = mov.obj.now.y - CCx</t>
  </si>
  <si>
    <t>mov.obj.prev.xw - wall.x</t>
  </si>
  <si>
    <t>mov.obj.prev.yh - wall.y</t>
  </si>
  <si>
    <t>case 1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</si>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</sst>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.85"/>
      <color rgb="FF000000"/>
      <name val="Consolas"/>
      <family val="3"/>
      <charset val="204"/>
    </font>
    <font>
      <sz val="12"/>
      <color rgb="FF63B175"/>
      <name val="Consolas"/>
      <family val="3"/>
      <charset val="204"/>
    </font>
    <font>
      <sz val="12"/>
      <color rgb="FF333333"/>
      <name val="Consolas"/>
      <family val="3"/>
      <charset val="204"/>
    </font>
    <font>
      <sz val="12"/>
      <color rgb="FF000000"/>
      <name val="Consolas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</cellXfs>
  <cellStyles count="1">
    <cellStyle name="Normal" xfId="0" builtinId="0"/>
  </cellStyles>
  <dxfs count="4"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C000"/>
      <color rgb="FFED7D31"/>
      <color rgb="FFA5A5A5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'zero movement'!$J$1</c:f>
              <c:strCache>
                <c:ptCount val="1"/>
                <c:pt idx="0">
                  <c:v>h</c:v>
                </c:pt>
              </c:strCache>
            </c:strRef>
          </c:tx>
          <c:spPr>
            <a:ln w="19050">
              <a:noFill/>
            </a:ln>
          </c:spPr>
          <c:xVal>
            <c:numRef>
              <c:f>'zero movement'!$I$2:$I$7</c:f>
              <c:numCache>
                <c:formatCode>General</c:formatCode>
                <c:ptCount val="6"/>
                <c:pt idx="0">
                  <c:v>800</c:v>
                </c:pt>
                <c:pt idx="1">
                  <c:v>160</c:v>
                </c:pt>
              </c:numCache>
            </c:numRef>
          </c:xVal>
          <c:yVal>
            <c:numRef>
              <c:f>'zero movement'!$J$2:$J$7</c:f>
              <c:numCache>
                <c:formatCode>General</c:formatCode>
                <c:ptCount val="6"/>
                <c:pt idx="0">
                  <c:v>600</c:v>
                </c:pt>
                <c:pt idx="1">
                  <c:v>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63040"/>
        <c:axId val="133513984"/>
      </c:scatterChart>
      <c:valAx>
        <c:axId val="133463040"/>
        <c:scaling>
          <c:orientation val="minMax"/>
          <c:max val="800"/>
        </c:scaling>
        <c:delete val="0"/>
        <c:axPos val="b"/>
        <c:numFmt formatCode="General" sourceLinked="1"/>
        <c:majorTickMark val="out"/>
        <c:minorTickMark val="none"/>
        <c:tickLblPos val="nextTo"/>
        <c:crossAx val="133513984"/>
        <c:crosses val="autoZero"/>
        <c:crossBetween val="midCat"/>
        <c:majorUnit val="100"/>
      </c:valAx>
      <c:valAx>
        <c:axId val="13351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463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3</xdr:row>
      <xdr:rowOff>144780</xdr:rowOff>
    </xdr:from>
    <xdr:to>
      <xdr:col>17</xdr:col>
      <xdr:colOff>594360</xdr:colOff>
      <xdr:row>30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</xdr:colOff>
      <xdr:row>4</xdr:row>
      <xdr:rowOff>15240</xdr:rowOff>
    </xdr:from>
    <xdr:to>
      <xdr:col>21</xdr:col>
      <xdr:colOff>0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9182100" y="746760"/>
          <a:ext cx="1264920" cy="71628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rect1</a:t>
          </a:r>
        </a:p>
      </xdr:txBody>
    </xdr:sp>
    <xdr:clientData/>
  </xdr:twoCellAnchor>
  <xdr:twoCellAnchor>
    <xdr:from>
      <xdr:col>22</xdr:col>
      <xdr:colOff>7620</xdr:colOff>
      <xdr:row>5</xdr:row>
      <xdr:rowOff>7620</xdr:rowOff>
    </xdr:from>
    <xdr:to>
      <xdr:col>29</xdr:col>
      <xdr:colOff>22860</xdr:colOff>
      <xdr:row>11</xdr:row>
      <xdr:rowOff>7620</xdr:rowOff>
    </xdr:to>
    <xdr:sp macro="" textlink="">
      <xdr:nvSpPr>
        <xdr:cNvPr id="4" name="Rectangle 3"/>
        <xdr:cNvSpPr/>
      </xdr:nvSpPr>
      <xdr:spPr>
        <a:xfrm>
          <a:off x="10668000" y="922020"/>
          <a:ext cx="1508760" cy="1097280"/>
        </a:xfrm>
        <a:prstGeom prst="rect">
          <a:avLst/>
        </a:prstGeom>
        <a:solidFill>
          <a:srgbClr val="FFC000">
            <a:alpha val="50980"/>
          </a:srgb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9</xdr:row>
      <xdr:rowOff>0</xdr:rowOff>
    </xdr:from>
    <xdr:to>
      <xdr:col>29</xdr:col>
      <xdr:colOff>15240</xdr:colOff>
      <xdr:row>15</xdr:row>
      <xdr:rowOff>0</xdr:rowOff>
    </xdr:to>
    <xdr:sp macro="" textlink="">
      <xdr:nvSpPr>
        <xdr:cNvPr id="3" name="Rectangle 2"/>
        <xdr:cNvSpPr/>
      </xdr:nvSpPr>
      <xdr:spPr>
        <a:xfrm>
          <a:off x="7658100" y="1645920"/>
          <a:ext cx="1287780" cy="1097280"/>
        </a:xfrm>
        <a:prstGeom prst="rect">
          <a:avLst/>
        </a:prstGeom>
        <a:solidFill>
          <a:srgbClr val="ED7D31">
            <a:alpha val="6902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wall</a:t>
          </a:r>
        </a:p>
      </xdr:txBody>
    </xdr:sp>
    <xdr:clientData/>
  </xdr:twoCellAnchor>
  <xdr:twoCellAnchor>
    <xdr:from>
      <xdr:col>21</xdr:col>
      <xdr:colOff>7620</xdr:colOff>
      <xdr:row>1</xdr:row>
      <xdr:rowOff>7620</xdr:rowOff>
    </xdr:from>
    <xdr:to>
      <xdr:col>25</xdr:col>
      <xdr:colOff>7620</xdr:colOff>
      <xdr:row>5</xdr:row>
      <xdr:rowOff>0</xdr:rowOff>
    </xdr:to>
    <xdr:sp macro="" textlink="">
      <xdr:nvSpPr>
        <xdr:cNvPr id="4" name="Rectangle 3"/>
        <xdr:cNvSpPr/>
      </xdr:nvSpPr>
      <xdr:spPr>
        <a:xfrm>
          <a:off x="10233660" y="190500"/>
          <a:ext cx="853440" cy="723900"/>
        </a:xfrm>
        <a:prstGeom prst="rect">
          <a:avLst/>
        </a:prstGeom>
        <a:solidFill>
          <a:srgbClr val="A5A5A5">
            <a:alpha val="32157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prev</a:t>
          </a:r>
          <a:endParaRPr lang="en-US" sz="1100"/>
        </a:p>
      </xdr:txBody>
    </xdr:sp>
    <xdr:clientData/>
  </xdr:twoCellAnchor>
  <xdr:twoCellAnchor>
    <xdr:from>
      <xdr:col>21</xdr:col>
      <xdr:colOff>7620</xdr:colOff>
      <xdr:row>1</xdr:row>
      <xdr:rowOff>15240</xdr:rowOff>
    </xdr:from>
    <xdr:to>
      <xdr:col>26</xdr:col>
      <xdr:colOff>0</xdr:colOff>
      <xdr:row>11</xdr:row>
      <xdr:rowOff>15240</xdr:rowOff>
    </xdr:to>
    <xdr:cxnSp macro="">
      <xdr:nvCxnSpPr>
        <xdr:cNvPr id="6" name="Straight Arrow Connector 5"/>
        <xdr:cNvCxnSpPr/>
      </xdr:nvCxnSpPr>
      <xdr:spPr>
        <a:xfrm>
          <a:off x="10233660" y="198120"/>
          <a:ext cx="105918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</xdr:row>
      <xdr:rowOff>15240</xdr:rowOff>
    </xdr:from>
    <xdr:to>
      <xdr:col>30</xdr:col>
      <xdr:colOff>0</xdr:colOff>
      <xdr:row>15</xdr:row>
      <xdr:rowOff>7620</xdr:rowOff>
    </xdr:to>
    <xdr:sp macro="" textlink="">
      <xdr:nvSpPr>
        <xdr:cNvPr id="2" name="Rectangle 1"/>
        <xdr:cNvSpPr/>
      </xdr:nvSpPr>
      <xdr:spPr>
        <a:xfrm>
          <a:off x="11292840" y="2026920"/>
          <a:ext cx="853440" cy="72390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now</a:t>
          </a:r>
          <a:endParaRPr lang="en-US" sz="1100"/>
        </a:p>
      </xdr:txBody>
    </xdr:sp>
    <xdr:clientData/>
  </xdr:twoCellAnchor>
  <xdr:twoCellAnchor>
    <xdr:from>
      <xdr:col>23</xdr:col>
      <xdr:colOff>7620</xdr:colOff>
      <xdr:row>5</xdr:row>
      <xdr:rowOff>7620</xdr:rowOff>
    </xdr:from>
    <xdr:to>
      <xdr:col>27</xdr:col>
      <xdr:colOff>7620</xdr:colOff>
      <xdr:row>9</xdr:row>
      <xdr:rowOff>0</xdr:rowOff>
    </xdr:to>
    <xdr:sp macro="" textlink="">
      <xdr:nvSpPr>
        <xdr:cNvPr id="22" name="Rectangle 21"/>
        <xdr:cNvSpPr/>
      </xdr:nvSpPr>
      <xdr:spPr>
        <a:xfrm>
          <a:off x="10660380" y="922020"/>
          <a:ext cx="853440" cy="723900"/>
        </a:xfrm>
        <a:prstGeom prst="rect">
          <a:avLst/>
        </a:prstGeom>
        <a:solidFill>
          <a:srgbClr val="FFC000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moved</a:t>
          </a:r>
        </a:p>
      </xdr:txBody>
    </xdr:sp>
    <xdr:clientData/>
  </xdr:twoCellAnchor>
  <xdr:twoCellAnchor>
    <xdr:from>
      <xdr:col>13</xdr:col>
      <xdr:colOff>0</xdr:colOff>
      <xdr:row>11</xdr:row>
      <xdr:rowOff>15240</xdr:rowOff>
    </xdr:from>
    <xdr:to>
      <xdr:col>25</xdr:col>
      <xdr:colOff>198120</xdr:colOff>
      <xdr:row>11</xdr:row>
      <xdr:rowOff>15240</xdr:rowOff>
    </xdr:to>
    <xdr:cxnSp macro="">
      <xdr:nvCxnSpPr>
        <xdr:cNvPr id="27" name="Straight Connector 26"/>
        <xdr:cNvCxnSpPr/>
      </xdr:nvCxnSpPr>
      <xdr:spPr>
        <a:xfrm flipH="1">
          <a:off x="8519160" y="2026920"/>
          <a:ext cx="27584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1</xdr:row>
      <xdr:rowOff>7620</xdr:rowOff>
    </xdr:from>
    <xdr:to>
      <xdr:col>21</xdr:col>
      <xdr:colOff>7620</xdr:colOff>
      <xdr:row>11</xdr:row>
      <xdr:rowOff>15240</xdr:rowOff>
    </xdr:to>
    <xdr:cxnSp macro="">
      <xdr:nvCxnSpPr>
        <xdr:cNvPr id="36" name="Straight Connector 35"/>
        <xdr:cNvCxnSpPr/>
      </xdr:nvCxnSpPr>
      <xdr:spPr>
        <a:xfrm flipV="1">
          <a:off x="10233660" y="190500"/>
          <a:ext cx="0" cy="1836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106680</xdr:colOff>
      <xdr:row>5</xdr:row>
      <xdr:rowOff>7620</xdr:rowOff>
    </xdr:from>
    <xdr:to>
      <xdr:col>24</xdr:col>
      <xdr:colOff>160020</xdr:colOff>
      <xdr:row>5</xdr:row>
      <xdr:rowOff>7620</xdr:rowOff>
    </xdr:to>
    <xdr:cxnSp macro="">
      <xdr:nvCxnSpPr>
        <xdr:cNvPr id="47" name="Straight Connector 46"/>
        <xdr:cNvCxnSpPr/>
      </xdr:nvCxnSpPr>
      <xdr:spPr>
        <a:xfrm flipH="1">
          <a:off x="9906000" y="922020"/>
          <a:ext cx="11201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15240</xdr:rowOff>
    </xdr:from>
    <xdr:to>
      <xdr:col>33</xdr:col>
      <xdr:colOff>408543</xdr:colOff>
      <xdr:row>21</xdr:row>
      <xdr:rowOff>0</xdr:rowOff>
    </xdr:to>
    <xdr:cxnSp macro="">
      <xdr:nvCxnSpPr>
        <xdr:cNvPr id="58" name="Straight Arrow Connector 57"/>
        <xdr:cNvCxnSpPr/>
      </xdr:nvCxnSpPr>
      <xdr:spPr>
        <a:xfrm>
          <a:off x="8945880" y="198120"/>
          <a:ext cx="4249023" cy="364998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0</xdr:row>
      <xdr:rowOff>87251</xdr:rowOff>
    </xdr:from>
    <xdr:to>
      <xdr:col>34</xdr:col>
      <xdr:colOff>342900</xdr:colOff>
      <xdr:row>25</xdr:row>
      <xdr:rowOff>0</xdr:rowOff>
    </xdr:to>
    <xdr:cxnSp macro="">
      <xdr:nvCxnSpPr>
        <xdr:cNvPr id="62" name="Straight Arrow Connector 61"/>
        <xdr:cNvCxnSpPr/>
      </xdr:nvCxnSpPr>
      <xdr:spPr>
        <a:xfrm flipH="1">
          <a:off x="8534400" y="87251"/>
          <a:ext cx="5204460" cy="4499989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opLeftCell="A2" workbookViewId="0">
      <selection activeCell="C18" sqref="C18"/>
    </sheetView>
  </sheetViews>
  <sheetFormatPr defaultRowHeight="14.4" x14ac:dyDescent="0.3"/>
  <cols>
    <col min="1" max="1" width="13.109375" bestFit="1" customWidth="1"/>
  </cols>
  <sheetData>
    <row r="2" spans="1:5" x14ac:dyDescent="0.3">
      <c r="A2" s="1" t="s">
        <v>0</v>
      </c>
      <c r="B2">
        <f>$B12*B3</f>
        <v>0</v>
      </c>
      <c r="C2">
        <f t="shared" ref="C2:E2" si="0">$B12*C3</f>
        <v>75</v>
      </c>
      <c r="D2">
        <f t="shared" si="0"/>
        <v>150</v>
      </c>
      <c r="E2">
        <f t="shared" si="0"/>
        <v>225</v>
      </c>
    </row>
    <row r="3" spans="1:5" ht="41.25" customHeight="1" x14ac:dyDescent="0.3">
      <c r="A3">
        <f>B$13*0</f>
        <v>0</v>
      </c>
      <c r="B3" s="2">
        <v>0</v>
      </c>
      <c r="C3" s="2">
        <v>1</v>
      </c>
      <c r="D3" s="2">
        <v>2</v>
      </c>
      <c r="E3" s="2">
        <v>3</v>
      </c>
    </row>
    <row r="4" spans="1:5" ht="41.25" customHeight="1" x14ac:dyDescent="0.3">
      <c r="A4">
        <f>B$13*1</f>
        <v>50</v>
      </c>
      <c r="B4" s="2">
        <v>4</v>
      </c>
      <c r="C4" s="2">
        <v>5</v>
      </c>
      <c r="D4" s="2">
        <v>6</v>
      </c>
      <c r="E4" s="2">
        <v>7</v>
      </c>
    </row>
    <row r="5" spans="1:5" ht="41.25" customHeight="1" x14ac:dyDescent="0.3">
      <c r="A5">
        <f>B$13*2</f>
        <v>100</v>
      </c>
      <c r="B5" s="2">
        <v>8</v>
      </c>
      <c r="C5" s="2">
        <v>9</v>
      </c>
      <c r="D5" s="2">
        <v>10</v>
      </c>
      <c r="E5" s="2">
        <v>11</v>
      </c>
    </row>
    <row r="6" spans="1:5" ht="41.25" customHeight="1" x14ac:dyDescent="0.3">
      <c r="A6">
        <f>B$13*3</f>
        <v>150</v>
      </c>
      <c r="B6" s="2">
        <v>12</v>
      </c>
      <c r="C6" s="2">
        <v>13</v>
      </c>
      <c r="D6" s="2">
        <v>14</v>
      </c>
      <c r="E6" s="2">
        <v>15</v>
      </c>
    </row>
    <row r="8" spans="1:5" x14ac:dyDescent="0.3">
      <c r="A8" t="s">
        <v>2</v>
      </c>
      <c r="B8" s="3">
        <v>300</v>
      </c>
    </row>
    <row r="9" spans="1:5" x14ac:dyDescent="0.3">
      <c r="A9" t="s">
        <v>6</v>
      </c>
      <c r="B9" s="3">
        <v>200</v>
      </c>
    </row>
    <row r="10" spans="1:5" x14ac:dyDescent="0.3">
      <c r="A10" t="s">
        <v>3</v>
      </c>
      <c r="B10" s="3">
        <v>4</v>
      </c>
    </row>
    <row r="11" spans="1:5" x14ac:dyDescent="0.3">
      <c r="A11" t="s">
        <v>4</v>
      </c>
      <c r="B11" s="3">
        <v>4</v>
      </c>
    </row>
    <row r="12" spans="1:5" x14ac:dyDescent="0.3">
      <c r="A12" t="s">
        <v>5</v>
      </c>
      <c r="B12">
        <f>B8/B10</f>
        <v>75</v>
      </c>
    </row>
    <row r="13" spans="1:5" x14ac:dyDescent="0.3">
      <c r="A13" t="s">
        <v>7</v>
      </c>
      <c r="B13">
        <f>B9/B11</f>
        <v>50</v>
      </c>
    </row>
    <row r="15" spans="1:5" x14ac:dyDescent="0.3">
      <c r="A15" t="s">
        <v>1</v>
      </c>
      <c r="B15">
        <v>10</v>
      </c>
    </row>
    <row r="16" spans="1:5" x14ac:dyDescent="0.3">
      <c r="A16" t="s">
        <v>8</v>
      </c>
      <c r="B16">
        <f>MOD(B15,B10) *B12</f>
        <v>150</v>
      </c>
      <c r="C16" t="s">
        <v>10</v>
      </c>
    </row>
    <row r="17" spans="1:3" x14ac:dyDescent="0.3">
      <c r="A17" t="s">
        <v>9</v>
      </c>
      <c r="B17">
        <f>ROUNDDOWN(B15/B10,0) *B13</f>
        <v>100</v>
      </c>
      <c r="C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4" x14ac:dyDescent="0.3"/>
  <cols>
    <col min="1" max="1" width="20.109375" bestFit="1" customWidth="1"/>
  </cols>
  <sheetData>
    <row r="1" spans="1:3" x14ac:dyDescent="0.3">
      <c r="A1" t="s">
        <v>12</v>
      </c>
      <c r="C1" t="s">
        <v>17</v>
      </c>
    </row>
    <row r="2" spans="1:3" x14ac:dyDescent="0.3">
      <c r="A2" t="s">
        <v>18</v>
      </c>
    </row>
    <row r="3" spans="1:3" x14ac:dyDescent="0.3">
      <c r="A3" t="s">
        <v>13</v>
      </c>
      <c r="B3">
        <v>32</v>
      </c>
      <c r="C3">
        <v>32</v>
      </c>
    </row>
    <row r="4" spans="1:3" x14ac:dyDescent="0.3">
      <c r="A4" t="s">
        <v>14</v>
      </c>
      <c r="B4">
        <v>15</v>
      </c>
      <c r="C4">
        <v>55</v>
      </c>
    </row>
    <row r="5" spans="1:3" x14ac:dyDescent="0.3">
      <c r="A5" t="s">
        <v>15</v>
      </c>
      <c r="B5">
        <f>B4</f>
        <v>15</v>
      </c>
      <c r="C5">
        <f>C4</f>
        <v>55</v>
      </c>
    </row>
    <row r="6" spans="1:3" x14ac:dyDescent="0.3">
      <c r="A6" t="s">
        <v>16</v>
      </c>
      <c r="B6">
        <f>B4+B3</f>
        <v>47</v>
      </c>
      <c r="C6">
        <f>C4+C3</f>
        <v>87</v>
      </c>
    </row>
    <row r="7" spans="1:3" x14ac:dyDescent="0.3">
      <c r="A7" t="s">
        <v>19</v>
      </c>
    </row>
    <row r="8" spans="1:3" x14ac:dyDescent="0.3">
      <c r="A8" t="s">
        <v>8</v>
      </c>
      <c r="B8">
        <v>10</v>
      </c>
      <c r="C8">
        <v>10</v>
      </c>
    </row>
    <row r="9" spans="1:3" x14ac:dyDescent="0.3">
      <c r="A9" t="s">
        <v>9</v>
      </c>
      <c r="B9">
        <v>10</v>
      </c>
      <c r="C9">
        <v>50</v>
      </c>
    </row>
    <row r="10" spans="1:3" x14ac:dyDescent="0.3">
      <c r="A10" t="s">
        <v>20</v>
      </c>
      <c r="B10">
        <v>49</v>
      </c>
      <c r="C10">
        <v>49</v>
      </c>
    </row>
    <row r="11" spans="1:3" x14ac:dyDescent="0.3">
      <c r="A11" t="s">
        <v>16</v>
      </c>
      <c r="B11">
        <f>B10+B9</f>
        <v>59</v>
      </c>
      <c r="C11">
        <f>C10+C9</f>
        <v>99</v>
      </c>
    </row>
    <row r="12" spans="1:3" x14ac:dyDescent="0.3">
      <c r="A12" t="s">
        <v>21</v>
      </c>
      <c r="B12">
        <f>B11-B6</f>
        <v>12</v>
      </c>
      <c r="C12">
        <f>C11-C6</f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5" workbookViewId="0">
      <selection activeCell="A39" sqref="A39"/>
    </sheetView>
  </sheetViews>
  <sheetFormatPr defaultRowHeight="14.4" x14ac:dyDescent="0.3"/>
  <cols>
    <col min="1" max="1" width="15.6640625" style="1" bestFit="1" customWidth="1"/>
    <col min="2" max="2" width="41.33203125" customWidth="1"/>
  </cols>
  <sheetData>
    <row r="1" spans="2:10" x14ac:dyDescent="0.3">
      <c r="J1" t="s">
        <v>24</v>
      </c>
    </row>
    <row r="2" spans="2:10" x14ac:dyDescent="0.3">
      <c r="C2" s="4"/>
      <c r="D2" s="4"/>
      <c r="E2" s="4"/>
      <c r="F2" s="4"/>
      <c r="G2" s="4"/>
      <c r="H2" s="4"/>
      <c r="I2" s="4"/>
      <c r="J2" s="4"/>
    </row>
    <row r="3" spans="2:10" x14ac:dyDescent="0.3">
      <c r="C3" s="4"/>
      <c r="D3" s="5"/>
      <c r="E3" s="5"/>
      <c r="F3" s="5"/>
      <c r="G3" s="5"/>
      <c r="H3" s="5"/>
      <c r="I3" s="5"/>
      <c r="J3" s="4"/>
    </row>
    <row r="4" spans="2:10" x14ac:dyDescent="0.3">
      <c r="C4" s="4"/>
      <c r="D4" s="5"/>
      <c r="E4" s="5"/>
      <c r="F4" s="5"/>
      <c r="G4" s="5"/>
      <c r="H4" s="5"/>
      <c r="I4" s="5"/>
      <c r="J4" s="4"/>
    </row>
    <row r="5" spans="2:10" ht="15" customHeight="1" x14ac:dyDescent="0.3">
      <c r="C5" s="4"/>
      <c r="D5" s="4"/>
      <c r="E5" s="4"/>
      <c r="F5" s="4"/>
      <c r="G5" s="4"/>
      <c r="H5" s="4"/>
      <c r="I5" s="4"/>
      <c r="J5" s="4"/>
    </row>
    <row r="6" spans="2:10" ht="15" customHeight="1" x14ac:dyDescent="0.3">
      <c r="C6" s="4"/>
      <c r="D6" s="4"/>
      <c r="E6" s="4"/>
      <c r="F6" s="4"/>
      <c r="G6" s="4"/>
      <c r="H6" s="4"/>
      <c r="I6" s="4"/>
      <c r="J6" s="4"/>
    </row>
    <row r="7" spans="2:10" x14ac:dyDescent="0.3">
      <c r="C7" s="4"/>
      <c r="D7" s="5"/>
      <c r="E7" s="5"/>
      <c r="F7" s="5"/>
      <c r="G7" s="5"/>
      <c r="H7" s="5"/>
      <c r="I7" s="5"/>
      <c r="J7" s="4"/>
    </row>
    <row r="8" spans="2:10" x14ac:dyDescent="0.3">
      <c r="C8" s="4"/>
      <c r="D8" s="5"/>
      <c r="E8" s="5"/>
      <c r="F8" s="5"/>
      <c r="G8" s="5"/>
      <c r="H8" s="5"/>
      <c r="I8" s="5"/>
      <c r="J8" s="4"/>
    </row>
    <row r="9" spans="2:10" x14ac:dyDescent="0.3">
      <c r="C9" s="4"/>
      <c r="D9" s="4"/>
      <c r="E9" s="4"/>
      <c r="F9" s="4"/>
      <c r="G9" s="4"/>
      <c r="H9" s="4"/>
      <c r="I9" s="4"/>
      <c r="J9" s="4"/>
    </row>
    <row r="10" spans="2:10" ht="15" customHeight="1" x14ac:dyDescent="0.3">
      <c r="C10" s="4"/>
      <c r="D10" s="4"/>
      <c r="E10" s="4"/>
      <c r="F10" s="4"/>
      <c r="G10" s="4"/>
      <c r="H10" s="4"/>
      <c r="I10" s="4"/>
      <c r="J10" s="4"/>
    </row>
    <row r="11" spans="2:10" ht="15" customHeight="1" x14ac:dyDescent="0.3">
      <c r="C11" s="4"/>
      <c r="D11" s="5"/>
      <c r="E11" s="5"/>
      <c r="F11" s="5"/>
      <c r="G11" s="5"/>
      <c r="H11" s="5"/>
      <c r="I11" s="5"/>
      <c r="J11" s="4"/>
    </row>
    <row r="12" spans="2:10" x14ac:dyDescent="0.3">
      <c r="C12" s="4"/>
      <c r="D12" s="5"/>
      <c r="E12" s="5"/>
      <c r="F12" s="5"/>
      <c r="G12" s="5"/>
      <c r="H12" s="5"/>
      <c r="I12" s="5"/>
      <c r="J12" s="4"/>
    </row>
    <row r="13" spans="2:10" x14ac:dyDescent="0.3">
      <c r="C13" s="4"/>
      <c r="D13" s="4"/>
      <c r="E13" s="4"/>
      <c r="F13" s="4"/>
      <c r="G13" s="4"/>
      <c r="H13" s="4"/>
      <c r="I13" s="4"/>
      <c r="J13" s="4"/>
    </row>
    <row r="15" spans="2:10" x14ac:dyDescent="0.3">
      <c r="B15" s="1" t="s">
        <v>23</v>
      </c>
    </row>
    <row r="17" spans="1:3" x14ac:dyDescent="0.3">
      <c r="A17" s="1" t="s">
        <v>24</v>
      </c>
      <c r="B17">
        <v>640</v>
      </c>
    </row>
    <row r="18" spans="1:3" x14ac:dyDescent="0.3">
      <c r="A18" s="1" t="s">
        <v>23</v>
      </c>
      <c r="B18">
        <v>480</v>
      </c>
    </row>
    <row r="20" spans="1:3" x14ac:dyDescent="0.3">
      <c r="A20" s="1" t="s">
        <v>22</v>
      </c>
      <c r="B20" s="6" t="s">
        <v>25</v>
      </c>
      <c r="C20">
        <f>B17*0.7</f>
        <v>448</v>
      </c>
    </row>
    <row r="21" spans="1:3" x14ac:dyDescent="0.3">
      <c r="A21" s="1" t="s">
        <v>26</v>
      </c>
      <c r="B21" s="6" t="s">
        <v>27</v>
      </c>
      <c r="C21">
        <f>(B17-C20)/2</f>
        <v>96</v>
      </c>
    </row>
    <row r="23" spans="1:3" x14ac:dyDescent="0.3">
      <c r="A23" s="1" t="s">
        <v>28</v>
      </c>
      <c r="B23">
        <v>3</v>
      </c>
    </row>
    <row r="24" spans="1:3" x14ac:dyDescent="0.3">
      <c r="A24" s="1" t="s">
        <v>30</v>
      </c>
      <c r="B24" s="6" t="s">
        <v>29</v>
      </c>
      <c r="C24">
        <f>2*B23+1</f>
        <v>7</v>
      </c>
    </row>
    <row r="26" spans="1:3" x14ac:dyDescent="0.3">
      <c r="A26" s="1" t="s">
        <v>32</v>
      </c>
      <c r="B26" s="6" t="s">
        <v>31</v>
      </c>
      <c r="C26">
        <f>B18/C24</f>
        <v>68.571428571428569</v>
      </c>
    </row>
    <row r="28" spans="1:3" x14ac:dyDescent="0.3">
      <c r="A28" s="1" t="s">
        <v>33</v>
      </c>
      <c r="B28" s="6">
        <v>0</v>
      </c>
    </row>
    <row r="29" spans="1:3" x14ac:dyDescent="0.3">
      <c r="A29" s="1" t="s">
        <v>42</v>
      </c>
      <c r="B29" s="6" t="s">
        <v>34</v>
      </c>
      <c r="C29">
        <f>(2*B28+1)*C26</f>
        <v>68.571428571428569</v>
      </c>
    </row>
    <row r="31" spans="1:3" x14ac:dyDescent="0.3">
      <c r="A31" s="1" t="s">
        <v>38</v>
      </c>
      <c r="B31">
        <v>1.01</v>
      </c>
    </row>
    <row r="32" spans="1:3" x14ac:dyDescent="0.3">
      <c r="A32" s="1" t="s">
        <v>36</v>
      </c>
      <c r="B32" s="6" t="s">
        <v>39</v>
      </c>
      <c r="C32">
        <f>C20*B31</f>
        <v>452.48</v>
      </c>
    </row>
    <row r="33" spans="1:3" x14ac:dyDescent="0.3">
      <c r="A33" s="1" t="s">
        <v>37</v>
      </c>
      <c r="B33" s="6" t="s">
        <v>40</v>
      </c>
      <c r="C33">
        <f>C26*B31</f>
        <v>69.257142857142853</v>
      </c>
    </row>
    <row r="34" spans="1:3" x14ac:dyDescent="0.3">
      <c r="A34" s="1" t="s">
        <v>35</v>
      </c>
      <c r="B34" s="6" t="s">
        <v>41</v>
      </c>
      <c r="C34">
        <f>C21 - (C32-C20) / 2</f>
        <v>93.759999999999991</v>
      </c>
    </row>
    <row r="35" spans="1:3" x14ac:dyDescent="0.3">
      <c r="A35" s="1" t="s">
        <v>45</v>
      </c>
      <c r="B35" s="6">
        <v>0</v>
      </c>
    </row>
    <row r="36" spans="1:3" x14ac:dyDescent="0.3">
      <c r="A36" s="1" t="s">
        <v>43</v>
      </c>
      <c r="B36" s="6" t="s">
        <v>44</v>
      </c>
      <c r="C36">
        <f>C29 - (C33-C26) / 2</f>
        <v>68.228571428571428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" sqref="I1:J1048576"/>
    </sheetView>
  </sheetViews>
  <sheetFormatPr defaultRowHeight="14.4" x14ac:dyDescent="0.3"/>
  <cols>
    <col min="1" max="1" width="15.77734375" bestFit="1" customWidth="1"/>
  </cols>
  <sheetData>
    <row r="1" spans="1:10" x14ac:dyDescent="0.3">
      <c r="A1" t="s">
        <v>46</v>
      </c>
      <c r="B1">
        <v>800</v>
      </c>
      <c r="I1" t="s">
        <v>53</v>
      </c>
      <c r="J1" t="s">
        <v>20</v>
      </c>
    </row>
    <row r="2" spans="1:10" x14ac:dyDescent="0.3">
      <c r="A2" t="s">
        <v>47</v>
      </c>
      <c r="B2">
        <v>600</v>
      </c>
      <c r="H2" t="s">
        <v>54</v>
      </c>
      <c r="I2">
        <f>B1</f>
        <v>800</v>
      </c>
      <c r="J2">
        <f>B2</f>
        <v>600</v>
      </c>
    </row>
    <row r="3" spans="1:10" x14ac:dyDescent="0.3">
      <c r="A3" t="s">
        <v>48</v>
      </c>
      <c r="B3">
        <v>5</v>
      </c>
      <c r="H3" t="s">
        <v>55</v>
      </c>
      <c r="I3">
        <f>B5</f>
        <v>160</v>
      </c>
      <c r="J3">
        <f>B6</f>
        <v>120</v>
      </c>
    </row>
    <row r="4" spans="1:10" x14ac:dyDescent="0.3">
      <c r="A4" t="s">
        <v>49</v>
      </c>
      <c r="B4">
        <v>5</v>
      </c>
    </row>
    <row r="5" spans="1:10" x14ac:dyDescent="0.3">
      <c r="A5" t="s">
        <v>50</v>
      </c>
      <c r="B5">
        <f>B1/B3</f>
        <v>160</v>
      </c>
    </row>
    <row r="6" spans="1:10" x14ac:dyDescent="0.3">
      <c r="A6" t="s">
        <v>51</v>
      </c>
      <c r="B6">
        <f>B2/B4</f>
        <v>120</v>
      </c>
    </row>
    <row r="7" spans="1:10" x14ac:dyDescent="0.3">
      <c r="A7" t="s">
        <v>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sqref="A1:G3"/>
    </sheetView>
  </sheetViews>
  <sheetFormatPr defaultRowHeight="14.4" x14ac:dyDescent="0.3"/>
  <cols>
    <col min="1" max="1" width="13" customWidth="1"/>
    <col min="11" max="11" width="24.6640625" customWidth="1"/>
    <col min="12" max="12" width="6.6640625" customWidth="1"/>
    <col min="13" max="32" width="3.109375" customWidth="1"/>
  </cols>
  <sheetData>
    <row r="1" spans="1:32" x14ac:dyDescent="0.3">
      <c r="A1" t="s">
        <v>58</v>
      </c>
      <c r="B1" t="s">
        <v>8</v>
      </c>
      <c r="C1" t="s">
        <v>9</v>
      </c>
      <c r="D1" t="s">
        <v>53</v>
      </c>
      <c r="E1" t="s">
        <v>20</v>
      </c>
      <c r="F1" t="s">
        <v>60</v>
      </c>
      <c r="G1" t="s">
        <v>61</v>
      </c>
      <c r="L1" s="1" t="s">
        <v>59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</row>
    <row r="2" spans="1:32" x14ac:dyDescent="0.3">
      <c r="A2" t="s">
        <v>56</v>
      </c>
      <c r="B2">
        <v>3</v>
      </c>
      <c r="C2">
        <v>3</v>
      </c>
      <c r="D2">
        <v>6</v>
      </c>
      <c r="E2">
        <v>4</v>
      </c>
      <c r="F2">
        <f>B2+D2</f>
        <v>9</v>
      </c>
      <c r="G2">
        <f>C2+E2</f>
        <v>7</v>
      </c>
      <c r="L2">
        <v>1</v>
      </c>
    </row>
    <row r="3" spans="1:32" x14ac:dyDescent="0.3">
      <c r="A3" t="s">
        <v>57</v>
      </c>
      <c r="B3">
        <v>10</v>
      </c>
      <c r="C3">
        <v>4</v>
      </c>
      <c r="D3">
        <v>7</v>
      </c>
      <c r="E3">
        <v>6</v>
      </c>
      <c r="F3">
        <f>B3+D3</f>
        <v>17</v>
      </c>
      <c r="G3">
        <f>C3+E3</f>
        <v>10</v>
      </c>
      <c r="L3">
        <v>2</v>
      </c>
    </row>
    <row r="4" spans="1:32" x14ac:dyDescent="0.3">
      <c r="L4">
        <v>3</v>
      </c>
    </row>
    <row r="5" spans="1:32" x14ac:dyDescent="0.3">
      <c r="A5" t="s">
        <v>76</v>
      </c>
      <c r="B5" t="s">
        <v>72</v>
      </c>
      <c r="C5" t="s">
        <v>73</v>
      </c>
      <c r="H5" t="str">
        <f>"(("&amp;B5&amp;") || ("&amp;C5&amp;"))"</f>
        <v>((yh1 &lt; y2) || (y1 &gt; yh2))</v>
      </c>
      <c r="L5">
        <v>4</v>
      </c>
    </row>
    <row r="6" spans="1:32" x14ac:dyDescent="0.3">
      <c r="B6" t="b">
        <f>G2&lt;C3</f>
        <v>0</v>
      </c>
      <c r="C6" t="b">
        <f>C2&gt;G3</f>
        <v>0</v>
      </c>
      <c r="D6" t="s">
        <v>62</v>
      </c>
      <c r="H6" t="b">
        <f>OR(B6,C6)</f>
        <v>0</v>
      </c>
      <c r="L6">
        <v>5</v>
      </c>
    </row>
    <row r="7" spans="1:32" x14ac:dyDescent="0.3">
      <c r="A7" t="s">
        <v>77</v>
      </c>
      <c r="B7" t="s">
        <v>74</v>
      </c>
      <c r="C7" t="s">
        <v>75</v>
      </c>
      <c r="D7" t="s">
        <v>62</v>
      </c>
      <c r="H7" t="str">
        <f>"(("&amp;B7&amp;") || ("&amp;C7&amp;"))"</f>
        <v>((xw1 &lt; x2) || (x1 &gt; xw2))</v>
      </c>
      <c r="L7">
        <v>6</v>
      </c>
    </row>
    <row r="8" spans="1:32" x14ac:dyDescent="0.3">
      <c r="B8" t="b">
        <f>F2&lt;B3</f>
        <v>1</v>
      </c>
      <c r="C8" t="b">
        <f>B2&gt;F3</f>
        <v>0</v>
      </c>
      <c r="D8" t="s">
        <v>62</v>
      </c>
      <c r="H8" t="b">
        <f>OR(B8,C8)</f>
        <v>1</v>
      </c>
      <c r="L8">
        <v>7</v>
      </c>
    </row>
    <row r="9" spans="1:32" x14ac:dyDescent="0.3">
      <c r="L9">
        <v>8</v>
      </c>
    </row>
    <row r="10" spans="1:32" x14ac:dyDescent="0.3">
      <c r="E10" t="s">
        <v>78</v>
      </c>
      <c r="F10" t="s">
        <v>79</v>
      </c>
      <c r="L10">
        <v>9</v>
      </c>
    </row>
    <row r="11" spans="1:32" x14ac:dyDescent="0.3">
      <c r="H11" t="b">
        <f>NOT(OR(H6,H8))</f>
        <v>0</v>
      </c>
      <c r="L11">
        <v>10</v>
      </c>
    </row>
    <row r="12" spans="1:32" x14ac:dyDescent="0.3">
      <c r="L12">
        <v>11</v>
      </c>
    </row>
    <row r="13" spans="1:32" x14ac:dyDescent="0.3">
      <c r="L13">
        <v>12</v>
      </c>
    </row>
    <row r="14" spans="1:32" x14ac:dyDescent="0.3">
      <c r="L14">
        <v>13</v>
      </c>
    </row>
    <row r="15" spans="1:32" x14ac:dyDescent="0.3">
      <c r="L15">
        <v>14</v>
      </c>
    </row>
    <row r="16" spans="1:32" ht="15.6" x14ac:dyDescent="0.3">
      <c r="A16" s="18" t="s">
        <v>64</v>
      </c>
      <c r="L16">
        <v>15</v>
      </c>
    </row>
    <row r="17" spans="1:12" ht="15.6" x14ac:dyDescent="0.3">
      <c r="A17" s="19" t="s">
        <v>68</v>
      </c>
      <c r="L17">
        <v>16</v>
      </c>
    </row>
    <row r="18" spans="1:12" ht="15.6" x14ac:dyDescent="0.3">
      <c r="A18" s="19" t="s">
        <v>69</v>
      </c>
      <c r="L18">
        <v>17</v>
      </c>
    </row>
    <row r="19" spans="1:12" ht="15.6" x14ac:dyDescent="0.3">
      <c r="A19" s="19" t="s">
        <v>65</v>
      </c>
      <c r="L19">
        <v>18</v>
      </c>
    </row>
    <row r="20" spans="1:12" ht="15.6" x14ac:dyDescent="0.3">
      <c r="A20" s="19" t="s">
        <v>66</v>
      </c>
      <c r="L20">
        <v>19</v>
      </c>
    </row>
    <row r="21" spans="1:12" ht="15.6" x14ac:dyDescent="0.3">
      <c r="A21" s="19" t="s">
        <v>70</v>
      </c>
    </row>
    <row r="22" spans="1:12" ht="15.6" x14ac:dyDescent="0.3">
      <c r="A22" s="19" t="s">
        <v>71</v>
      </c>
    </row>
    <row r="23" spans="1:12" ht="15.6" x14ac:dyDescent="0.3">
      <c r="A23" s="19" t="s">
        <v>65</v>
      </c>
    </row>
    <row r="24" spans="1:12" ht="15.6" x14ac:dyDescent="0.3">
      <c r="A24" s="19" t="s">
        <v>66</v>
      </c>
    </row>
    <row r="25" spans="1:12" ht="15.6" x14ac:dyDescent="0.3">
      <c r="A25" s="19" t="s">
        <v>67</v>
      </c>
    </row>
    <row r="26" spans="1:12" ht="15.6" x14ac:dyDescent="0.3">
      <c r="A26" s="20" t="s">
        <v>63</v>
      </c>
    </row>
    <row r="27" spans="1:12" x14ac:dyDescent="0.3">
      <c r="A27" s="17"/>
    </row>
  </sheetData>
  <conditionalFormatting sqref="B6:D8 H6:H8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H11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>
      <selection activeCell="AI14" sqref="AI14"/>
    </sheetView>
  </sheetViews>
  <sheetFormatPr defaultRowHeight="14.4" x14ac:dyDescent="0.3"/>
  <cols>
    <col min="1" max="1" width="31.77734375" bestFit="1" customWidth="1"/>
    <col min="2" max="7" width="6.88671875" customWidth="1"/>
    <col min="13" max="13" width="6.6640625" customWidth="1"/>
    <col min="14" max="33" width="3.109375" customWidth="1"/>
  </cols>
  <sheetData>
    <row r="1" spans="1:35" x14ac:dyDescent="0.3">
      <c r="A1" t="s">
        <v>58</v>
      </c>
      <c r="B1" t="s">
        <v>8</v>
      </c>
      <c r="C1" t="s">
        <v>9</v>
      </c>
      <c r="D1" t="s">
        <v>53</v>
      </c>
      <c r="E1" t="s">
        <v>20</v>
      </c>
      <c r="F1" t="s">
        <v>60</v>
      </c>
      <c r="G1" t="s">
        <v>61</v>
      </c>
      <c r="M1" s="1" t="s">
        <v>59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</row>
    <row r="2" spans="1:35" x14ac:dyDescent="0.3">
      <c r="A2" t="s">
        <v>81</v>
      </c>
      <c r="B2">
        <v>8</v>
      </c>
      <c r="C2">
        <v>0</v>
      </c>
      <c r="D2">
        <v>4</v>
      </c>
      <c r="E2">
        <v>4</v>
      </c>
      <c r="F2">
        <f>B2+D2</f>
        <v>12</v>
      </c>
      <c r="G2">
        <f>C2+E2</f>
        <v>4</v>
      </c>
      <c r="M2">
        <v>1</v>
      </c>
      <c r="N2" s="21"/>
      <c r="O2" s="21" t="s">
        <v>101</v>
      </c>
      <c r="P2" s="23"/>
      <c r="Q2" s="24"/>
      <c r="R2" s="24"/>
      <c r="S2" s="24"/>
      <c r="T2" s="24"/>
      <c r="U2" s="24" t="s">
        <v>83</v>
      </c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I2" t="s">
        <v>102</v>
      </c>
    </row>
    <row r="3" spans="1:35" x14ac:dyDescent="0.3">
      <c r="A3" t="s">
        <v>82</v>
      </c>
      <c r="B3">
        <v>13</v>
      </c>
      <c r="C3">
        <v>10</v>
      </c>
      <c r="D3">
        <v>4</v>
      </c>
      <c r="E3">
        <v>4</v>
      </c>
      <c r="F3">
        <f>B3+D3</f>
        <v>17</v>
      </c>
      <c r="G3">
        <f>C3+E3</f>
        <v>14</v>
      </c>
      <c r="M3">
        <v>2</v>
      </c>
      <c r="N3" s="21"/>
      <c r="O3" s="21"/>
      <c r="P3" s="21"/>
      <c r="Q3" s="23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5" x14ac:dyDescent="0.3">
      <c r="A4" t="s">
        <v>80</v>
      </c>
      <c r="B4">
        <v>10</v>
      </c>
      <c r="C4">
        <v>8</v>
      </c>
      <c r="D4">
        <v>6</v>
      </c>
      <c r="E4">
        <v>6</v>
      </c>
      <c r="F4">
        <f>B4+D4</f>
        <v>16</v>
      </c>
      <c r="G4">
        <f>C4+E4</f>
        <v>14</v>
      </c>
      <c r="M4">
        <v>3</v>
      </c>
      <c r="N4" s="21"/>
      <c r="O4" s="21"/>
      <c r="P4" s="21"/>
      <c r="Q4" s="21"/>
      <c r="R4" s="23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5" x14ac:dyDescent="0.3">
      <c r="M5">
        <v>4</v>
      </c>
      <c r="N5" s="21"/>
      <c r="O5" s="21"/>
      <c r="P5" s="21"/>
      <c r="Q5" s="21"/>
      <c r="R5" s="21"/>
      <c r="S5" s="23"/>
      <c r="T5" s="24"/>
      <c r="U5" s="24"/>
      <c r="V5" s="24"/>
      <c r="W5" s="24"/>
      <c r="X5" s="24" t="s">
        <v>85</v>
      </c>
      <c r="Y5" s="24" t="s">
        <v>90</v>
      </c>
      <c r="Z5" s="24"/>
      <c r="AA5" s="24"/>
      <c r="AB5" s="24"/>
      <c r="AC5" s="24"/>
      <c r="AD5" s="24"/>
      <c r="AE5" s="24"/>
      <c r="AF5" s="24"/>
      <c r="AG5" s="24"/>
    </row>
    <row r="6" spans="1:35" x14ac:dyDescent="0.3">
      <c r="A6" t="s">
        <v>98</v>
      </c>
      <c r="B6">
        <f>F2-B4</f>
        <v>2</v>
      </c>
      <c r="M6">
        <v>5</v>
      </c>
      <c r="N6" s="21"/>
      <c r="O6" s="21"/>
      <c r="P6" s="21"/>
      <c r="Q6" s="21"/>
      <c r="R6" s="21"/>
      <c r="S6" s="21"/>
      <c r="T6" s="23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3"/>
    </row>
    <row r="7" spans="1:35" x14ac:dyDescent="0.3">
      <c r="A7" t="s">
        <v>99</v>
      </c>
      <c r="B7">
        <f>G2-C4</f>
        <v>-4</v>
      </c>
      <c r="M7">
        <v>6</v>
      </c>
      <c r="N7" s="21"/>
      <c r="O7" s="21"/>
      <c r="P7" s="21"/>
      <c r="Q7" s="21"/>
      <c r="R7" s="21"/>
      <c r="S7" s="22"/>
      <c r="T7" s="21"/>
      <c r="U7" s="23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3"/>
      <c r="AG7" s="25"/>
    </row>
    <row r="8" spans="1:35" ht="15" thickBot="1" x14ac:dyDescent="0.35">
      <c r="M8">
        <v>7</v>
      </c>
      <c r="N8" s="21"/>
      <c r="O8" s="21"/>
      <c r="P8" s="21"/>
      <c r="Q8" s="21"/>
      <c r="R8" s="21"/>
      <c r="S8" s="22"/>
      <c r="T8" s="21"/>
      <c r="U8" s="21"/>
      <c r="V8" s="23"/>
      <c r="W8" s="24"/>
      <c r="X8" s="24"/>
      <c r="Y8" s="24"/>
      <c r="Z8" s="24"/>
      <c r="AA8" s="24"/>
      <c r="AB8" s="24"/>
      <c r="AC8" s="24"/>
      <c r="AD8" s="24"/>
      <c r="AE8" s="23"/>
      <c r="AF8" s="25"/>
      <c r="AG8" s="25"/>
    </row>
    <row r="9" spans="1:35" x14ac:dyDescent="0.3">
      <c r="A9" s="8" t="s">
        <v>100</v>
      </c>
      <c r="B9" s="9" t="b">
        <f>AND(B6 &lt; 0, B7 &gt; 0)</f>
        <v>0</v>
      </c>
      <c r="C9" s="10"/>
      <c r="M9">
        <v>8</v>
      </c>
      <c r="N9" s="21"/>
      <c r="O9" s="21"/>
      <c r="P9" s="21"/>
      <c r="Q9" s="21"/>
      <c r="R9" s="21"/>
      <c r="S9" s="21"/>
      <c r="T9" s="21"/>
      <c r="U9" s="21"/>
      <c r="V9" s="21"/>
      <c r="W9" s="23"/>
      <c r="X9" s="24" t="s">
        <v>87</v>
      </c>
      <c r="Y9" s="24"/>
      <c r="Z9" s="24"/>
      <c r="AA9" s="24"/>
      <c r="AB9" s="24"/>
      <c r="AC9" s="24"/>
      <c r="AD9" s="23"/>
      <c r="AE9" s="25"/>
      <c r="AF9" s="25"/>
      <c r="AG9" s="25"/>
    </row>
    <row r="10" spans="1:35" x14ac:dyDescent="0.3">
      <c r="A10" s="11"/>
      <c r="B10" s="12"/>
      <c r="C10" s="13"/>
      <c r="M10">
        <v>9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7"/>
      <c r="Y10" s="7"/>
      <c r="Z10" s="7"/>
      <c r="AA10" s="7"/>
      <c r="AB10" s="7"/>
      <c r="AC10" s="7"/>
      <c r="AD10" s="25"/>
      <c r="AE10" s="25"/>
      <c r="AF10" s="25"/>
      <c r="AG10" s="25"/>
    </row>
    <row r="11" spans="1:35" x14ac:dyDescent="0.3">
      <c r="A11" s="11" t="s">
        <v>89</v>
      </c>
      <c r="B11" s="12">
        <f>B4-D2</f>
        <v>6</v>
      </c>
      <c r="C11" s="13"/>
      <c r="M11">
        <v>10</v>
      </c>
      <c r="N11" s="21"/>
      <c r="O11" s="21"/>
      <c r="P11" s="21"/>
      <c r="Q11" s="21"/>
      <c r="R11" s="21"/>
      <c r="S11" s="21"/>
      <c r="T11" s="21"/>
      <c r="U11" s="21"/>
      <c r="V11" s="21"/>
      <c r="W11" s="21" t="s">
        <v>88</v>
      </c>
      <c r="X11" s="7"/>
      <c r="Y11" s="7"/>
      <c r="Z11" s="7"/>
      <c r="AA11" s="7" t="s">
        <v>84</v>
      </c>
      <c r="AB11" s="7"/>
      <c r="AC11" s="7"/>
      <c r="AD11" s="25"/>
      <c r="AE11" s="25"/>
      <c r="AF11" s="25"/>
      <c r="AG11" s="25"/>
    </row>
    <row r="12" spans="1:35" x14ac:dyDescent="0.3">
      <c r="A12" s="11"/>
      <c r="B12" s="12"/>
      <c r="C12" s="13"/>
      <c r="M12">
        <v>11</v>
      </c>
      <c r="N12" s="21"/>
      <c r="O12" s="21"/>
      <c r="P12" s="21"/>
      <c r="Q12" s="21"/>
      <c r="R12" s="21"/>
      <c r="S12" s="21"/>
      <c r="T12" s="21"/>
      <c r="U12" s="21"/>
      <c r="V12" s="21" t="s">
        <v>86</v>
      </c>
      <c r="W12" s="21"/>
      <c r="X12" s="7"/>
      <c r="Y12" s="7"/>
      <c r="Z12" s="7"/>
      <c r="AA12" s="7"/>
      <c r="AB12" s="7"/>
      <c r="AC12" s="7"/>
      <c r="AD12" s="25"/>
      <c r="AE12" s="25"/>
      <c r="AF12" s="25"/>
      <c r="AG12" s="25"/>
    </row>
    <row r="13" spans="1:35" x14ac:dyDescent="0.3">
      <c r="A13" s="11" t="s">
        <v>92</v>
      </c>
      <c r="B13" s="12">
        <f>C2-C3</f>
        <v>-10</v>
      </c>
      <c r="C13" s="13"/>
      <c r="M13">
        <v>12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7"/>
      <c r="Y13" s="7"/>
      <c r="Z13" s="7"/>
      <c r="AA13" s="7"/>
      <c r="AB13" s="7"/>
      <c r="AC13" s="7"/>
      <c r="AD13" s="25"/>
      <c r="AE13" s="25"/>
      <c r="AF13" s="25"/>
      <c r="AG13" s="25"/>
    </row>
    <row r="14" spans="1:35" x14ac:dyDescent="0.3">
      <c r="A14" s="11" t="s">
        <v>93</v>
      </c>
      <c r="B14" s="12">
        <f>B2-B3</f>
        <v>-5</v>
      </c>
      <c r="C14" s="13"/>
      <c r="M14">
        <v>13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7"/>
      <c r="Y14" s="7"/>
      <c r="Z14" s="7"/>
      <c r="AA14" s="7"/>
      <c r="AB14" s="7"/>
      <c r="AC14" s="7"/>
      <c r="AD14" s="25"/>
      <c r="AE14" s="25"/>
      <c r="AF14" s="25"/>
      <c r="AG14" s="25"/>
    </row>
    <row r="15" spans="1:35" x14ac:dyDescent="0.3">
      <c r="A15" s="11"/>
      <c r="B15" s="12"/>
      <c r="C15" s="13"/>
      <c r="M15">
        <v>14</v>
      </c>
      <c r="N15" s="21"/>
      <c r="O15" s="21"/>
      <c r="P15" s="21"/>
      <c r="Q15" s="21"/>
      <c r="R15" s="21"/>
      <c r="S15" s="22"/>
      <c r="T15" s="21"/>
      <c r="U15" s="21"/>
      <c r="V15" s="21"/>
      <c r="W15" s="21"/>
      <c r="X15" s="7"/>
      <c r="Y15" s="7"/>
      <c r="Z15" s="7"/>
      <c r="AA15" s="7"/>
      <c r="AB15" s="7"/>
      <c r="AC15" s="7"/>
      <c r="AD15" s="25"/>
      <c r="AE15" s="25"/>
      <c r="AF15" s="25"/>
      <c r="AG15" s="25"/>
    </row>
    <row r="16" spans="1:35" x14ac:dyDescent="0.3">
      <c r="A16" s="11" t="s">
        <v>91</v>
      </c>
      <c r="B16" s="12">
        <f>ATAN(B13/B14)</f>
        <v>1.1071487177940904</v>
      </c>
      <c r="C16" s="13">
        <f>DEGREES(B16)</f>
        <v>63.43494882292201</v>
      </c>
      <c r="M16">
        <v>15</v>
      </c>
      <c r="N16" s="21"/>
      <c r="O16" s="21"/>
      <c r="P16" s="21"/>
      <c r="Q16" s="21"/>
      <c r="R16" s="21"/>
      <c r="S16" s="21"/>
      <c r="T16" s="21"/>
      <c r="U16" s="21"/>
      <c r="V16" s="21"/>
      <c r="W16" s="23"/>
      <c r="X16" s="26"/>
      <c r="Y16" s="26"/>
      <c r="Z16" s="26"/>
      <c r="AA16" s="26"/>
      <c r="AB16" s="26"/>
      <c r="AC16" s="26"/>
      <c r="AD16" s="23"/>
      <c r="AE16" s="25"/>
      <c r="AF16" s="25"/>
      <c r="AG16" s="25"/>
    </row>
    <row r="17" spans="1:33" x14ac:dyDescent="0.3">
      <c r="A17" s="11"/>
      <c r="B17" s="12"/>
      <c r="C17" s="13"/>
      <c r="M17">
        <v>16</v>
      </c>
      <c r="N17" s="21"/>
      <c r="O17" s="21"/>
      <c r="P17" s="21"/>
      <c r="Q17" s="21"/>
      <c r="R17" s="21"/>
      <c r="S17" s="21"/>
      <c r="T17" s="21"/>
      <c r="U17" s="21"/>
      <c r="V17" s="23"/>
      <c r="W17" s="26"/>
      <c r="X17" s="26"/>
      <c r="Y17" s="26"/>
      <c r="Z17" s="26"/>
      <c r="AA17" s="26"/>
      <c r="AB17" s="26"/>
      <c r="AC17" s="26"/>
      <c r="AD17" s="26"/>
      <c r="AE17" s="23"/>
      <c r="AF17" s="25"/>
      <c r="AG17" s="25"/>
    </row>
    <row r="18" spans="1:33" x14ac:dyDescent="0.3">
      <c r="A18" s="11" t="s">
        <v>94</v>
      </c>
      <c r="B18" s="12">
        <f>B3-B11</f>
        <v>7</v>
      </c>
      <c r="C18" s="13"/>
      <c r="M18">
        <v>17</v>
      </c>
      <c r="N18" s="21"/>
      <c r="O18" s="21"/>
      <c r="P18" s="21"/>
      <c r="Q18" s="21"/>
      <c r="R18" s="21"/>
      <c r="S18" s="21"/>
      <c r="T18" s="21"/>
      <c r="U18" s="23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3"/>
      <c r="AG18" s="25"/>
    </row>
    <row r="19" spans="1:33" x14ac:dyDescent="0.3">
      <c r="A19" s="11"/>
      <c r="B19" s="12"/>
      <c r="C19" s="13"/>
      <c r="M19">
        <v>18</v>
      </c>
      <c r="N19" s="21"/>
      <c r="O19" s="21"/>
      <c r="P19" s="21"/>
      <c r="Q19" s="21"/>
      <c r="R19" s="21"/>
      <c r="S19" s="21"/>
      <c r="T19" s="23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3"/>
    </row>
    <row r="20" spans="1:33" x14ac:dyDescent="0.3">
      <c r="A20" s="11" t="s">
        <v>95</v>
      </c>
      <c r="B20" s="12"/>
      <c r="C20" s="13"/>
      <c r="M20">
        <v>19</v>
      </c>
      <c r="N20" s="21"/>
      <c r="O20" s="21"/>
      <c r="P20" s="21"/>
      <c r="Q20" s="21"/>
      <c r="R20" s="21"/>
      <c r="S20" s="23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x14ac:dyDescent="0.3">
      <c r="A21" s="11" t="s">
        <v>96</v>
      </c>
      <c r="B21" s="12">
        <f>B18*TAN(B16)</f>
        <v>13.999999999999996</v>
      </c>
      <c r="C21" s="13"/>
      <c r="N21" s="21"/>
      <c r="O21" s="21"/>
      <c r="P21" s="21"/>
      <c r="Q21" s="21"/>
      <c r="R21" s="23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x14ac:dyDescent="0.3">
      <c r="A22" s="11"/>
      <c r="B22" s="12"/>
      <c r="C22" s="13"/>
      <c r="N22" s="21"/>
      <c r="O22" s="21"/>
      <c r="P22" s="21"/>
      <c r="Q22" s="23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" thickBot="1" x14ac:dyDescent="0.35">
      <c r="A23" s="14" t="s">
        <v>97</v>
      </c>
      <c r="B23" s="15">
        <f>C3-B21</f>
        <v>-3.9999999999999964</v>
      </c>
      <c r="C23" s="16"/>
      <c r="N23" s="21"/>
      <c r="O23" s="21"/>
      <c r="P23" s="23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x14ac:dyDescent="0.3">
      <c r="N24" s="21"/>
      <c r="O24" s="23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x14ac:dyDescent="0.3">
      <c r="N25" s="23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frames</vt:lpstr>
      <vt:lpstr>text buttons positions</vt:lpstr>
      <vt:lpstr>buttons pos</vt:lpstr>
      <vt:lpstr>zero movement</vt:lpstr>
      <vt:lpstr>colide</vt:lpstr>
      <vt:lpstr>process wall colision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Crazy</dc:creator>
  <cp:lastModifiedBy>mk crazy</cp:lastModifiedBy>
  <dcterms:created xsi:type="dcterms:W3CDTF">2019-12-26T17:38:45Z</dcterms:created>
  <dcterms:modified xsi:type="dcterms:W3CDTF">2020-05-05T17:11:21Z</dcterms:modified>
</cp:coreProperties>
</file>