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E:\Dropbox (Personal)\   Mammalian Genome Special Issue\BXD Family, Mapping Power and Precision\Paper2_sequencing\"/>
    </mc:Choice>
  </mc:AlternateContent>
  <xr:revisionPtr revIDLastSave="0" documentId="13_ncr:1_{0DB892BA-6F6F-43A6-A63F-C5BB15BC52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Sheet1!$A$17:$BD$176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3" i="1" l="1"/>
  <c r="AF19" i="1"/>
  <c r="AF20" i="1"/>
  <c r="AF10" i="1"/>
  <c r="AR13" i="1"/>
  <c r="AI8" i="1"/>
  <c r="AI10" i="1"/>
  <c r="AI9" i="1" s="1"/>
  <c r="AI11" i="1"/>
  <c r="AI12" i="1"/>
  <c r="AI13" i="1"/>
  <c r="X8" i="1"/>
  <c r="X10" i="1"/>
  <c r="X11" i="1"/>
  <c r="X12" i="1"/>
  <c r="X13" i="1"/>
  <c r="AR11" i="1"/>
  <c r="AR8" i="1"/>
  <c r="AR10" i="1"/>
  <c r="AT8" i="1"/>
  <c r="AT10" i="1"/>
  <c r="AT11" i="1"/>
  <c r="AT12" i="1"/>
  <c r="AT13" i="1"/>
  <c r="AD20" i="1"/>
  <c r="AD13" i="1" s="1"/>
  <c r="AS13" i="1"/>
  <c r="AQ13" i="1"/>
  <c r="AP13" i="1"/>
  <c r="AO13" i="1"/>
  <c r="AN13" i="1"/>
  <c r="AM13" i="1"/>
  <c r="AL13" i="1"/>
  <c r="AK13" i="1"/>
  <c r="AH13" i="1"/>
  <c r="AG13" i="1"/>
  <c r="AE13" i="1"/>
  <c r="AC13" i="1"/>
  <c r="AB13" i="1"/>
  <c r="AA13" i="1"/>
  <c r="Z13" i="1"/>
  <c r="V13" i="1"/>
  <c r="U13" i="1"/>
  <c r="T13" i="1"/>
  <c r="S13" i="1"/>
  <c r="R13" i="1"/>
  <c r="AS12" i="1"/>
  <c r="AR12" i="1"/>
  <c r="AQ12" i="1"/>
  <c r="AP12" i="1"/>
  <c r="AO12" i="1"/>
  <c r="AN12" i="1"/>
  <c r="AM12" i="1"/>
  <c r="AL12" i="1"/>
  <c r="AK12" i="1"/>
  <c r="AH12" i="1"/>
  <c r="AG12" i="1"/>
  <c r="AE12" i="1"/>
  <c r="AC12" i="1"/>
  <c r="AB12" i="1"/>
  <c r="AA12" i="1"/>
  <c r="Z12" i="1"/>
  <c r="W12" i="1"/>
  <c r="V12" i="1"/>
  <c r="U12" i="1"/>
  <c r="T12" i="1"/>
  <c r="S12" i="1"/>
  <c r="R12" i="1"/>
  <c r="AS11" i="1"/>
  <c r="AQ11" i="1"/>
  <c r="AP11" i="1"/>
  <c r="AO11" i="1"/>
  <c r="AN11" i="1"/>
  <c r="AM11" i="1"/>
  <c r="AL11" i="1"/>
  <c r="AK11" i="1"/>
  <c r="AH11" i="1"/>
  <c r="AG11" i="1"/>
  <c r="AE11" i="1"/>
  <c r="AC11" i="1"/>
  <c r="AB11" i="1"/>
  <c r="AA11" i="1"/>
  <c r="Z11" i="1"/>
  <c r="W11" i="1"/>
  <c r="V11" i="1"/>
  <c r="U11" i="1"/>
  <c r="T11" i="1"/>
  <c r="S11" i="1"/>
  <c r="R11" i="1"/>
  <c r="AS10" i="1"/>
  <c r="AQ10" i="1"/>
  <c r="AP10" i="1"/>
  <c r="AO10" i="1"/>
  <c r="AN10" i="1"/>
  <c r="AM10" i="1"/>
  <c r="AL10" i="1"/>
  <c r="AK10" i="1"/>
  <c r="AH10" i="1"/>
  <c r="AG10" i="1"/>
  <c r="AG9" i="1" s="1"/>
  <c r="AE10" i="1"/>
  <c r="AC10" i="1"/>
  <c r="AB10" i="1"/>
  <c r="AA10" i="1"/>
  <c r="Z10" i="1"/>
  <c r="W10" i="1"/>
  <c r="W9" i="1" s="1"/>
  <c r="V10" i="1"/>
  <c r="V9" i="1" s="1"/>
  <c r="U10" i="1"/>
  <c r="U9" i="1" s="1"/>
  <c r="T10" i="1"/>
  <c r="T9" i="1" s="1"/>
  <c r="S10" i="1"/>
  <c r="R10" i="1"/>
  <c r="R9" i="1" s="1"/>
  <c r="AS8" i="1"/>
  <c r="AQ8" i="1"/>
  <c r="AP8" i="1"/>
  <c r="AO8" i="1"/>
  <c r="AN8" i="1"/>
  <c r="AM8" i="1"/>
  <c r="AL8" i="1"/>
  <c r="AK8" i="1"/>
  <c r="AH8" i="1"/>
  <c r="AG8" i="1"/>
  <c r="AE8" i="1"/>
  <c r="AD8" i="1"/>
  <c r="AC8" i="1"/>
  <c r="AB8" i="1"/>
  <c r="AA8" i="1"/>
  <c r="Z8" i="1"/>
  <c r="W8" i="1"/>
  <c r="V8" i="1"/>
  <c r="U8" i="1"/>
  <c r="T8" i="1"/>
  <c r="S8" i="1"/>
  <c r="R8" i="1"/>
  <c r="AF13" i="1"/>
  <c r="AF9" i="1" s="1"/>
  <c r="AF12" i="1"/>
  <c r="AO9" i="1"/>
  <c r="AF11" i="1"/>
  <c r="AN9" i="1"/>
  <c r="AF8" i="1"/>
  <c r="AE9" i="1"/>
  <c r="AP9" i="1"/>
  <c r="S9" i="1"/>
  <c r="AC9" i="1"/>
  <c r="AQ9" i="1"/>
  <c r="AT9" i="1" l="1"/>
  <c r="X9" i="1"/>
  <c r="AK9" i="1"/>
  <c r="AD10" i="1"/>
  <c r="AD9" i="1" s="1"/>
  <c r="AD12" i="1"/>
  <c r="AD11" i="1"/>
  <c r="AR9" i="1"/>
  <c r="Z9" i="1"/>
  <c r="AA9" i="1"/>
  <c r="AM9" i="1"/>
  <c r="AH9" i="1"/>
  <c r="AS9" i="1"/>
  <c r="AL9" i="1"/>
  <c r="AB9" i="1"/>
</calcChain>
</file>

<file path=xl/sharedStrings.xml><?xml version="1.0" encoding="utf-8"?>
<sst xmlns="http://schemas.openxmlformats.org/spreadsheetml/2006/main" count="2157" uniqueCount="822">
  <si>
    <t>Explanation of output https://support.10xgenomics.com/genome-exome/software/pipelines/latest/output/metrics</t>
  </si>
  <si>
    <t>Average</t>
  </si>
  <si>
    <t>SEM</t>
  </si>
  <si>
    <t>SD</t>
  </si>
  <si>
    <t>Min</t>
  </si>
  <si>
    <t>Max</t>
  </si>
  <si>
    <t>Summary data for BXD sequencing project</t>
  </si>
  <si>
    <t>4512-JFI-0334</t>
  </si>
  <si>
    <t>DBA/2J 3 lanes</t>
  </si>
  <si>
    <t>2.1.6</t>
  </si>
  <si>
    <t>E00247;E00316</t>
  </si>
  <si>
    <t>DBA/2J</t>
  </si>
  <si>
    <t>E00247</t>
  </si>
  <si>
    <t>4512-JFI-0333</t>
  </si>
  <si>
    <t>C57BL/6J</t>
  </si>
  <si>
    <t>4512-JFI-0360</t>
  </si>
  <si>
    <t>BXD227</t>
  </si>
  <si>
    <t>4512-JFI-0443</t>
  </si>
  <si>
    <t>BXD216</t>
  </si>
  <si>
    <t>ST-E00272</t>
  </si>
  <si>
    <t>4512-JFI-0452</t>
  </si>
  <si>
    <t>BXD184</t>
  </si>
  <si>
    <t>4512-JFI-0362</t>
  </si>
  <si>
    <t>BXD155</t>
  </si>
  <si>
    <t>4512-JFI-0494</t>
  </si>
  <si>
    <t>BXD147</t>
  </si>
  <si>
    <t>E00224</t>
  </si>
  <si>
    <t>4512-JFI-0467</t>
  </si>
  <si>
    <t>BXD122</t>
  </si>
  <si>
    <t>E00332</t>
  </si>
  <si>
    <t>4512-JFI-0459</t>
  </si>
  <si>
    <t>BXD114</t>
  </si>
  <si>
    <t>ST-E00314</t>
  </si>
  <si>
    <t>4512-JFI-0365</t>
  </si>
  <si>
    <t>BXD113</t>
  </si>
  <si>
    <t>4512-JFI-0445</t>
  </si>
  <si>
    <t>BXD095</t>
  </si>
  <si>
    <t>4512-JFI-0395</t>
  </si>
  <si>
    <t>BXD090</t>
  </si>
  <si>
    <t>E00438</t>
  </si>
  <si>
    <t>4512-JFI-0440</t>
  </si>
  <si>
    <t>BXD073b</t>
  </si>
  <si>
    <t>4512-JFI-0439</t>
  </si>
  <si>
    <t>BXD073a</t>
  </si>
  <si>
    <t>4512-JFI-0438</t>
  </si>
  <si>
    <t>BXD073</t>
  </si>
  <si>
    <t>4512-JFI-0461</t>
  </si>
  <si>
    <t>BXD061</t>
  </si>
  <si>
    <t>4512-JFI-0465</t>
  </si>
  <si>
    <t>BXD060</t>
  </si>
  <si>
    <t>4512-JFI-0486</t>
  </si>
  <si>
    <t>BXD045</t>
  </si>
  <si>
    <t>ST-E00273</t>
  </si>
  <si>
    <t>4512-JFI-0363</t>
  </si>
  <si>
    <t>BXD044</t>
  </si>
  <si>
    <t>4512-JFI-0471</t>
  </si>
  <si>
    <t>BXD042</t>
  </si>
  <si>
    <t>4512-JFI-0453</t>
  </si>
  <si>
    <t>BXD038</t>
  </si>
  <si>
    <t>4512-JFI-0369</t>
  </si>
  <si>
    <t>BXD036</t>
  </si>
  <si>
    <t>4512-JFI-0356</t>
  </si>
  <si>
    <t>BXD034</t>
  </si>
  <si>
    <t>4512-JFI-0451</t>
  </si>
  <si>
    <t>BXD033</t>
  </si>
  <si>
    <t>4512-JFI-0415</t>
  </si>
  <si>
    <t>BXD032</t>
  </si>
  <si>
    <t>4512-JFI-0364</t>
  </si>
  <si>
    <t>BXD031</t>
  </si>
  <si>
    <t>4512-JFI-0344</t>
  </si>
  <si>
    <t>BXD029</t>
  </si>
  <si>
    <t>4512-JFI-0346</t>
  </si>
  <si>
    <t>BXD028</t>
  </si>
  <si>
    <t>E00364</t>
  </si>
  <si>
    <t>4512-JFI-0348</t>
  </si>
  <si>
    <t>BXD024_Cep290</t>
  </si>
  <si>
    <t>4512-JFI-0347</t>
  </si>
  <si>
    <t>BXD024</t>
  </si>
  <si>
    <t>4512-JFI-0350</t>
  </si>
  <si>
    <t>BXD022</t>
  </si>
  <si>
    <t>4512-JFI-0458</t>
  </si>
  <si>
    <t>BXD014</t>
  </si>
  <si>
    <t>4512-JFI-0410</t>
  </si>
  <si>
    <t>BXD013</t>
  </si>
  <si>
    <t>4512-JFI-0361</t>
  </si>
  <si>
    <t>BXD001</t>
  </si>
  <si>
    <t>4512-JFI-0377</t>
  </si>
  <si>
    <t>BXD062</t>
  </si>
  <si>
    <t>4512-JFI-0381</t>
  </si>
  <si>
    <t>BXD048</t>
  </si>
  <si>
    <t>4512-JFI-0408</t>
  </si>
  <si>
    <t>BXD051</t>
  </si>
  <si>
    <t>4512-JFI-0429</t>
  </si>
  <si>
    <t>BXD085</t>
  </si>
  <si>
    <t>4512-JFI-0421</t>
  </si>
  <si>
    <t>BXD056</t>
  </si>
  <si>
    <t>4512-JFI-0430</t>
  </si>
  <si>
    <t>BXD002</t>
  </si>
  <si>
    <t>4512-JFI-0382</t>
  </si>
  <si>
    <t>BXD048a</t>
  </si>
  <si>
    <t>4512-JFI-0384</t>
  </si>
  <si>
    <t>BXD098</t>
  </si>
  <si>
    <t>4512-JFI-0345</t>
  </si>
  <si>
    <t>BXD029_Tlr4</t>
  </si>
  <si>
    <t>4512-JFI-0424</t>
  </si>
  <si>
    <t>BXD111</t>
  </si>
  <si>
    <t>4512-JFI-0387</t>
  </si>
  <si>
    <t>BXD065a</t>
  </si>
  <si>
    <t>4512-JFI-0379</t>
  </si>
  <si>
    <t>BXD077</t>
  </si>
  <si>
    <t>4512-JFI-0388</t>
  </si>
  <si>
    <t>BXD065b</t>
  </si>
  <si>
    <t>4512-JFI-0390</t>
  </si>
  <si>
    <t>BXD218</t>
  </si>
  <si>
    <t>4512-JFI-0481</t>
  </si>
  <si>
    <t>BXD019</t>
  </si>
  <si>
    <t>4512-JFI-0389</t>
  </si>
  <si>
    <t>BXD005</t>
  </si>
  <si>
    <t>4512-JFI-0397</t>
  </si>
  <si>
    <t>BXD049</t>
  </si>
  <si>
    <t>4512-JFI-0482</t>
  </si>
  <si>
    <t>BXD087</t>
  </si>
  <si>
    <t>4512-JFI-0420</t>
  </si>
  <si>
    <t>BXD078_2</t>
  </si>
  <si>
    <t>4512-JFI-0485</t>
  </si>
  <si>
    <t>BXD194</t>
  </si>
  <si>
    <t>4512-JFI-0419</t>
  </si>
  <si>
    <t>BXD050</t>
  </si>
  <si>
    <t>4512-JFI-0473</t>
  </si>
  <si>
    <t>BXD217</t>
  </si>
  <si>
    <t>E00431</t>
  </si>
  <si>
    <t>4512-JFI-0374</t>
  </si>
  <si>
    <t>BXD154</t>
  </si>
  <si>
    <t>4512-JFI-0403</t>
  </si>
  <si>
    <t>BXD086</t>
  </si>
  <si>
    <t>4512-JFI-0433</t>
  </si>
  <si>
    <t>BXD071</t>
  </si>
  <si>
    <t>4512-JFI-0447</t>
  </si>
  <si>
    <t>BXD053</t>
  </si>
  <si>
    <t>4512-JFI-0436</t>
  </si>
  <si>
    <t>BXD099</t>
  </si>
  <si>
    <t>4512-JFI-0469</t>
  </si>
  <si>
    <t>BXD100</t>
  </si>
  <si>
    <t>4512-JFI-0431</t>
  </si>
  <si>
    <t>BXD123</t>
  </si>
  <si>
    <t>4512-JFI-0402</t>
  </si>
  <si>
    <t>BXD173</t>
  </si>
  <si>
    <t>4512-JFI-0383</t>
  </si>
  <si>
    <t>BXD009</t>
  </si>
  <si>
    <t>4512-JFI-0423</t>
  </si>
  <si>
    <t>BXD075</t>
  </si>
  <si>
    <t>4512-JFI-0354</t>
  </si>
  <si>
    <t>BXD199</t>
  </si>
  <si>
    <t>4512-JFI-0470</t>
  </si>
  <si>
    <t>BXD027</t>
  </si>
  <si>
    <t>4512-JFI-0352</t>
  </si>
  <si>
    <t>BXD144</t>
  </si>
  <si>
    <t>4512-JFI-0446</t>
  </si>
  <si>
    <t>BXD074</t>
  </si>
  <si>
    <t>4512-JFI-0460</t>
  </si>
  <si>
    <t>BXD067</t>
  </si>
  <si>
    <t>4512-JFI-0370</t>
  </si>
  <si>
    <t>BXD205</t>
  </si>
  <si>
    <t>4512-JFI-0394</t>
  </si>
  <si>
    <t>BXD162</t>
  </si>
  <si>
    <t>4512-JFI-0435</t>
  </si>
  <si>
    <t>BXD084</t>
  </si>
  <si>
    <t>4512-JFI-0456</t>
  </si>
  <si>
    <t>BXD161</t>
  </si>
  <si>
    <t>4512-JFI-0455</t>
  </si>
  <si>
    <t>BXD088_2</t>
  </si>
  <si>
    <t>4512-JFI-0454</t>
  </si>
  <si>
    <t>BXD124</t>
  </si>
  <si>
    <t>4512-JFI-0457</t>
  </si>
  <si>
    <t>BXD151</t>
  </si>
  <si>
    <t>4512-JFI-0406</t>
  </si>
  <si>
    <t>BXD102</t>
  </si>
  <si>
    <t>4512-JFI-0407</t>
  </si>
  <si>
    <t>BXD020</t>
  </si>
  <si>
    <t>4512-JFI-0463</t>
  </si>
  <si>
    <t>BXD083</t>
  </si>
  <si>
    <t>4512-JFI-0373</t>
  </si>
  <si>
    <t>BXD150</t>
  </si>
  <si>
    <t>4512-JFI-0367</t>
  </si>
  <si>
    <t>BXD131</t>
  </si>
  <si>
    <t>4512-JFI-0444</t>
  </si>
  <si>
    <t>BXD079</t>
  </si>
  <si>
    <t>4512-JFI-0462</t>
  </si>
  <si>
    <t>BXD068</t>
  </si>
  <si>
    <t>4512-JFI-0357</t>
  </si>
  <si>
    <t>BXD156</t>
  </si>
  <si>
    <t>4512-JFI-0417</t>
  </si>
  <si>
    <t>BXD148</t>
  </si>
  <si>
    <t>4512-JFI-0416</t>
  </si>
  <si>
    <t>BXD186</t>
  </si>
  <si>
    <t>4512-JFI-0353</t>
  </si>
  <si>
    <t>BXD180</t>
  </si>
  <si>
    <t>4512-JFI-0418</t>
  </si>
  <si>
    <t>BXD137</t>
  </si>
  <si>
    <t>4512-JFI-0490</t>
  </si>
  <si>
    <t>BXD177</t>
  </si>
  <si>
    <t>4512-JFI-0466</t>
  </si>
  <si>
    <t>BXD168</t>
  </si>
  <si>
    <t>4512-JFI-0434</t>
  </si>
  <si>
    <t>BXD183</t>
  </si>
  <si>
    <t>4512-JFI-0450</t>
  </si>
  <si>
    <t>BXD141</t>
  </si>
  <si>
    <t>4512-JFI-0351</t>
  </si>
  <si>
    <t>BXD201</t>
  </si>
  <si>
    <t>4512-JFI-0359</t>
  </si>
  <si>
    <t>BXD211</t>
  </si>
  <si>
    <t>4512-JFI-0375</t>
  </si>
  <si>
    <t>BXD221</t>
  </si>
  <si>
    <t>4512-JFI-0376</t>
  </si>
  <si>
    <t>BXD224</t>
  </si>
  <si>
    <t>4512-JFI-0380</t>
  </si>
  <si>
    <t>BXD172</t>
  </si>
  <si>
    <t>4512-JFI-0371</t>
  </si>
  <si>
    <t>BXD225</t>
  </si>
  <si>
    <t>4512-JFI-0366</t>
  </si>
  <si>
    <t>BXD196</t>
  </si>
  <si>
    <t>4512-JFI-0426</t>
  </si>
  <si>
    <t>BXD169</t>
  </si>
  <si>
    <t>4512-JFI-0427</t>
  </si>
  <si>
    <t>BXD160</t>
  </si>
  <si>
    <t>4512-JFI-0464</t>
  </si>
  <si>
    <t>BXD012</t>
  </si>
  <si>
    <t>4512-JFI-0393</t>
  </si>
  <si>
    <t>BXD016</t>
  </si>
  <si>
    <t>4512-JFI-0404</t>
  </si>
  <si>
    <t>BXD222</t>
  </si>
  <si>
    <t>4512-JFI-0411</t>
  </si>
  <si>
    <t>BXD223</t>
  </si>
  <si>
    <t>4512-JFI-0372</t>
  </si>
  <si>
    <t>BXD008</t>
  </si>
  <si>
    <t>4512-JFI-0428</t>
  </si>
  <si>
    <t>BXD176</t>
  </si>
  <si>
    <t>4512-JFI-0358</t>
  </si>
  <si>
    <t>BXD040</t>
  </si>
  <si>
    <t>4512-JFI-0437</t>
  </si>
  <si>
    <t>BXD170</t>
  </si>
  <si>
    <t>4512-JFI-0349</t>
  </si>
  <si>
    <t>BXD055</t>
  </si>
  <si>
    <t>4512-JFI-0425</t>
  </si>
  <si>
    <t>BXD187</t>
  </si>
  <si>
    <t>4512-JFI-0343</t>
  </si>
  <si>
    <t>BXD202</t>
  </si>
  <si>
    <t>4512-JFI-0368</t>
  </si>
  <si>
    <t>BXD011</t>
  </si>
  <si>
    <t>4512-JFI-0341</t>
  </si>
  <si>
    <t>BXD149</t>
  </si>
  <si>
    <t>4512-JFI-0448</t>
  </si>
  <si>
    <t>BXD175</t>
  </si>
  <si>
    <t>4512-JFI-0468</t>
  </si>
  <si>
    <t>BXD209</t>
  </si>
  <si>
    <t>4512-JFI-0386</t>
  </si>
  <si>
    <t>BXD065</t>
  </si>
  <si>
    <t>4512-JFI-0479</t>
  </si>
  <si>
    <t>BXD197</t>
  </si>
  <si>
    <t>4512-JFI-0385</t>
  </si>
  <si>
    <t>BXD174</t>
  </si>
  <si>
    <t>4512-JFI-0478</t>
  </si>
  <si>
    <t>BXD039</t>
  </si>
  <si>
    <t>4512-JFI-0414</t>
  </si>
  <si>
    <t>BXD091</t>
  </si>
  <si>
    <t>4512-JFI-0487</t>
  </si>
  <si>
    <t>BXD081</t>
  </si>
  <si>
    <t>4512-JFI-0477</t>
  </si>
  <si>
    <t>BXD018</t>
  </si>
  <si>
    <t>4512-JFI-0413</t>
  </si>
  <si>
    <t>BXD089</t>
  </si>
  <si>
    <t>4512-JFI-0449</t>
  </si>
  <si>
    <t>BXD214</t>
  </si>
  <si>
    <t>4512-JFI-0342</t>
  </si>
  <si>
    <t>BXD178</t>
  </si>
  <si>
    <t>4512-JFI-0412</t>
  </si>
  <si>
    <t>BXD190</t>
  </si>
  <si>
    <t>4512-JFI-0399</t>
  </si>
  <si>
    <t>BXD063</t>
  </si>
  <si>
    <t>4512-JFI-0400</t>
  </si>
  <si>
    <t>BXD069</t>
  </si>
  <si>
    <t>4512-JFI-0484</t>
  </si>
  <si>
    <t>BXD171</t>
  </si>
  <si>
    <t>4512-JFI-0391</t>
  </si>
  <si>
    <t>BXD157</t>
  </si>
  <si>
    <t>4512-JFI-0491</t>
  </si>
  <si>
    <t>BXD213</t>
  </si>
  <si>
    <t>4512-JFI-0475</t>
  </si>
  <si>
    <t>BXD101</t>
  </si>
  <si>
    <t>4512-JFI-0476</t>
  </si>
  <si>
    <t>BXD215</t>
  </si>
  <si>
    <t>4512-JFI-0489</t>
  </si>
  <si>
    <t>BXD043</t>
  </si>
  <si>
    <t>4512-JFI-0392</t>
  </si>
  <si>
    <t>BXD015</t>
  </si>
  <si>
    <t>4512-JFI-0474</t>
  </si>
  <si>
    <t>BXD006</t>
  </si>
  <si>
    <t>4512-JFI-0483</t>
  </si>
  <si>
    <t>BXD064</t>
  </si>
  <si>
    <t>4512-JFI-0398</t>
  </si>
  <si>
    <t>BXD191</t>
  </si>
  <si>
    <t>4512-JFI-0480</t>
  </si>
  <si>
    <t>BXD204</t>
  </si>
  <si>
    <t>4512-JFI-0405</t>
  </si>
  <si>
    <t>BXD210</t>
  </si>
  <si>
    <t>4512-JFI-0401</t>
  </si>
  <si>
    <t>BXD127</t>
  </si>
  <si>
    <t>4512-JFI-0409</t>
  </si>
  <si>
    <t>BXD195</t>
  </si>
  <si>
    <t>4512-JFI-0488</t>
  </si>
  <si>
    <t>BXD226</t>
  </si>
  <si>
    <t>4512-JFI-0492</t>
  </si>
  <si>
    <t>BXD128</t>
  </si>
  <si>
    <t>4512-JFI-0472</t>
  </si>
  <si>
    <t>BXD125</t>
  </si>
  <si>
    <t>4512-JFI-0396</t>
  </si>
  <si>
    <t>BXD219</t>
  </si>
  <si>
    <t>4512-JFI-0441</t>
  </si>
  <si>
    <t>BXD181</t>
  </si>
  <si>
    <t>4512-JFI-0378</t>
  </si>
  <si>
    <t>BXD070</t>
  </si>
  <si>
    <t>4512-JFI-0442</t>
  </si>
  <si>
    <t>BXD066</t>
  </si>
  <si>
    <t>4512-JFI-0355</t>
  </si>
  <si>
    <t>BXD152</t>
  </si>
  <si>
    <t>4512-JFI-0422</t>
  </si>
  <si>
    <t>BXD198</t>
  </si>
  <si>
    <t>4512-JFI-0432</t>
  </si>
  <si>
    <t>BXD021</t>
  </si>
  <si>
    <t>HudsonAlpha ID</t>
  </si>
  <si>
    <t>Strain</t>
  </si>
  <si>
    <t>longranger_version</t>
  </si>
  <si>
    <t>instrument_id</t>
  </si>
  <si>
    <t>gems_detected</t>
  </si>
  <si>
    <t>mean_dna_per_gem</t>
  </si>
  <si>
    <t>bc_on_whitelist</t>
  </si>
  <si>
    <t>bc_mean_qscore</t>
  </si>
  <si>
    <t>n50_linked_reads_per_molecule</t>
  </si>
  <si>
    <t>corrected_loaded_mass_ng</t>
  </si>
  <si>
    <t>snps_phased</t>
  </si>
  <si>
    <t>genes_phased_lt_100kb</t>
  </si>
  <si>
    <t>longest_phase_block</t>
  </si>
  <si>
    <t>n50_phase_block</t>
  </si>
  <si>
    <t>molecule_length_mean</t>
  </si>
  <si>
    <t>molecule_length_stddev</t>
  </si>
  <si>
    <t>number_reads</t>
  </si>
  <si>
    <t>median_insert_size</t>
  </si>
  <si>
    <t>mean_depth</t>
  </si>
  <si>
    <t>zero_coverage</t>
  </si>
  <si>
    <t>mapped_reads</t>
  </si>
  <si>
    <t>pcr_duplication</t>
  </si>
  <si>
    <t>on_target_bases</t>
  </si>
  <si>
    <t>r1_q20_bases_fract</t>
  </si>
  <si>
    <t>r1_q30_bases_fract</t>
  </si>
  <si>
    <t>r2_q20_bases_fract</t>
  </si>
  <si>
    <t>r2_q30_bases_fract</t>
  </si>
  <si>
    <t>si_q20_bases_fract</t>
  </si>
  <si>
    <t>si_q30_bases_fract</t>
  </si>
  <si>
    <t>bc_q20_bases_fract</t>
  </si>
  <si>
    <t>bc_q30_bases_fract</t>
  </si>
  <si>
    <t>large_sv_calls</t>
  </si>
  <si>
    <t>short_deletion_calls</t>
  </si>
  <si>
    <t xml:space="preserve">Organism </t>
  </si>
  <si>
    <t xml:space="preserve">Sex </t>
  </si>
  <si>
    <t>Tissue</t>
  </si>
  <si>
    <t xml:space="preserve">Mus musculus </t>
  </si>
  <si>
    <t xml:space="preserve">male </t>
  </si>
  <si>
    <t>spleen</t>
  </si>
  <si>
    <t>4512-JFI-0173</t>
  </si>
  <si>
    <t>4512-JFI-0174</t>
  </si>
  <si>
    <t>tail</t>
  </si>
  <si>
    <t>Sample Properties: Genomic DNA</t>
  </si>
  <si>
    <t>Alternate ID</t>
  </si>
  <si>
    <t>4512-JFI-0181</t>
  </si>
  <si>
    <t>4512-JFI-0182</t>
  </si>
  <si>
    <t>4512-JFI-0183</t>
  </si>
  <si>
    <t>4512-JFI-0184</t>
  </si>
  <si>
    <t>4512-JFI-0185</t>
  </si>
  <si>
    <t>4512-JFI-0186</t>
  </si>
  <si>
    <t>4512-JFI-0187</t>
  </si>
  <si>
    <t>4512-JFI-0188</t>
  </si>
  <si>
    <t>4512-JFI-0189</t>
  </si>
  <si>
    <t>4512-JFI-0190</t>
  </si>
  <si>
    <t>4512-JFI-0191</t>
  </si>
  <si>
    <t>4512-JFI-0192</t>
  </si>
  <si>
    <t>4512-JFI-0193</t>
  </si>
  <si>
    <t>4512-JFI-0194</t>
  </si>
  <si>
    <t>4512-JFI-0195</t>
  </si>
  <si>
    <t>4512-JFI-0196</t>
  </si>
  <si>
    <t>4512-JFI-0197</t>
  </si>
  <si>
    <t>4512-JFI-0198</t>
  </si>
  <si>
    <t>4512-JFI-0199</t>
  </si>
  <si>
    <t>4512-JFI-0200</t>
  </si>
  <si>
    <t>4512-JFI-0201</t>
  </si>
  <si>
    <t>4512-JFI-0202</t>
  </si>
  <si>
    <t>4512-JFI-0203</t>
  </si>
  <si>
    <t>4512-JFI-0204</t>
  </si>
  <si>
    <t>4512-JFI-0205</t>
  </si>
  <si>
    <t>4512-JFI-0206</t>
  </si>
  <si>
    <t>4512-JFI-0207</t>
  </si>
  <si>
    <t>4512-JFI-0208</t>
  </si>
  <si>
    <t>4512-JFI-0209</t>
  </si>
  <si>
    <t>4512-JFI-0210</t>
  </si>
  <si>
    <t>4512-JFI-0211</t>
  </si>
  <si>
    <t>4512-JFI-0212</t>
  </si>
  <si>
    <t>4512-JFI-0213</t>
  </si>
  <si>
    <t>4512-JFI-0214</t>
  </si>
  <si>
    <t>4512-JFI-0215</t>
  </si>
  <si>
    <t>4512-JFI-0216</t>
  </si>
  <si>
    <t>4512-JFI-0217</t>
  </si>
  <si>
    <t>4512-JFI-0218</t>
  </si>
  <si>
    <t>4512-JFI-0219</t>
  </si>
  <si>
    <t>4512-JFI-0220</t>
  </si>
  <si>
    <t>4512-JFI-0221</t>
  </si>
  <si>
    <t>4512-JFI-0222</t>
  </si>
  <si>
    <t>4512-JFI-0223</t>
  </si>
  <si>
    <t>4512-JFI-0224</t>
  </si>
  <si>
    <t>4512-JFI-0225</t>
  </si>
  <si>
    <t>4512-JFI-0226</t>
  </si>
  <si>
    <t>4512-JFI-0227</t>
  </si>
  <si>
    <t>4512-JFI-0228</t>
  </si>
  <si>
    <t>4512-JFI-0229</t>
  </si>
  <si>
    <t>4512-JFI-0230</t>
  </si>
  <si>
    <t>4512-JFI-0231</t>
  </si>
  <si>
    <t>4512-JFI-0232</t>
  </si>
  <si>
    <t>4512-JFI-0233</t>
  </si>
  <si>
    <t>4512-JFI-0234</t>
  </si>
  <si>
    <t>4512-JFI-0235</t>
  </si>
  <si>
    <t>4512-JFI-0236</t>
  </si>
  <si>
    <t>4512-JFI-0237</t>
  </si>
  <si>
    <t>4512-JFI-0238</t>
  </si>
  <si>
    <t>4512-JFI-0239</t>
  </si>
  <si>
    <t>4512-JFI-0240</t>
  </si>
  <si>
    <t>4512-JFI-0241</t>
  </si>
  <si>
    <t>4512-JFI-0242</t>
  </si>
  <si>
    <t>4512-JFI-0243</t>
  </si>
  <si>
    <t>4512-JFI-0244</t>
  </si>
  <si>
    <t>4512-JFI-0245</t>
  </si>
  <si>
    <t>4512-JFI-0246</t>
  </si>
  <si>
    <t>4512-JFI-0247</t>
  </si>
  <si>
    <t>4512-JFI-0248</t>
  </si>
  <si>
    <t>4512-JFI-0249</t>
  </si>
  <si>
    <t>4512-JFI-0250</t>
  </si>
  <si>
    <t>4512-JFI-0251</t>
  </si>
  <si>
    <t>4512-JFI-0252</t>
  </si>
  <si>
    <t>4512-JFI-0253</t>
  </si>
  <si>
    <t>4512-JFI-0254</t>
  </si>
  <si>
    <t>4512-JFI-0255</t>
  </si>
  <si>
    <t>4512-JFI-0256</t>
  </si>
  <si>
    <t>4512-JFI-0257</t>
  </si>
  <si>
    <t>4512-JFI-0258</t>
  </si>
  <si>
    <t>4512-JFI-0259</t>
  </si>
  <si>
    <t>4512-JFI-0260</t>
  </si>
  <si>
    <t>4512-JFI-0261</t>
  </si>
  <si>
    <t>4512-JFI-0262</t>
  </si>
  <si>
    <t>4512-JFI-0263</t>
  </si>
  <si>
    <t>4512-JFI-0264</t>
  </si>
  <si>
    <t>4512-JFI-0265</t>
  </si>
  <si>
    <t>4512-JFI-0266</t>
  </si>
  <si>
    <t>4512-JFI-0267</t>
  </si>
  <si>
    <t>4512-JFI-0268</t>
  </si>
  <si>
    <t>4512-JFI-0269</t>
  </si>
  <si>
    <t>4512-JFI-0270</t>
  </si>
  <si>
    <t>4512-JFI-0271</t>
  </si>
  <si>
    <t>4512-JFI-0272</t>
  </si>
  <si>
    <t>4512-JFI-0273</t>
  </si>
  <si>
    <t>4512-JFI-0274</t>
  </si>
  <si>
    <t>4512-JFI-0275</t>
  </si>
  <si>
    <t>4512-JFI-0276</t>
  </si>
  <si>
    <t>4512-JFI-0277</t>
  </si>
  <si>
    <t>4512-JFI-0278</t>
  </si>
  <si>
    <t>4512-JFI-0279</t>
  </si>
  <si>
    <t>4512-JFI-0280</t>
  </si>
  <si>
    <t>4512-JFI-0281</t>
  </si>
  <si>
    <t>4512-JFI-0282</t>
  </si>
  <si>
    <t>4512-JFI-0283</t>
  </si>
  <si>
    <t>4512-JFI-0284</t>
  </si>
  <si>
    <t>4512-JFI-0285</t>
  </si>
  <si>
    <t>4512-JFI-0286</t>
  </si>
  <si>
    <t>4512-JFI-0287</t>
  </si>
  <si>
    <t>4512-JFI-0288</t>
  </si>
  <si>
    <t>4512-JFI-0289</t>
  </si>
  <si>
    <t>4512-JFI-0290</t>
  </si>
  <si>
    <t>4512-JFI-0291</t>
  </si>
  <si>
    <t>4512-JFI-0292</t>
  </si>
  <si>
    <t>4512-JFI-0293</t>
  </si>
  <si>
    <t>4512-JFI-0294</t>
  </si>
  <si>
    <t>4512-JFI-0295</t>
  </si>
  <si>
    <t>4512-JFI-0296</t>
  </si>
  <si>
    <t>4512-JFI-0297</t>
  </si>
  <si>
    <t>4512-JFI-0298</t>
  </si>
  <si>
    <t>4512-JFI-0299</t>
  </si>
  <si>
    <t>4512-JFI-0300</t>
  </si>
  <si>
    <t>4512-JFI-0301</t>
  </si>
  <si>
    <t>4512-JFI-0302</t>
  </si>
  <si>
    <t>4512-JFI-0303</t>
  </si>
  <si>
    <t>4512-JFI-0304</t>
  </si>
  <si>
    <t>4512-JFI-0305</t>
  </si>
  <si>
    <t>4512-JFI-0306</t>
  </si>
  <si>
    <t>4512-JFI-0307</t>
  </si>
  <si>
    <t>4512-JFI-0308</t>
  </si>
  <si>
    <t>4512-JFI-0309</t>
  </si>
  <si>
    <t>4512-JFI-0310</t>
  </si>
  <si>
    <t>4512-JFI-0311</t>
  </si>
  <si>
    <t>4512-JFI-0312</t>
  </si>
  <si>
    <t>4512-JFI-0313</t>
  </si>
  <si>
    <t>4512-JFI-0314</t>
  </si>
  <si>
    <t>4512-JFI-0315</t>
  </si>
  <si>
    <t>4512-JFI-0316</t>
  </si>
  <si>
    <t>4512-JFI-0317</t>
  </si>
  <si>
    <t>4512-JFI-0318</t>
  </si>
  <si>
    <t>4512-JFI-0319</t>
  </si>
  <si>
    <t>4512-JFI-0320</t>
  </si>
  <si>
    <t>4512-JFI-0321</t>
  </si>
  <si>
    <t>4512-JFI-0322</t>
  </si>
  <si>
    <t>4512-JFI-0323</t>
  </si>
  <si>
    <t>4512-JFI-0324</t>
  </si>
  <si>
    <t>4512-JFI-0325</t>
  </si>
  <si>
    <t>4512-JFI-0326</t>
  </si>
  <si>
    <t>4512-JFI-0327</t>
  </si>
  <si>
    <t>4512-JFI-0328</t>
  </si>
  <si>
    <t>4512-JFI-0329</t>
  </si>
  <si>
    <t>4512-JFI-0330</t>
  </si>
  <si>
    <t>4512-JFI-0331</t>
  </si>
  <si>
    <t>4512-JFI-0332</t>
  </si>
  <si>
    <t>4512-JFI-0493</t>
  </si>
  <si>
    <t>Generation_JAX</t>
  </si>
  <si>
    <t>DOB</t>
  </si>
  <si>
    <t xml:space="preserve">Parents </t>
  </si>
  <si>
    <t>Type</t>
  </si>
  <si>
    <t>Source</t>
  </si>
  <si>
    <t>Team</t>
  </si>
  <si>
    <t>F226pF2</t>
  </si>
  <si>
    <t>Foundation Stock</t>
  </si>
  <si>
    <t>Inbred</t>
  </si>
  <si>
    <t>JAX Foundation Stock</t>
  </si>
  <si>
    <t>WPP</t>
  </si>
  <si>
    <t>F219pF4</t>
  </si>
  <si>
    <t>F9N4F7</t>
  </si>
  <si>
    <t>CB16L4351</t>
  </si>
  <si>
    <t>F2 RI</t>
  </si>
  <si>
    <t>UTHSC</t>
  </si>
  <si>
    <t>F23</t>
  </si>
  <si>
    <t>CB16L4377</t>
  </si>
  <si>
    <t>G9 RI</t>
  </si>
  <si>
    <t>F15</t>
  </si>
  <si>
    <t>CB16J4171</t>
  </si>
  <si>
    <t>F38+pF20</t>
  </si>
  <si>
    <t xml:space="preserve">489, 490 x 491 </t>
  </si>
  <si>
    <t>JAX</t>
  </si>
  <si>
    <t>F136+F33</t>
  </si>
  <si>
    <t>1130, 1131 x 1132</t>
  </si>
  <si>
    <t>F76+F40</t>
  </si>
  <si>
    <t xml:space="preserve">980, 981 x 982   </t>
  </si>
  <si>
    <t>F114</t>
  </si>
  <si>
    <t>ME16J4188</t>
  </si>
  <si>
    <t>F140+F40</t>
  </si>
  <si>
    <t>1418, 1419 x 1420</t>
  </si>
  <si>
    <t>F26+F19</t>
  </si>
  <si>
    <t>377, 378 x 379</t>
  </si>
  <si>
    <t>G14 RI</t>
  </si>
  <si>
    <t>F128+pF16</t>
  </si>
  <si>
    <t>Pool</t>
  </si>
  <si>
    <t>F10</t>
  </si>
  <si>
    <t>ME16B2816</t>
  </si>
  <si>
    <t>F28</t>
  </si>
  <si>
    <t>CB16K4208</t>
  </si>
  <si>
    <t>F26</t>
  </si>
  <si>
    <t>CB16J4160</t>
  </si>
  <si>
    <t>F18</t>
  </si>
  <si>
    <t>CB16K4314</t>
  </si>
  <si>
    <t>CB16K4273</t>
  </si>
  <si>
    <t>F44+F35</t>
  </si>
  <si>
    <t>1131, 1132 x 1133</t>
  </si>
  <si>
    <t>CB16K4212</t>
  </si>
  <si>
    <t>F38+F31</t>
  </si>
  <si>
    <t>842, 843 x 844</t>
  </si>
  <si>
    <t>F16</t>
  </si>
  <si>
    <t>ME16K4340</t>
  </si>
  <si>
    <t>(BXD192-F8 X BXD196-F16)F2</t>
  </si>
  <si>
    <t>CB16J4098</t>
  </si>
  <si>
    <t>F2-G9 RIX RI</t>
  </si>
  <si>
    <t>F115+F39</t>
  </si>
  <si>
    <t>1269, 1270 x 1271</t>
  </si>
  <si>
    <t>F22</t>
  </si>
  <si>
    <t>CB16L4409</t>
  </si>
  <si>
    <t>F31+F27</t>
  </si>
  <si>
    <t>437, 438 x 439</t>
  </si>
  <si>
    <t>G10 RI</t>
  </si>
  <si>
    <t>F107+F41</t>
  </si>
  <si>
    <t>F25+F1pF6</t>
  </si>
  <si>
    <t>170, 171 x 172</t>
  </si>
  <si>
    <t>CB16J4170</t>
  </si>
  <si>
    <t>F10N8F9</t>
  </si>
  <si>
    <t>CB17A4490</t>
  </si>
  <si>
    <t>F117+F44</t>
  </si>
  <si>
    <t>1086, 1087 x 1088</t>
  </si>
  <si>
    <t>F44+F14pF22</t>
  </si>
  <si>
    <t>RB 652</t>
  </si>
  <si>
    <t>ME16L4357</t>
  </si>
  <si>
    <t>(BXD109F13N1F9 X BXD189-F14)F3</t>
  </si>
  <si>
    <t>CB16I3906</t>
  </si>
  <si>
    <t>F2 RIX RI</t>
  </si>
  <si>
    <t>F36p+F37</t>
  </si>
  <si>
    <t>RB 1007</t>
  </si>
  <si>
    <t>F27</t>
  </si>
  <si>
    <t>CB16K4209</t>
  </si>
  <si>
    <t>F20+pF5</t>
  </si>
  <si>
    <t>(BXD220-F8 X BXD130-F7N2F6)F3</t>
  </si>
  <si>
    <t>CB16J40101</t>
  </si>
  <si>
    <t>(BXD200-F12 X BXD207-F10)F4</t>
  </si>
  <si>
    <t>CB17A4517</t>
  </si>
  <si>
    <t>F36+F15</t>
  </si>
  <si>
    <t>378, 379 x 380</t>
  </si>
  <si>
    <t>F31+F19</t>
  </si>
  <si>
    <t>404, 405 x 406</t>
  </si>
  <si>
    <t>F34+F25</t>
  </si>
  <si>
    <t>479, 480 x 481</t>
  </si>
  <si>
    <t>F32</t>
  </si>
  <si>
    <t>CB16J4157</t>
  </si>
  <si>
    <t>F33+F21</t>
  </si>
  <si>
    <t>412, 413 x 414</t>
  </si>
  <si>
    <t>F21+F18</t>
  </si>
  <si>
    <t>357, 358 x 359</t>
  </si>
  <si>
    <t>F123+F35</t>
  </si>
  <si>
    <t>1344, 1345 x 1346</t>
  </si>
  <si>
    <t>F28+F21</t>
  </si>
  <si>
    <t>439, 440 x 441</t>
  </si>
  <si>
    <t>F6N6F12</t>
  </si>
  <si>
    <t>CB16J4097</t>
  </si>
  <si>
    <t>F29+F11</t>
  </si>
  <si>
    <t>329, 330 x 331</t>
  </si>
  <si>
    <t>F31+F23</t>
  </si>
  <si>
    <t>407, 408 x 409</t>
  </si>
  <si>
    <r>
      <t>F47+</t>
    </r>
    <r>
      <rPr>
        <sz val="12"/>
        <color rgb="FF003ECC"/>
        <rFont val="Calibri"/>
        <family val="2"/>
        <scheme val="minor"/>
      </rPr>
      <t>F8</t>
    </r>
  </si>
  <si>
    <t xml:space="preserve">RB 192 </t>
  </si>
  <si>
    <t>F114+F28</t>
  </si>
  <si>
    <t>996, 997 x 998</t>
  </si>
  <si>
    <t>F13</t>
  </si>
  <si>
    <t>CB17A4509</t>
  </si>
  <si>
    <t>CB16L4407</t>
  </si>
  <si>
    <t>F99+F27</t>
  </si>
  <si>
    <t>1049, 1050 x 1051</t>
  </si>
  <si>
    <t>F141+F42</t>
  </si>
  <si>
    <t xml:space="preserve">1110, 1112 x 1113 </t>
  </si>
  <si>
    <t>F10N6F9</t>
  </si>
  <si>
    <t>CB16K4237</t>
  </si>
  <si>
    <t>G8 RI</t>
  </si>
  <si>
    <t>F39+20</t>
  </si>
  <si>
    <t xml:space="preserve">RB 401 </t>
  </si>
  <si>
    <t>F14</t>
  </si>
  <si>
    <t>CB16I3905</t>
  </si>
  <si>
    <t>F20+F18</t>
  </si>
  <si>
    <t>431, 432 x 433</t>
  </si>
  <si>
    <t>F17</t>
  </si>
  <si>
    <t>CB16K4226</t>
  </si>
  <si>
    <t>F45+F15</t>
  </si>
  <si>
    <t>RB 468</t>
  </si>
  <si>
    <t>F34+F19</t>
  </si>
  <si>
    <t>396, 397 x 398</t>
  </si>
  <si>
    <t>F14N3F6</t>
  </si>
  <si>
    <t>ME16H3857</t>
  </si>
  <si>
    <t>F6N3F13</t>
  </si>
  <si>
    <t>CB16H3842</t>
  </si>
  <si>
    <t>F35+F23</t>
  </si>
  <si>
    <t>418, 419 x 420</t>
  </si>
  <si>
    <t>(BXD110-F10N3F9 X BXD206-F13)F3</t>
  </si>
  <si>
    <t>CB16I4035</t>
  </si>
  <si>
    <t>CB16K4246</t>
  </si>
  <si>
    <t>F21+F19</t>
  </si>
  <si>
    <t>408, 409 x 410</t>
  </si>
  <si>
    <t>F48N5F75+10pF12</t>
  </si>
  <si>
    <t xml:space="preserve">Pool </t>
  </si>
  <si>
    <t>F38+F23</t>
  </si>
  <si>
    <t>484, 485 x 486</t>
  </si>
  <si>
    <t>F19</t>
  </si>
  <si>
    <t>CB16J4169</t>
  </si>
  <si>
    <t>F60+pF51</t>
  </si>
  <si>
    <t>1689, 1690 x 1691</t>
  </si>
  <si>
    <t>(BXD188-F16 X BXD140-F8N1toFemB6D2F1F8)F4</t>
  </si>
  <si>
    <t>CB16L4414</t>
  </si>
  <si>
    <t>CB16K4287</t>
  </si>
  <si>
    <t>F35+F19</t>
  </si>
  <si>
    <t>420, 421 x 422</t>
  </si>
  <si>
    <t>F16N4F21+F3pF8</t>
  </si>
  <si>
    <t>229, 230 x 231</t>
  </si>
  <si>
    <t>F96+F34</t>
  </si>
  <si>
    <t>1005, 1006 x 1007</t>
  </si>
  <si>
    <t>F2 RI backcrossed once to female DBA/2J</t>
  </si>
  <si>
    <t>F25</t>
  </si>
  <si>
    <t>CB16J4165</t>
  </si>
  <si>
    <t>F11N3F9</t>
  </si>
  <si>
    <t>CB16I3901</t>
  </si>
  <si>
    <t>F11N4F7</t>
  </si>
  <si>
    <t>CB16I3902</t>
  </si>
  <si>
    <t>F21+F23</t>
  </si>
  <si>
    <t>F18N5F20+F6</t>
  </si>
  <si>
    <t xml:space="preserve">183, 184 x 185 </t>
  </si>
  <si>
    <t>F30+F21</t>
  </si>
  <si>
    <t>436, 437 x 438</t>
  </si>
  <si>
    <t>CB16K4336</t>
  </si>
  <si>
    <t>F36+F16</t>
  </si>
  <si>
    <t>F24</t>
  </si>
  <si>
    <t>CB16J4147</t>
  </si>
  <si>
    <t>CB16D3156</t>
  </si>
  <si>
    <t>CB16J4129</t>
  </si>
  <si>
    <t>CB16K4275</t>
  </si>
  <si>
    <t>F6N3F12</t>
  </si>
  <si>
    <t>ME16E3253</t>
  </si>
  <si>
    <t>F34+F14</t>
  </si>
  <si>
    <t>RB 348</t>
  </si>
  <si>
    <t>F146+F40</t>
  </si>
  <si>
    <t>1329 x 1330</t>
  </si>
  <si>
    <t>F30</t>
  </si>
  <si>
    <t>CB16J4149</t>
  </si>
  <si>
    <t>F44+pF26</t>
  </si>
  <si>
    <t>555, 556 x 557</t>
  </si>
  <si>
    <t>F26+F16</t>
  </si>
  <si>
    <t>RB 460</t>
  </si>
  <si>
    <t>F7N4F13</t>
  </si>
  <si>
    <t>CB16G3638</t>
  </si>
  <si>
    <t>F29+F17</t>
  </si>
  <si>
    <t>466, 467 x 468</t>
  </si>
  <si>
    <t>F25+F20</t>
  </si>
  <si>
    <t>392, 393 x 394</t>
  </si>
  <si>
    <t>F34</t>
  </si>
  <si>
    <t>CB16K4220</t>
  </si>
  <si>
    <t>F21+F17</t>
  </si>
  <si>
    <t xml:space="preserve">473, 474 x 475 </t>
  </si>
  <si>
    <t>F27+F16</t>
  </si>
  <si>
    <t>383, 384 x 385</t>
  </si>
  <si>
    <t>F17+F17</t>
  </si>
  <si>
    <t>F18N2F5</t>
  </si>
  <si>
    <t>CB16J4100</t>
  </si>
  <si>
    <t>F33+F2pF17</t>
  </si>
  <si>
    <t>351, 352 x 353</t>
  </si>
  <si>
    <t>ME16J4175</t>
  </si>
  <si>
    <t>395, 396 x 397</t>
  </si>
  <si>
    <t>F22+F11</t>
  </si>
  <si>
    <t>214, 215 x 216</t>
  </si>
  <si>
    <t>RB 387</t>
  </si>
  <si>
    <r>
      <t>F12N2F30+F</t>
    </r>
    <r>
      <rPr>
        <sz val="12"/>
        <color rgb="FF003ECC"/>
        <rFont val="Calibri"/>
        <family val="2"/>
        <scheme val="minor"/>
      </rPr>
      <t>9</t>
    </r>
  </si>
  <si>
    <t>317, 318 x 319</t>
  </si>
  <si>
    <t>ME15L2513</t>
  </si>
  <si>
    <t>ME16K4339</t>
  </si>
  <si>
    <t>ME16I4024</t>
  </si>
  <si>
    <t>F39+F39</t>
  </si>
  <si>
    <t>CB16L4404</t>
  </si>
  <si>
    <t>F37+F33</t>
  </si>
  <si>
    <t>997, 998 x 999</t>
  </si>
  <si>
    <t>F21+F1pF4</t>
  </si>
  <si>
    <t>158, 159 x 160</t>
  </si>
  <si>
    <t>F15N5F21+F2pF4</t>
  </si>
  <si>
    <t>RB 181</t>
  </si>
  <si>
    <t>F23+pF3</t>
  </si>
  <si>
    <t>162, 163 x 164</t>
  </si>
  <si>
    <t>CB16J4120</t>
  </si>
  <si>
    <t>F119+F35</t>
  </si>
  <si>
    <t>F9N7F12</t>
  </si>
  <si>
    <t>CB16H3715</t>
  </si>
  <si>
    <t>RB 363</t>
  </si>
  <si>
    <t>F28+F13</t>
  </si>
  <si>
    <t xml:space="preserve">323, 324 x 325 </t>
  </si>
  <si>
    <t>F21+F24</t>
  </si>
  <si>
    <t>481, 482 x 483</t>
  </si>
  <si>
    <t>F26+F14</t>
  </si>
  <si>
    <t>F104+F33</t>
  </si>
  <si>
    <t>1151, 1152 x 1153</t>
  </si>
  <si>
    <t>F39+F15</t>
  </si>
  <si>
    <t>RB 431</t>
  </si>
  <si>
    <t>CB16G3628</t>
  </si>
  <si>
    <t>ME16I3968</t>
  </si>
  <si>
    <t>ME15L2172</t>
  </si>
  <si>
    <t>F22+F23</t>
  </si>
  <si>
    <t>415, 416 x 417</t>
  </si>
  <si>
    <t>F139+36</t>
  </si>
  <si>
    <t>F43+F42</t>
  </si>
  <si>
    <t>1110, 1111 x 1112</t>
  </si>
  <si>
    <t>F22+F18</t>
  </si>
  <si>
    <t>212, 213 x 214</t>
  </si>
  <si>
    <t>F11</t>
  </si>
  <si>
    <t>CB16L4416</t>
  </si>
  <si>
    <t>F149+F39</t>
  </si>
  <si>
    <t>1046, 1047 x 1048</t>
  </si>
  <si>
    <t>RB 369</t>
  </si>
  <si>
    <t>ME16J4173</t>
  </si>
  <si>
    <t>F128+F36</t>
  </si>
  <si>
    <t>1012, 1013 x 1014</t>
  </si>
  <si>
    <t>F45+F36</t>
  </si>
  <si>
    <t>1033, 1034 x 1035</t>
  </si>
  <si>
    <t>ME16K4228</t>
  </si>
  <si>
    <t>CB16K4337</t>
  </si>
  <si>
    <t>F125+F38</t>
  </si>
  <si>
    <t>370, 371 x 372</t>
  </si>
  <si>
    <t>F45+F17</t>
  </si>
  <si>
    <t>385, 386 x 387</t>
  </si>
  <si>
    <t>ME16H3866</t>
  </si>
  <si>
    <t>CB16K4227</t>
  </si>
  <si>
    <t>F20+F16</t>
  </si>
  <si>
    <t xml:space="preserve">374, 375 x 376 </t>
  </si>
  <si>
    <t>F31+F5pF3</t>
  </si>
  <si>
    <t>RB 545</t>
  </si>
  <si>
    <t>(BXD212-F14 X BXD134-F8)F3</t>
  </si>
  <si>
    <t>CB16J4102</t>
  </si>
  <si>
    <t>F38+F17</t>
  </si>
  <si>
    <t>387, 388 x 389</t>
  </si>
  <si>
    <t>CB15J4076</t>
  </si>
  <si>
    <t>CB16L4354</t>
  </si>
  <si>
    <t>ME16I3909</t>
  </si>
  <si>
    <t>CB17A4516</t>
  </si>
  <si>
    <t>F226pF3</t>
  </si>
  <si>
    <t>C57BL/6J 2 lanes</t>
  </si>
  <si>
    <t>Index_Col</t>
  </si>
  <si>
    <t>Index_Row</t>
  </si>
  <si>
    <t>Updated David Ashbrook, 05th June 2018 (RWW, Jan 21, 2019)</t>
  </si>
  <si>
    <t>Services: HudsonAlpha, Huntsville:  Integrity Measurement(gel); Fluorescent Concentration Determination; Chromium Platform; Illumina HiSeq X Ten(pe,150bp,lanes:1)</t>
  </si>
  <si>
    <t>Application: 10X Chromium Platform</t>
  </si>
  <si>
    <t/>
  </si>
  <si>
    <t>Summary</t>
  </si>
  <si>
    <t>N</t>
  </si>
  <si>
    <t>Age at death (days)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</si>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</sst>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_-;\-* #,##0_-;_-* &quot;-&quot;??_-;_-@_-"/>
    <numFmt numFmtId="165" formatCode="0.000"/>
    <numFmt numFmtId="166" formatCode="0.000000"/>
    <numFmt numFmtId="167" formatCode="0.0000"/>
    <numFmt numFmtId="168" formatCode="_-* #,##0.000_-;\-* #,##0.000_-;_-* &quot;-&quot;??_-;_-@_-"/>
    <numFmt numFmtId="169" formatCode="0.0000000"/>
    <numFmt numFmtId="170" formatCode="_-* #,##0.000000_-;\-* #,##0.000000_-;_-* &quot;-&quot;??_-;_-@_-"/>
    <numFmt numFmtId="171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3ECC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  <font>
      <b/>
      <sz val="2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96">
    <xf numFmtId="0" fontId="0" fillId="0" borderId="0" xfId="0"/>
    <xf numFmtId="0" fontId="5" fillId="0" borderId="0" xfId="0" applyFont="1" applyAlignment="1">
      <alignment horizontal="left" wrapText="1"/>
    </xf>
    <xf numFmtId="14" fontId="5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" fontId="6" fillId="0" borderId="0" xfId="0" applyNumberFormat="1" applyFont="1" applyAlignment="1">
      <alignment horizontal="left"/>
    </xf>
    <xf numFmtId="0" fontId="5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1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2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164" fontId="2" fillId="0" borderId="1" xfId="1" applyNumberFormat="1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/>
    </xf>
    <xf numFmtId="0" fontId="0" fillId="4" borderId="0" xfId="0" applyFill="1" applyAlignment="1">
      <alignment horizontal="left"/>
    </xf>
    <xf numFmtId="164" fontId="0" fillId="0" borderId="0" xfId="1" applyNumberFormat="1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3" fontId="0" fillId="0" borderId="0" xfId="1" applyFont="1" applyAlignment="1">
      <alignment horizontal="right"/>
    </xf>
    <xf numFmtId="167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5" fontId="0" fillId="0" borderId="0" xfId="1" applyNumberFormat="1" applyFont="1" applyAlignment="1">
      <alignment horizontal="right"/>
    </xf>
    <xf numFmtId="167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right"/>
    </xf>
    <xf numFmtId="165" fontId="2" fillId="0" borderId="1" xfId="0" applyNumberFormat="1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43" fontId="2" fillId="0" borderId="1" xfId="1" applyFont="1" applyFill="1" applyBorder="1" applyAlignment="1">
      <alignment horizontal="right" wrapText="1"/>
    </xf>
    <xf numFmtId="1" fontId="0" fillId="0" borderId="0" xfId="0" applyNumberFormat="1" applyAlignment="1">
      <alignment horizontal="right"/>
    </xf>
    <xf numFmtId="168" fontId="0" fillId="0" borderId="0" xfId="1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6" fontId="0" fillId="0" borderId="0" xfId="1" applyNumberFormat="1" applyFont="1" applyAlignment="1">
      <alignment horizontal="right"/>
    </xf>
    <xf numFmtId="2" fontId="0" fillId="0" borderId="0" xfId="1" applyNumberFormat="1" applyFont="1" applyAlignment="1">
      <alignment horizontal="right"/>
    </xf>
    <xf numFmtId="164" fontId="2" fillId="0" borderId="1" xfId="1" applyNumberFormat="1" applyFont="1" applyFill="1" applyBorder="1" applyAlignment="1">
      <alignment horizontal="right" wrapText="1"/>
    </xf>
    <xf numFmtId="164" fontId="0" fillId="0" borderId="0" xfId="0" applyNumberFormat="1" applyAlignment="1">
      <alignment horizontal="right"/>
    </xf>
    <xf numFmtId="166" fontId="2" fillId="0" borderId="1" xfId="0" applyNumberFormat="1" applyFont="1" applyFill="1" applyBorder="1" applyAlignment="1">
      <alignment horizontal="right" wrapText="1"/>
    </xf>
    <xf numFmtId="169" fontId="0" fillId="0" borderId="0" xfId="0" applyNumberFormat="1" applyAlignment="1">
      <alignment horizontal="right"/>
    </xf>
    <xf numFmtId="170" fontId="0" fillId="0" borderId="0" xfId="1" applyNumberFormat="1" applyFont="1" applyAlignment="1">
      <alignment horizontal="right"/>
    </xf>
    <xf numFmtId="167" fontId="0" fillId="0" borderId="0" xfId="0" applyNumberFormat="1" applyAlignment="1"/>
    <xf numFmtId="167" fontId="0" fillId="0" borderId="0" xfId="1" applyNumberFormat="1" applyFont="1" applyAlignment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71" fontId="2" fillId="0" borderId="0" xfId="1" applyNumberFormat="1" applyFont="1" applyAlignment="1"/>
    <xf numFmtId="171" fontId="2" fillId="0" borderId="0" xfId="0" applyNumberFormat="1" applyFont="1" applyAlignment="1"/>
    <xf numFmtId="171" fontId="2" fillId="2" borderId="0" xfId="0" applyNumberFormat="1" applyFont="1" applyFill="1" applyAlignment="1"/>
    <xf numFmtId="171" fontId="2" fillId="2" borderId="0" xfId="1" applyNumberFormat="1" applyFont="1" applyFill="1" applyAlignment="1"/>
    <xf numFmtId="2" fontId="2" fillId="0" borderId="0" xfId="0" applyNumberFormat="1" applyFont="1" applyAlignment="1">
      <alignment horizontal="right"/>
    </xf>
    <xf numFmtId="2" fontId="2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quotePrefix="1" applyFill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1" applyNumberFormat="1" applyFont="1" applyBorder="1" applyAlignment="1">
      <alignment horizontal="left"/>
    </xf>
    <xf numFmtId="164" fontId="0" fillId="0" borderId="1" xfId="1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right"/>
    </xf>
    <xf numFmtId="164" fontId="3" fillId="0" borderId="1" xfId="1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0" fontId="9" fillId="0" borderId="1" xfId="0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0" fillId="0" borderId="1" xfId="0" quotePrefix="1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4" fontId="5" fillId="0" borderId="0" xfId="0" applyNumberFormat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0" xfId="1" applyNumberFormat="1" applyFont="1" applyBorder="1" applyAlignment="1">
      <alignment horizontal="right"/>
    </xf>
    <xf numFmtId="167" fontId="0" fillId="0" borderId="0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8" fontId="0" fillId="0" borderId="0" xfId="1" applyNumberFormat="1" applyFont="1" applyBorder="1" applyAlignment="1">
      <alignment horizontal="right"/>
    </xf>
    <xf numFmtId="171" fontId="2" fillId="0" borderId="0" xfId="1" applyNumberFormat="1" applyFont="1" applyBorder="1" applyAlignment="1"/>
    <xf numFmtId="169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1" fontId="5" fillId="0" borderId="0" xfId="0" applyNumberFormat="1" applyFont="1" applyAlignment="1">
      <alignment horizontal="left" wrapText="1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Border="1" applyAlignment="1">
      <alignment horizontal="left"/>
    </xf>
    <xf numFmtId="1" fontId="0" fillId="0" borderId="0" xfId="0" applyNumberFormat="1" applyAlignment="1">
      <alignment horizontal="left"/>
    </xf>
  </cellXfs>
  <cellStyles count="10">
    <cellStyle name="Comma" xfId="1" builtinId="3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6" builtinId="8" hidden="1"/>
    <cellStyle name="Hyperlink" xfId="8" builtinId="8" hidden="1"/>
    <cellStyle name="Hyperlink" xfId="4" builtinId="8" hidden="1"/>
    <cellStyle name="Hyperlink" xfId="2" builtinId="8" hidden="1"/>
    <cellStyle name="Normal" xfId="0" builtinId="0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176"/>
  <sheetViews>
    <sheetView tabSelected="1" topLeftCell="A12" workbookViewId="0">
      <pane xSplit="4740" ySplit="1950" activePane="bottomRight"/>
      <selection activeCell="D12" sqref="D1:D1048576"/>
      <selection pane="topRight" activeCell="H12" sqref="H1:H1048576"/>
      <selection pane="bottomLeft" activeCell="A17" sqref="A17:XFD1048576"/>
      <selection pane="bottomRight" activeCell="G21" sqref="G21"/>
    </sheetView>
  </sheetViews>
  <sheetFormatPr defaultColWidth="8.85546875" defaultRowHeight="15"/>
  <cols>
    <col min="1" max="1" width="5" style="10" customWidth="1"/>
    <col min="2" max="2" width="5.7109375" style="26" customWidth="1"/>
    <col min="3" max="3" width="15.85546875" style="10" customWidth="1"/>
    <col min="4" max="4" width="14.85546875" style="10" customWidth="1"/>
    <col min="5" max="5" width="15.140625" style="10" bestFit="1" customWidth="1"/>
    <col min="6" max="6" width="11" style="10" customWidth="1"/>
    <col min="7" max="7" width="11.85546875" style="10" bestFit="1" customWidth="1"/>
    <col min="8" max="8" width="11.85546875" style="95" customWidth="1"/>
    <col min="9" max="9" width="15.140625" style="10" customWidth="1"/>
    <col min="10" max="10" width="10" style="10" customWidth="1"/>
    <col min="11" max="11" width="20.7109375" style="10" bestFit="1" customWidth="1"/>
    <col min="12" max="12" width="7.85546875" style="10" customWidth="1"/>
    <col min="13" max="13" width="14" style="10" bestFit="1" customWidth="1"/>
    <col min="14" max="14" width="5.85546875" style="10" bestFit="1" customWidth="1"/>
    <col min="15" max="15" width="8.85546875" style="10"/>
    <col min="16" max="16" width="10.28515625" style="10" customWidth="1"/>
    <col min="17" max="17" width="11" style="10" customWidth="1"/>
    <col min="18" max="18" width="10.5703125" style="10" bestFit="1" customWidth="1"/>
    <col min="19" max="19" width="10.28515625" style="26" bestFit="1" customWidth="1"/>
    <col min="20" max="20" width="7" style="26" customWidth="1"/>
    <col min="21" max="21" width="7.7109375" style="26" customWidth="1"/>
    <col min="22" max="22" width="7.28515625" style="26" customWidth="1"/>
    <col min="23" max="23" width="8.42578125" style="25" customWidth="1"/>
    <col min="24" max="24" width="12" style="26" bestFit="1" customWidth="1"/>
    <col min="25" max="25" width="5.140625" style="10" customWidth="1"/>
    <col min="26" max="26" width="11" style="10" customWidth="1"/>
    <col min="27" max="27" width="8.42578125" style="10" customWidth="1"/>
    <col min="28" max="28" width="10.28515625" style="10" bestFit="1" customWidth="1"/>
    <col min="29" max="29" width="8.7109375" style="10" customWidth="1"/>
    <col min="30" max="30" width="14.28515625" style="10" bestFit="1" customWidth="1"/>
    <col min="31" max="31" width="8.28515625" style="26" customWidth="1"/>
    <col min="32" max="32" width="6.7109375" style="26" customWidth="1"/>
    <col min="33" max="33" width="11" style="26" bestFit="1" customWidth="1"/>
    <col min="34" max="35" width="9.42578125" style="26" bestFit="1" customWidth="1"/>
    <col min="36" max="36" width="4.7109375" style="26" customWidth="1"/>
    <col min="37" max="43" width="8.85546875" style="26"/>
    <col min="44" max="44" width="10.140625" style="26" bestFit="1" customWidth="1"/>
    <col min="45" max="46" width="8.85546875" style="26"/>
    <col min="47" max="16384" width="8.85546875" style="10"/>
  </cols>
  <sheetData>
    <row r="1" spans="2:46" ht="26.25">
      <c r="C1" s="50" t="s">
        <v>6</v>
      </c>
      <c r="D1" s="8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Q1" s="15"/>
      <c r="R1" s="15"/>
      <c r="S1" s="25"/>
      <c r="T1" s="25"/>
      <c r="V1" s="25"/>
      <c r="W1" s="30"/>
      <c r="Y1" s="15"/>
      <c r="Z1" s="15"/>
      <c r="AA1" s="15"/>
      <c r="AB1" s="15"/>
      <c r="AC1" s="15"/>
      <c r="AE1" s="27"/>
      <c r="AF1" s="39"/>
      <c r="AG1" s="39"/>
      <c r="AH1" s="39"/>
      <c r="AJ1" s="25"/>
      <c r="AK1" s="25"/>
      <c r="AL1" s="25"/>
      <c r="AM1" s="25"/>
      <c r="AN1" s="25"/>
      <c r="AO1" s="25"/>
      <c r="AP1" s="25"/>
      <c r="AQ1" s="25"/>
    </row>
    <row r="2" spans="2:46" ht="18.75">
      <c r="C2" s="8" t="s">
        <v>814</v>
      </c>
      <c r="D2" s="8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Q2" s="15"/>
      <c r="R2" s="15"/>
      <c r="S2" s="25"/>
      <c r="T2" s="25"/>
      <c r="V2" s="25"/>
      <c r="W2" s="30"/>
      <c r="Y2" s="15"/>
      <c r="Z2" s="15"/>
      <c r="AA2" s="15"/>
      <c r="AB2" s="15"/>
      <c r="AC2" s="15"/>
      <c r="AE2" s="27"/>
      <c r="AF2" s="39"/>
      <c r="AG2" s="39"/>
      <c r="AH2" s="39"/>
      <c r="AJ2" s="25"/>
      <c r="AK2" s="25"/>
      <c r="AL2" s="25"/>
      <c r="AM2" s="25"/>
      <c r="AN2" s="25"/>
      <c r="AO2" s="25"/>
      <c r="AP2" s="25"/>
      <c r="AQ2" s="25"/>
    </row>
    <row r="3" spans="2:46" ht="18.75">
      <c r="C3" s="8" t="s">
        <v>0</v>
      </c>
      <c r="D3" s="8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Q3" s="15"/>
      <c r="R3" s="15"/>
      <c r="S3" s="25"/>
      <c r="T3" s="25"/>
      <c r="V3" s="25"/>
      <c r="W3" s="30"/>
      <c r="Y3" s="15"/>
      <c r="Z3" s="15"/>
      <c r="AA3" s="15"/>
      <c r="AB3" s="15"/>
      <c r="AC3" s="15"/>
      <c r="AE3" s="27"/>
      <c r="AF3" s="39"/>
      <c r="AG3" s="39"/>
      <c r="AH3" s="39"/>
      <c r="AJ3" s="25"/>
      <c r="AK3" s="25"/>
      <c r="AL3" s="25"/>
      <c r="AM3" s="25"/>
      <c r="AN3" s="25"/>
      <c r="AO3" s="25"/>
      <c r="AP3" s="25"/>
      <c r="AQ3" s="25"/>
    </row>
    <row r="4" spans="2:46" ht="18.75">
      <c r="C4" s="9" t="s">
        <v>371</v>
      </c>
      <c r="D4" s="9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Q4" s="15"/>
      <c r="R4" s="15"/>
      <c r="S4" s="25"/>
      <c r="T4" s="25"/>
      <c r="V4" s="25"/>
      <c r="W4" s="30"/>
      <c r="Y4" s="15"/>
      <c r="Z4" s="15"/>
      <c r="AA4" s="15"/>
      <c r="AB4" s="15"/>
      <c r="AC4" s="15"/>
      <c r="AE4" s="27"/>
      <c r="AF4" s="39"/>
      <c r="AG4" s="39"/>
      <c r="AH4" s="39"/>
      <c r="AJ4" s="25"/>
      <c r="AK4" s="25"/>
      <c r="AL4" s="25"/>
      <c r="AM4" s="25"/>
      <c r="AN4" s="25"/>
      <c r="AO4" s="25"/>
      <c r="AP4" s="25"/>
      <c r="AQ4" s="25"/>
    </row>
    <row r="5" spans="2:46" ht="18.75">
      <c r="C5" s="9" t="s">
        <v>816</v>
      </c>
      <c r="D5" s="9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Q5" s="15"/>
      <c r="R5" s="15"/>
      <c r="S5" s="25"/>
      <c r="T5" s="25"/>
      <c r="V5" s="25"/>
      <c r="W5" s="30"/>
      <c r="Y5" s="15"/>
      <c r="Z5" s="15"/>
      <c r="AA5" s="15"/>
      <c r="AB5" s="15"/>
      <c r="AC5" s="15"/>
      <c r="AD5" s="26"/>
      <c r="AE5" s="27"/>
      <c r="AF5" s="39"/>
      <c r="AG5" s="39"/>
      <c r="AH5" s="39"/>
      <c r="AJ5" s="25"/>
      <c r="AK5" s="25"/>
      <c r="AL5" s="25"/>
      <c r="AM5" s="25"/>
      <c r="AN5" s="25"/>
      <c r="AO5" s="25"/>
      <c r="AP5" s="25"/>
      <c r="AQ5" s="25"/>
    </row>
    <row r="6" spans="2:46" ht="18.75">
      <c r="B6" s="61"/>
      <c r="C6" s="72" t="s">
        <v>815</v>
      </c>
      <c r="D6" s="72"/>
      <c r="E6" s="73"/>
      <c r="F6" s="63"/>
      <c r="G6" s="63"/>
      <c r="H6" s="63"/>
      <c r="I6" s="74" t="s">
        <v>817</v>
      </c>
      <c r="J6" s="64"/>
      <c r="K6" s="64"/>
      <c r="L6" s="64"/>
      <c r="M6" s="64"/>
      <c r="N6" s="64"/>
      <c r="O6" s="64"/>
      <c r="P6" s="64"/>
      <c r="Q6" s="64"/>
      <c r="R6" s="64"/>
      <c r="S6" s="61"/>
      <c r="T6" s="61"/>
      <c r="U6" s="61"/>
      <c r="V6" s="61"/>
      <c r="W6" s="75"/>
      <c r="X6" s="61"/>
      <c r="Y6" s="64"/>
      <c r="Z6" s="64"/>
      <c r="AA6" s="64"/>
      <c r="AB6" s="64"/>
      <c r="AC6" s="64"/>
      <c r="AD6" s="64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</row>
    <row r="7" spans="2:46" ht="51.95" customHeight="1">
      <c r="C7" s="9"/>
      <c r="D7" s="9"/>
      <c r="E7" s="59"/>
      <c r="F7" s="14"/>
      <c r="G7" s="14"/>
      <c r="H7" s="14"/>
      <c r="I7" s="14"/>
      <c r="J7" s="14"/>
      <c r="K7" s="14"/>
      <c r="L7" s="14"/>
      <c r="M7" s="14"/>
      <c r="N7" s="14"/>
      <c r="O7" s="14"/>
      <c r="Q7" s="69" t="s">
        <v>818</v>
      </c>
      <c r="R7" s="20" t="s">
        <v>333</v>
      </c>
      <c r="S7" s="42" t="s">
        <v>334</v>
      </c>
      <c r="T7" s="33" t="s">
        <v>335</v>
      </c>
      <c r="U7" s="33" t="s">
        <v>336</v>
      </c>
      <c r="V7" s="34" t="s">
        <v>337</v>
      </c>
      <c r="W7" s="33" t="s">
        <v>338</v>
      </c>
      <c r="X7" s="35" t="s">
        <v>339</v>
      </c>
      <c r="Y7" s="19" t="s">
        <v>340</v>
      </c>
      <c r="Z7" s="20" t="s">
        <v>341</v>
      </c>
      <c r="AA7" s="20" t="s">
        <v>342</v>
      </c>
      <c r="AB7" s="20" t="s">
        <v>343</v>
      </c>
      <c r="AC7" s="20" t="s">
        <v>344</v>
      </c>
      <c r="AD7" s="42" t="s">
        <v>345</v>
      </c>
      <c r="AE7" s="34" t="s">
        <v>346</v>
      </c>
      <c r="AF7" s="35" t="s">
        <v>347</v>
      </c>
      <c r="AG7" s="44" t="s">
        <v>348</v>
      </c>
      <c r="AH7" s="44" t="s">
        <v>349</v>
      </c>
      <c r="AI7" s="44" t="s">
        <v>350</v>
      </c>
      <c r="AJ7" s="34" t="s">
        <v>351</v>
      </c>
      <c r="AK7" s="33" t="s">
        <v>352</v>
      </c>
      <c r="AL7" s="33" t="s">
        <v>353</v>
      </c>
      <c r="AM7" s="33" t="s">
        <v>354</v>
      </c>
      <c r="AN7" s="33" t="s">
        <v>355</v>
      </c>
      <c r="AO7" s="33" t="s">
        <v>356</v>
      </c>
      <c r="AP7" s="33" t="s">
        <v>357</v>
      </c>
      <c r="AQ7" s="33" t="s">
        <v>358</v>
      </c>
      <c r="AR7" s="33" t="s">
        <v>359</v>
      </c>
      <c r="AS7" s="34" t="s">
        <v>360</v>
      </c>
      <c r="AT7" s="34" t="s">
        <v>361</v>
      </c>
    </row>
    <row r="8" spans="2:46" ht="15.75"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Q8" s="70" t="s">
        <v>1</v>
      </c>
      <c r="R8" s="15">
        <f>AVERAGE(R18:R1048576)</f>
        <v>1517680.6792452831</v>
      </c>
      <c r="S8" s="32">
        <f>AVERAGE(S18:S1048576)</f>
        <v>512332.12442340527</v>
      </c>
      <c r="T8" s="28">
        <f>AVERAGE(T18:T1048576)</f>
        <v>0.94435387806104576</v>
      </c>
      <c r="U8" s="29">
        <f>AVERAGE(U18:U1048576)</f>
        <v>38.154190892380186</v>
      </c>
      <c r="V8" s="29">
        <f>AVERAGE(V18:V1048576)</f>
        <v>25.264150943396228</v>
      </c>
      <c r="W8" s="30">
        <f>AVERAGE(W18:W1048576)</f>
        <v>1.2051974740221005</v>
      </c>
      <c r="X8" s="30">
        <f>AVERAGE(X18:X1048576)</f>
        <v>0.8451065664069104</v>
      </c>
      <c r="Y8" s="15"/>
      <c r="Z8" s="15">
        <f>AVERAGE(Z18:Z1048576)</f>
        <v>3006698.5911949687</v>
      </c>
      <c r="AA8" s="15">
        <f>AVERAGE(AA18:AA1048576)</f>
        <v>100828.25157232705</v>
      </c>
      <c r="AB8" s="15">
        <f>AVERAGE(AB18:AB1048576)</f>
        <v>44966.808703872201</v>
      </c>
      <c r="AC8" s="15">
        <f>AVERAGE(AC18:AC1048576)</f>
        <v>34288.457502502031</v>
      </c>
      <c r="AD8" s="32">
        <f>AVERAGE(AD18:AD1048576)</f>
        <v>803690433.87840664</v>
      </c>
      <c r="AE8" s="30">
        <f>AVERAGE(AE18:AE1048576)</f>
        <v>322.15723270440253</v>
      </c>
      <c r="AF8" s="55">
        <f>AVERAGE(AF18,AF19/2,AF20/3,AF21:AF1048576)</f>
        <v>38.444507778523779</v>
      </c>
      <c r="AG8" s="39">
        <f>AVERAGE(AG18:AG1048576)</f>
        <v>4.1275870273643793E-3</v>
      </c>
      <c r="AH8" s="39">
        <f>AVERAGE(AH18:AH1048576)</f>
        <v>0.97232523839614826</v>
      </c>
      <c r="AI8" s="39">
        <f>AVERAGE(AI18:AI1048576)</f>
        <v>5.2033133318117736E-2</v>
      </c>
      <c r="AJ8" s="28"/>
      <c r="AK8" s="28">
        <f>AVERAGE(AK18:AK1048576)</f>
        <v>0.9533124688432566</v>
      </c>
      <c r="AL8" s="28">
        <f>AVERAGE(AL18:AL1048576)</f>
        <v>0.90145153258902544</v>
      </c>
      <c r="AM8" s="28">
        <f>AVERAGE(AM18:AM1048576)</f>
        <v>0.87698743543291191</v>
      </c>
      <c r="AN8" s="28">
        <f>AVERAGE(AN18:AN1048576)</f>
        <v>0.76899839099027856</v>
      </c>
      <c r="AO8" s="28">
        <f>AVERAGE(AO18:AO1048576)</f>
        <v>0.96388794588864535</v>
      </c>
      <c r="AP8" s="28">
        <f>AVERAGE(AP18:AP1048576)</f>
        <v>0.93603391263252933</v>
      </c>
      <c r="AQ8" s="28">
        <f>AVERAGE(AQ18:AQ1048576)</f>
        <v>0.9900785928653576</v>
      </c>
      <c r="AR8" s="47">
        <f>AVERAGE(AR18:AR1048576)</f>
        <v>0.97253305532937417</v>
      </c>
      <c r="AS8" s="32">
        <f>AVERAGE(AS18:AS1048576)</f>
        <v>196.03144654088049</v>
      </c>
      <c r="AT8" s="32">
        <f>AVERAGE(AT18:AT1048576)</f>
        <v>11052.911949685535</v>
      </c>
    </row>
    <row r="9" spans="2:46" ht="15.75">
      <c r="C9" s="11"/>
      <c r="D9" s="1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Q9" s="70" t="s">
        <v>2</v>
      </c>
      <c r="R9" s="15">
        <f t="shared" ref="R9:AS9" si="0">R10/R13^0.5</f>
        <v>7030.8687699885932</v>
      </c>
      <c r="S9" s="32">
        <f t="shared" si="0"/>
        <v>7108.3072486066148</v>
      </c>
      <c r="T9" s="31">
        <f t="shared" si="0"/>
        <v>2.8408003040467257E-4</v>
      </c>
      <c r="U9" s="30">
        <f t="shared" si="0"/>
        <v>2.2803617952362097E-2</v>
      </c>
      <c r="V9" s="41">
        <f t="shared" si="0"/>
        <v>0.58047558186158299</v>
      </c>
      <c r="W9" s="30">
        <f t="shared" si="0"/>
        <v>1.6721406939366107E-2</v>
      </c>
      <c r="X9" s="30">
        <f t="shared" ref="X9" si="1">X10/X13^0.5</f>
        <v>3.5961010875196404E-3</v>
      </c>
      <c r="Y9" s="15"/>
      <c r="Z9" s="15">
        <f t="shared" si="0"/>
        <v>199684.44665117186</v>
      </c>
      <c r="AA9" s="15">
        <f t="shared" si="0"/>
        <v>2812.4480808479025</v>
      </c>
      <c r="AB9" s="15">
        <f t="shared" si="0"/>
        <v>991.20234636845464</v>
      </c>
      <c r="AC9" s="15">
        <f t="shared" si="0"/>
        <v>667.5460432537908</v>
      </c>
      <c r="AD9" s="32">
        <f t="shared" si="0"/>
        <v>6520015.1309496779</v>
      </c>
      <c r="AE9" s="30">
        <f t="shared" si="0"/>
        <v>1.6798665551990757</v>
      </c>
      <c r="AF9" s="56">
        <f t="shared" si="0"/>
        <v>0.257326390562296</v>
      </c>
      <c r="AG9" s="40">
        <f t="shared" si="0"/>
        <v>2.1367173885408912E-4</v>
      </c>
      <c r="AH9" s="40">
        <f t="shared" si="0"/>
        <v>5.5716942659662276E-4</v>
      </c>
      <c r="AI9" s="40">
        <f t="shared" ref="AI9" si="2">AI10/AI13^0.5</f>
        <v>1.6098210288442007E-3</v>
      </c>
      <c r="AJ9" s="31"/>
      <c r="AK9" s="31">
        <f t="shared" si="0"/>
        <v>7.7388430430057212E-4</v>
      </c>
      <c r="AL9" s="31">
        <f t="shared" si="0"/>
        <v>1.5772676421559244E-3</v>
      </c>
      <c r="AM9" s="31">
        <f t="shared" si="0"/>
        <v>2.5889666070315932E-3</v>
      </c>
      <c r="AN9" s="31">
        <f t="shared" si="0"/>
        <v>4.386250160822976E-3</v>
      </c>
      <c r="AO9" s="31">
        <f t="shared" si="0"/>
        <v>6.7886587878466511E-4</v>
      </c>
      <c r="AP9" s="31">
        <f t="shared" si="0"/>
        <v>1.1507247292935766E-3</v>
      </c>
      <c r="AQ9" s="31">
        <f t="shared" si="0"/>
        <v>2.3155381046497617E-4</v>
      </c>
      <c r="AR9" s="48">
        <f>AR10/AR13^0.5</f>
        <v>7.2418994716471014E-4</v>
      </c>
      <c r="AS9" s="32">
        <f t="shared" si="0"/>
        <v>4.5993999444523803</v>
      </c>
      <c r="AT9" s="32">
        <f t="shared" ref="AT9" si="3">AT10/AT13^0.5</f>
        <v>169.64884645322419</v>
      </c>
    </row>
    <row r="10" spans="2:46" ht="15.75">
      <c r="C10" s="11"/>
      <c r="D10" s="1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Q10" s="70" t="s">
        <v>3</v>
      </c>
      <c r="R10" s="15">
        <f>STDEV(R18:R995)</f>
        <v>88655.881869548539</v>
      </c>
      <c r="S10" s="32">
        <f>STDEV(S18:S995)</f>
        <v>89632.343930940144</v>
      </c>
      <c r="T10" s="31">
        <f>STDEV(T18:T914)</f>
        <v>3.5821128854742184E-3</v>
      </c>
      <c r="U10" s="30">
        <f>STDEV(U18:U995)</f>
        <v>0.28754268149798085</v>
      </c>
      <c r="V10" s="41">
        <f>STDEV(V18:V995)</f>
        <v>7.3195185825892537</v>
      </c>
      <c r="W10" s="30">
        <f>STDEV(W18:W914)</f>
        <v>0.21084891879037246</v>
      </c>
      <c r="X10" s="30">
        <f>STDEV(X18:X914)</f>
        <v>4.5345109350777076E-2</v>
      </c>
      <c r="Y10" s="15"/>
      <c r="Z10" s="15">
        <f>STDEV(Z18:Z995)</f>
        <v>2517925.0662533958</v>
      </c>
      <c r="AA10" s="15">
        <f>STDEV(AA18:AA914)</f>
        <v>35463.620923235445</v>
      </c>
      <c r="AB10" s="15">
        <f>STDEV(AB18:AB914)</f>
        <v>12498.586021625264</v>
      </c>
      <c r="AC10" s="15">
        <f>STDEV(AC18:AC914)</f>
        <v>8417.4353254624366</v>
      </c>
      <c r="AD10" s="32">
        <f>STDEV(AD18:AD914)</f>
        <v>82214262.582244366</v>
      </c>
      <c r="AE10" s="30">
        <f>STDEV(AE18:AE914)</f>
        <v>21.182311282788501</v>
      </c>
      <c r="AF10" s="56">
        <f>STDEV(AF18,AF19/2,AF20/3,AF21:AF1048576)</f>
        <v>3.2447623231126297</v>
      </c>
      <c r="AG10" s="40">
        <f>STDEV(AG18:AG995)</f>
        <v>2.6942981100100782E-3</v>
      </c>
      <c r="AH10" s="40">
        <f>STDEV(AH18:AH995)</f>
        <v>7.0256391466903207E-3</v>
      </c>
      <c r="AI10" s="40">
        <f>STDEV(AI18:AI995)</f>
        <v>2.029907080239219E-2</v>
      </c>
      <c r="AJ10" s="31"/>
      <c r="AK10" s="31">
        <f>STDEV(AK18:AK914)</f>
        <v>9.7583097775384292E-3</v>
      </c>
      <c r="AL10" s="31">
        <f>STDEV(AL18:AL914)</f>
        <v>1.988858821494742E-2</v>
      </c>
      <c r="AM10" s="31">
        <f>STDEV(AM18:AM914)</f>
        <v>3.2645626761935879E-2</v>
      </c>
      <c r="AN10" s="31">
        <f t="shared" ref="AN10:AT10" si="4">STDEV(AN18:AN995)</f>
        <v>5.5308510061814302E-2</v>
      </c>
      <c r="AO10" s="31">
        <f t="shared" si="4"/>
        <v>8.5601730203959097E-3</v>
      </c>
      <c r="AP10" s="31">
        <f t="shared" si="4"/>
        <v>1.4510086733532513E-2</v>
      </c>
      <c r="AQ10" s="31">
        <f t="shared" si="4"/>
        <v>2.9197824534364144E-3</v>
      </c>
      <c r="AR10" s="48">
        <f t="shared" si="4"/>
        <v>9.1316877767657866E-3</v>
      </c>
      <c r="AS10" s="32">
        <f t="shared" si="4"/>
        <v>57.996226566868479</v>
      </c>
      <c r="AT10" s="32">
        <f t="shared" si="4"/>
        <v>2139.190558450236</v>
      </c>
    </row>
    <row r="11" spans="2:46" ht="15.75">
      <c r="C11" s="11"/>
      <c r="D11" s="11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Q11" s="70" t="s">
        <v>4</v>
      </c>
      <c r="R11" s="15">
        <f>MIN(R18:R914)</f>
        <v>1303883</v>
      </c>
      <c r="S11" s="32">
        <f>MIN(S18:S914)</f>
        <v>155719.343103697</v>
      </c>
      <c r="T11" s="31">
        <f>MIN(T18:T914)</f>
        <v>0.935775960573342</v>
      </c>
      <c r="U11" s="30">
        <f>MIN(U18:U995)</f>
        <v>37.075258162027197</v>
      </c>
      <c r="V11" s="41">
        <f>MIN(V18:V914)</f>
        <v>10</v>
      </c>
      <c r="W11" s="30">
        <f>MIN(W18:W995)</f>
        <v>0.36631034834321602</v>
      </c>
      <c r="X11" s="30">
        <f>MIN(X18:X995)</f>
        <v>0.67815705180056296</v>
      </c>
      <c r="Y11" s="15"/>
      <c r="Z11" s="15">
        <f>MIN(Z18:Z995)</f>
        <v>617851</v>
      </c>
      <c r="AA11" s="15">
        <f>MIN(AA18:AA995)</f>
        <v>42495</v>
      </c>
      <c r="AB11" s="15">
        <f>MIN(AB18:AB914)</f>
        <v>18645.2191069531</v>
      </c>
      <c r="AC11" s="15">
        <f>MIN(AC18:AC914)</f>
        <v>19562.956468023898</v>
      </c>
      <c r="AD11" s="32">
        <f t="shared" ref="AD11:AI11" si="5">MIN(AD18:AD995)</f>
        <v>557371282</v>
      </c>
      <c r="AE11" s="41">
        <f t="shared" si="5"/>
        <v>271</v>
      </c>
      <c r="AF11" s="56">
        <f t="shared" si="5"/>
        <v>26.773438409881599</v>
      </c>
      <c r="AG11" s="40">
        <f t="shared" si="5"/>
        <v>2.79566726798474E-5</v>
      </c>
      <c r="AH11" s="40">
        <f t="shared" si="5"/>
        <v>0.94159743403361595</v>
      </c>
      <c r="AI11" s="40">
        <f t="shared" si="5"/>
        <v>1.8504599920503999E-2</v>
      </c>
      <c r="AJ11" s="31"/>
      <c r="AK11" s="31">
        <f>MIN(AK18:AK914)</f>
        <v>0.92675516579586303</v>
      </c>
      <c r="AL11" s="31">
        <f>MIN(AL18:AL914)</f>
        <v>0.85502460147079995</v>
      </c>
      <c r="AM11" s="31">
        <f>MIN(AM18:AM914)</f>
        <v>0.79207234340302402</v>
      </c>
      <c r="AN11" s="31">
        <f t="shared" ref="AN11:AT11" si="6">MIN(AN18:AN995)</f>
        <v>0.62943314218273005</v>
      </c>
      <c r="AO11" s="31">
        <f t="shared" si="6"/>
        <v>0.93741266675257995</v>
      </c>
      <c r="AP11" s="31">
        <f t="shared" si="6"/>
        <v>0.88903693111968896</v>
      </c>
      <c r="AQ11" s="31">
        <f t="shared" si="6"/>
        <v>0.97872328058875402</v>
      </c>
      <c r="AR11" s="48">
        <f t="shared" si="6"/>
        <v>0.93759622625300598</v>
      </c>
      <c r="AS11" s="32">
        <f t="shared" si="6"/>
        <v>84</v>
      </c>
      <c r="AT11" s="32">
        <f t="shared" si="6"/>
        <v>1408</v>
      </c>
    </row>
    <row r="12" spans="2:46" ht="15.75">
      <c r="C12" s="11"/>
      <c r="D12" s="1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Q12" s="70" t="s">
        <v>5</v>
      </c>
      <c r="R12" s="15">
        <f>MAX(R18:R995)</f>
        <v>1666574</v>
      </c>
      <c r="S12" s="32">
        <f>MAX(S18:S914)</f>
        <v>787381.95354730997</v>
      </c>
      <c r="T12" s="31">
        <f>MAX(T18:T914)</f>
        <v>0.95274033689305804</v>
      </c>
      <c r="U12" s="30">
        <f>MAX(U18:U995)</f>
        <v>38.631799962155</v>
      </c>
      <c r="V12" s="41">
        <f>MAX(V18:V914)</f>
        <v>55</v>
      </c>
      <c r="W12" s="30">
        <f>MAX(W18:W914)</f>
        <v>1.85221791933072</v>
      </c>
      <c r="X12" s="30">
        <f>MAX(X18:X914)</f>
        <v>0.96975404085616401</v>
      </c>
      <c r="Y12" s="15"/>
      <c r="Z12" s="15">
        <f>MAX(Z18:Z914)</f>
        <v>12651640</v>
      </c>
      <c r="AA12" s="15">
        <f>MAX(AA18:AA914)</f>
        <v>225837</v>
      </c>
      <c r="AB12" s="15">
        <f>MAX(AB18:AB995)</f>
        <v>95322.733193979497</v>
      </c>
      <c r="AC12" s="15">
        <f>MAX(AC18:AC914)</f>
        <v>69139.689579483107</v>
      </c>
      <c r="AD12" s="32">
        <f>MAX(AD18:AD914)</f>
        <v>1417807208</v>
      </c>
      <c r="AE12" s="41">
        <f>MAX(AE18:AE995)</f>
        <v>372</v>
      </c>
      <c r="AF12" s="56">
        <f>MAX(AF18:AF995)</f>
        <v>107.802181853891</v>
      </c>
      <c r="AG12" s="40">
        <f>MAX(AG18:AG995)</f>
        <v>3.4876362884494701E-2</v>
      </c>
      <c r="AH12" s="40">
        <f>MAX(AH18:AH995)</f>
        <v>0.98288865648810397</v>
      </c>
      <c r="AI12" s="40">
        <f>MAX(AI18:AI995)</f>
        <v>0.15458574968071301</v>
      </c>
      <c r="AJ12" s="31"/>
      <c r="AK12" s="31">
        <f>MAX(AK18:AK914)</f>
        <v>0.96945967503695096</v>
      </c>
      <c r="AL12" s="31">
        <f>MAX(AL18:AL914)</f>
        <v>0.935596142482089</v>
      </c>
      <c r="AM12" s="31">
        <f>MAX(AM18:AM914)</f>
        <v>0.92554421674974297</v>
      </c>
      <c r="AN12" s="31">
        <f>MAX(AN18:AN995)</f>
        <v>0.85931227824892598</v>
      </c>
      <c r="AO12" s="31">
        <f>MAX(AO18:AO995)</f>
        <v>0.98223948932087302</v>
      </c>
      <c r="AP12" s="31">
        <f>MAX(AP18:AP995)</f>
        <v>0.96891194376456002</v>
      </c>
      <c r="AQ12" s="31">
        <f>MAX(AQ18:AQ914)</f>
        <v>0.99507369904895704</v>
      </c>
      <c r="AR12" s="48">
        <f>MAX(AR18:AR995)</f>
        <v>0.98681590778087502</v>
      </c>
      <c r="AS12" s="32">
        <f>MAX(AS18:AS914)</f>
        <v>561</v>
      </c>
      <c r="AT12" s="32">
        <f>MAX(AT18:AT914)</f>
        <v>20847</v>
      </c>
    </row>
    <row r="13" spans="2:46" ht="15.75">
      <c r="C13" s="11"/>
      <c r="D13" s="1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Q13" s="71" t="s">
        <v>819</v>
      </c>
      <c r="R13" s="65">
        <f t="shared" ref="R13:X13" si="7">COUNT(R18:R986)</f>
        <v>159</v>
      </c>
      <c r="S13" s="66">
        <f t="shared" si="7"/>
        <v>159</v>
      </c>
      <c r="T13" s="66">
        <f t="shared" si="7"/>
        <v>159</v>
      </c>
      <c r="U13" s="66">
        <f t="shared" si="7"/>
        <v>159</v>
      </c>
      <c r="V13" s="66">
        <f t="shared" si="7"/>
        <v>159</v>
      </c>
      <c r="W13" s="66">
        <f t="shared" si="7"/>
        <v>159</v>
      </c>
      <c r="X13" s="66">
        <f t="shared" si="7"/>
        <v>159</v>
      </c>
      <c r="Y13" s="65"/>
      <c r="Z13" s="65">
        <f t="shared" ref="Z13:AI13" si="8">COUNT(Z18:Z986)</f>
        <v>159</v>
      </c>
      <c r="AA13" s="65">
        <f t="shared" si="8"/>
        <v>159</v>
      </c>
      <c r="AB13" s="65">
        <f t="shared" si="8"/>
        <v>159</v>
      </c>
      <c r="AC13" s="65">
        <f t="shared" si="8"/>
        <v>159</v>
      </c>
      <c r="AD13" s="66">
        <f t="shared" si="8"/>
        <v>159</v>
      </c>
      <c r="AE13" s="66">
        <f t="shared" si="8"/>
        <v>159</v>
      </c>
      <c r="AF13" s="68">
        <f t="shared" si="8"/>
        <v>159</v>
      </c>
      <c r="AG13" s="66">
        <f t="shared" si="8"/>
        <v>159</v>
      </c>
      <c r="AH13" s="66">
        <f t="shared" si="8"/>
        <v>159</v>
      </c>
      <c r="AI13" s="66">
        <f t="shared" si="8"/>
        <v>159</v>
      </c>
      <c r="AJ13" s="66"/>
      <c r="AK13" s="66">
        <f t="shared" ref="AK13:AT13" si="9">COUNT(AK18:AK986)</f>
        <v>159</v>
      </c>
      <c r="AL13" s="66">
        <f t="shared" si="9"/>
        <v>159</v>
      </c>
      <c r="AM13" s="66">
        <f t="shared" si="9"/>
        <v>159</v>
      </c>
      <c r="AN13" s="66">
        <f t="shared" si="9"/>
        <v>159</v>
      </c>
      <c r="AO13" s="66">
        <f t="shared" si="9"/>
        <v>159</v>
      </c>
      <c r="AP13" s="66">
        <f t="shared" si="9"/>
        <v>159</v>
      </c>
      <c r="AQ13" s="66">
        <f t="shared" si="9"/>
        <v>159</v>
      </c>
      <c r="AR13" s="66">
        <f t="shared" si="9"/>
        <v>159</v>
      </c>
      <c r="AS13" s="66">
        <f t="shared" si="9"/>
        <v>159</v>
      </c>
      <c r="AT13" s="66">
        <f t="shared" si="9"/>
        <v>159</v>
      </c>
    </row>
    <row r="14" spans="2:46">
      <c r="C14" s="11"/>
      <c r="D14" s="1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Q14" s="11"/>
      <c r="R14" s="15"/>
      <c r="S14" s="32"/>
      <c r="T14" s="32"/>
      <c r="U14" s="32"/>
      <c r="V14" s="32"/>
      <c r="W14" s="30"/>
      <c r="X14" s="32"/>
      <c r="Y14" s="15"/>
      <c r="Z14" s="15"/>
      <c r="AA14" s="15"/>
      <c r="AB14" s="15"/>
      <c r="AC14" s="15"/>
      <c r="AD14" s="32"/>
      <c r="AE14" s="32"/>
      <c r="AF14" s="57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</row>
    <row r="15" spans="2:46">
      <c r="B15" s="61"/>
      <c r="C15" s="62"/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4"/>
      <c r="Q15" s="62"/>
      <c r="R15" s="65"/>
      <c r="S15" s="66"/>
      <c r="T15" s="66"/>
      <c r="U15" s="66"/>
      <c r="V15" s="66"/>
      <c r="W15" s="67"/>
      <c r="X15" s="66"/>
      <c r="Y15" s="65"/>
      <c r="Z15" s="65"/>
      <c r="AA15" s="65"/>
      <c r="AB15" s="65"/>
      <c r="AC15" s="65"/>
      <c r="AD15" s="66"/>
      <c r="AE15" s="66"/>
      <c r="AF15" s="68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</row>
    <row r="16" spans="2:46" ht="21" customHeight="1">
      <c r="B16" s="58" t="s">
        <v>812</v>
      </c>
      <c r="C16" s="26">
        <v>1</v>
      </c>
      <c r="D16" s="26">
        <v>2</v>
      </c>
      <c r="E16" s="26">
        <v>3</v>
      </c>
      <c r="F16" s="26">
        <v>4</v>
      </c>
      <c r="G16" s="26">
        <v>5</v>
      </c>
      <c r="H16" s="26"/>
      <c r="I16" s="26">
        <v>6</v>
      </c>
      <c r="J16" s="26">
        <v>7</v>
      </c>
      <c r="K16" s="26">
        <v>8</v>
      </c>
      <c r="L16" s="26">
        <v>9</v>
      </c>
      <c r="M16" s="26">
        <v>10</v>
      </c>
      <c r="N16" s="26">
        <v>11</v>
      </c>
      <c r="O16" s="26">
        <v>12</v>
      </c>
      <c r="P16" s="26">
        <v>13</v>
      </c>
      <c r="Q16" s="26">
        <v>14</v>
      </c>
      <c r="R16" s="26">
        <v>15</v>
      </c>
      <c r="S16" s="26">
        <v>16</v>
      </c>
      <c r="T16" s="26">
        <v>17</v>
      </c>
      <c r="U16" s="26">
        <v>18</v>
      </c>
      <c r="V16" s="26">
        <v>19</v>
      </c>
      <c r="W16" s="26">
        <v>20</v>
      </c>
      <c r="X16" s="26">
        <v>21</v>
      </c>
      <c r="Y16" s="26">
        <v>22</v>
      </c>
      <c r="Z16" s="26">
        <v>23</v>
      </c>
      <c r="AA16" s="26">
        <v>24</v>
      </c>
      <c r="AB16" s="26">
        <v>25</v>
      </c>
      <c r="AC16" s="26">
        <v>26</v>
      </c>
      <c r="AD16" s="26">
        <v>27</v>
      </c>
      <c r="AE16" s="26">
        <v>28</v>
      </c>
      <c r="AF16" s="58">
        <v>29</v>
      </c>
      <c r="AG16" s="26">
        <v>30</v>
      </c>
      <c r="AH16" s="26">
        <v>31</v>
      </c>
      <c r="AI16" s="26">
        <v>32</v>
      </c>
      <c r="AJ16" s="26">
        <v>33</v>
      </c>
      <c r="AK16" s="26">
        <v>34</v>
      </c>
      <c r="AL16" s="26">
        <v>35</v>
      </c>
      <c r="AM16" s="26">
        <v>36</v>
      </c>
      <c r="AN16" s="26">
        <v>37</v>
      </c>
      <c r="AO16" s="26">
        <v>38</v>
      </c>
      <c r="AP16" s="26">
        <v>39</v>
      </c>
      <c r="AQ16" s="26">
        <v>40</v>
      </c>
      <c r="AR16" s="26">
        <v>41</v>
      </c>
      <c r="AS16" s="26">
        <v>42</v>
      </c>
      <c r="AT16" s="26">
        <v>43</v>
      </c>
    </row>
    <row r="17" spans="2:56" s="60" customFormat="1" ht="72" customHeight="1">
      <c r="B17" s="34" t="s">
        <v>813</v>
      </c>
      <c r="C17" s="19" t="s">
        <v>329</v>
      </c>
      <c r="D17" s="19" t="s">
        <v>372</v>
      </c>
      <c r="E17" s="19" t="s">
        <v>330</v>
      </c>
      <c r="F17" s="21" t="s">
        <v>526</v>
      </c>
      <c r="G17" s="21" t="s">
        <v>527</v>
      </c>
      <c r="H17" s="21" t="s">
        <v>820</v>
      </c>
      <c r="I17" s="21" t="s">
        <v>528</v>
      </c>
      <c r="J17" s="21" t="s">
        <v>529</v>
      </c>
      <c r="K17" s="21" t="s">
        <v>530</v>
      </c>
      <c r="L17" s="21" t="s">
        <v>531</v>
      </c>
      <c r="M17" s="22" t="s">
        <v>362</v>
      </c>
      <c r="N17" s="22" t="s">
        <v>363</v>
      </c>
      <c r="O17" s="22" t="s">
        <v>364</v>
      </c>
      <c r="P17" s="19" t="s">
        <v>331</v>
      </c>
      <c r="Q17" s="19" t="s">
        <v>332</v>
      </c>
      <c r="R17" s="20" t="s">
        <v>333</v>
      </c>
      <c r="S17" s="42" t="s">
        <v>334</v>
      </c>
      <c r="T17" s="33" t="s">
        <v>335</v>
      </c>
      <c r="U17" s="33" t="s">
        <v>336</v>
      </c>
      <c r="V17" s="34" t="s">
        <v>337</v>
      </c>
      <c r="W17" s="33" t="s">
        <v>338</v>
      </c>
      <c r="X17" s="35" t="s">
        <v>339</v>
      </c>
      <c r="Y17" s="19" t="s">
        <v>340</v>
      </c>
      <c r="Z17" s="42" t="s">
        <v>341</v>
      </c>
      <c r="AA17" s="20" t="s">
        <v>342</v>
      </c>
      <c r="AB17" s="20" t="s">
        <v>343</v>
      </c>
      <c r="AC17" s="20" t="s">
        <v>344</v>
      </c>
      <c r="AD17" s="42" t="s">
        <v>345</v>
      </c>
      <c r="AE17" s="34" t="s">
        <v>346</v>
      </c>
      <c r="AF17" s="35" t="s">
        <v>347</v>
      </c>
      <c r="AG17" s="44" t="s">
        <v>348</v>
      </c>
      <c r="AH17" s="44" t="s">
        <v>349</v>
      </c>
      <c r="AI17" s="44" t="s">
        <v>350</v>
      </c>
      <c r="AJ17" s="34" t="s">
        <v>351</v>
      </c>
      <c r="AK17" s="33" t="s">
        <v>352</v>
      </c>
      <c r="AL17" s="33" t="s">
        <v>353</v>
      </c>
      <c r="AM17" s="33" t="s">
        <v>354</v>
      </c>
      <c r="AN17" s="33" t="s">
        <v>355</v>
      </c>
      <c r="AO17" s="33" t="s">
        <v>356</v>
      </c>
      <c r="AP17" s="33" t="s">
        <v>357</v>
      </c>
      <c r="AQ17" s="33" t="s">
        <v>358</v>
      </c>
      <c r="AR17" s="33" t="s">
        <v>359</v>
      </c>
      <c r="AS17" s="34" t="s">
        <v>360</v>
      </c>
      <c r="AT17" s="34" t="s">
        <v>361</v>
      </c>
    </row>
    <row r="18" spans="2:56" ht="31.5">
      <c r="B18" s="26">
        <v>1</v>
      </c>
      <c r="C18" s="10" t="s">
        <v>13</v>
      </c>
      <c r="D18" s="12" t="s">
        <v>368</v>
      </c>
      <c r="E18" s="10" t="s">
        <v>14</v>
      </c>
      <c r="F18" s="1" t="s">
        <v>532</v>
      </c>
      <c r="G18" s="2">
        <v>42724</v>
      </c>
      <c r="H18" s="92">
        <v>23</v>
      </c>
      <c r="I18" s="1" t="s">
        <v>533</v>
      </c>
      <c r="J18" s="1" t="s">
        <v>534</v>
      </c>
      <c r="K18" s="3" t="s">
        <v>535</v>
      </c>
      <c r="L18" s="3" t="s">
        <v>536</v>
      </c>
      <c r="M18" s="49" t="s">
        <v>365</v>
      </c>
      <c r="N18" s="12" t="s">
        <v>366</v>
      </c>
      <c r="O18" s="12" t="s">
        <v>367</v>
      </c>
      <c r="P18" s="14" t="s">
        <v>9</v>
      </c>
      <c r="Q18" s="10" t="s">
        <v>12</v>
      </c>
      <c r="R18" s="15">
        <v>1642443</v>
      </c>
      <c r="S18" s="32">
        <v>506896.68227076798</v>
      </c>
      <c r="T18" s="28">
        <v>0.94720050913860498</v>
      </c>
      <c r="U18" s="28">
        <v>38.399876577459999</v>
      </c>
      <c r="V18" s="36">
        <v>26</v>
      </c>
      <c r="W18" s="25">
        <v>1.1924112737425001</v>
      </c>
      <c r="X18" s="37">
        <v>0.67815705180056296</v>
      </c>
      <c r="Z18" s="15">
        <v>718323</v>
      </c>
      <c r="AA18" s="15">
        <v>62189</v>
      </c>
      <c r="AB18" s="15">
        <v>47464.656551388201</v>
      </c>
      <c r="AC18" s="15">
        <v>36755.033657604101</v>
      </c>
      <c r="AD18" s="15">
        <v>859918292</v>
      </c>
      <c r="AE18" s="36">
        <v>344</v>
      </c>
      <c r="AF18" s="51">
        <v>41.961171527944103</v>
      </c>
      <c r="AG18" s="45">
        <v>7.2584513587331905E-5</v>
      </c>
      <c r="AH18" s="39">
        <v>0.97592131927808701</v>
      </c>
      <c r="AI18" s="39">
        <v>5.1584618525917697E-2</v>
      </c>
      <c r="AK18" s="25">
        <v>0.96402976890714798</v>
      </c>
      <c r="AL18" s="25">
        <v>0.92309613859831996</v>
      </c>
      <c r="AM18" s="25">
        <v>0.87841078034340103</v>
      </c>
      <c r="AN18" s="25">
        <v>0.76474950219467897</v>
      </c>
      <c r="AO18" s="25">
        <v>0.96765754460773801</v>
      </c>
      <c r="AP18" s="25">
        <v>0.94394453176721105</v>
      </c>
      <c r="AQ18" s="25">
        <v>0.992557698435376</v>
      </c>
      <c r="AR18" s="25">
        <v>0.980366661103657</v>
      </c>
      <c r="AS18" s="36">
        <v>94</v>
      </c>
      <c r="AT18" s="36">
        <v>1408</v>
      </c>
      <c r="AU18" s="16"/>
      <c r="AV18" s="16"/>
      <c r="AW18" s="16"/>
      <c r="AX18" s="16"/>
      <c r="AY18" s="16"/>
      <c r="AZ18" s="16"/>
      <c r="BA18" s="16"/>
      <c r="BB18" s="16"/>
      <c r="BC18" s="16"/>
      <c r="BD18" s="16"/>
    </row>
    <row r="19" spans="2:56" ht="31.5">
      <c r="B19" s="26">
        <v>1.1000000000000001</v>
      </c>
      <c r="C19" s="10" t="s">
        <v>13</v>
      </c>
      <c r="D19" s="12" t="s">
        <v>368</v>
      </c>
      <c r="E19" s="23" t="s">
        <v>811</v>
      </c>
      <c r="F19" s="1" t="s">
        <v>810</v>
      </c>
      <c r="G19" s="2">
        <v>42725</v>
      </c>
      <c r="H19" s="92">
        <v>23</v>
      </c>
      <c r="I19" s="1" t="s">
        <v>533</v>
      </c>
      <c r="J19" s="1" t="s">
        <v>534</v>
      </c>
      <c r="K19" s="3" t="s">
        <v>535</v>
      </c>
      <c r="L19" s="3" t="s">
        <v>536</v>
      </c>
      <c r="M19" s="49" t="s">
        <v>365</v>
      </c>
      <c r="N19" s="12" t="s">
        <v>366</v>
      </c>
      <c r="O19" s="12" t="s">
        <v>367</v>
      </c>
      <c r="P19" t="s">
        <v>9</v>
      </c>
      <c r="Q19" t="s">
        <v>10</v>
      </c>
      <c r="R19" s="24">
        <v>1643255</v>
      </c>
      <c r="S19" s="32">
        <v>515865.09616922901</v>
      </c>
      <c r="T19" s="31">
        <v>0.94557554541646804</v>
      </c>
      <c r="U19" s="26">
        <v>38.210726930688502</v>
      </c>
      <c r="V19" s="26">
        <v>43</v>
      </c>
      <c r="W19" s="25">
        <v>1.2135083497624199</v>
      </c>
      <c r="X19" s="26">
        <v>0.71497371544853305</v>
      </c>
      <c r="Z19" s="15">
        <v>617851</v>
      </c>
      <c r="AA19" s="24">
        <v>73768</v>
      </c>
      <c r="AB19" s="24">
        <v>46221.780686710597</v>
      </c>
      <c r="AC19" s="24">
        <v>37631.739639895502</v>
      </c>
      <c r="AD19" s="24">
        <v>1417807208</v>
      </c>
      <c r="AE19" s="26">
        <v>353</v>
      </c>
      <c r="AF19" s="53">
        <f>69.1424337157557</f>
        <v>69.142433715755701</v>
      </c>
      <c r="AG19" s="46">
        <v>2.79566726798474E-5</v>
      </c>
      <c r="AH19" s="26">
        <v>0.97512112098106896</v>
      </c>
      <c r="AI19" s="26">
        <v>6.8331356186163497E-2</v>
      </c>
      <c r="AK19" s="25">
        <v>0.96084421366176098</v>
      </c>
      <c r="AL19" s="25">
        <v>0.91479359500403001</v>
      </c>
      <c r="AM19" s="25">
        <v>0.89250724196324005</v>
      </c>
      <c r="AN19" s="25">
        <v>0.79512051942457995</v>
      </c>
      <c r="AO19" s="25">
        <v>0.96327868524279603</v>
      </c>
      <c r="AP19" s="25">
        <v>0.93562441054397505</v>
      </c>
      <c r="AQ19" s="25">
        <v>0.99047951050831395</v>
      </c>
      <c r="AR19" s="25">
        <v>0.97381761168546599</v>
      </c>
      <c r="AS19" s="26">
        <v>105</v>
      </c>
      <c r="AT19" s="26">
        <v>1572</v>
      </c>
      <c r="AU19" s="16"/>
      <c r="AV19" s="16"/>
      <c r="AW19" s="16"/>
      <c r="AX19" s="16"/>
      <c r="AY19" s="16"/>
      <c r="AZ19" s="16"/>
      <c r="BA19" s="16"/>
      <c r="BB19" s="16"/>
      <c r="BC19" s="16"/>
      <c r="BD19" s="16"/>
    </row>
    <row r="20" spans="2:56" ht="31.5">
      <c r="B20" s="26">
        <v>2</v>
      </c>
      <c r="C20" s="10" t="s">
        <v>7</v>
      </c>
      <c r="D20" s="12" t="s">
        <v>369</v>
      </c>
      <c r="E20" s="17" t="s">
        <v>8</v>
      </c>
      <c r="F20" s="1" t="s">
        <v>537</v>
      </c>
      <c r="G20" s="2">
        <v>42724</v>
      </c>
      <c r="H20" s="92">
        <v>23</v>
      </c>
      <c r="I20" s="1" t="s">
        <v>533</v>
      </c>
      <c r="J20" s="1" t="s">
        <v>534</v>
      </c>
      <c r="K20" s="3" t="s">
        <v>535</v>
      </c>
      <c r="L20" s="3" t="s">
        <v>536</v>
      </c>
      <c r="M20" s="49" t="s">
        <v>365</v>
      </c>
      <c r="N20" s="12" t="s">
        <v>366</v>
      </c>
      <c r="O20" s="12" t="s">
        <v>367</v>
      </c>
      <c r="P20" s="10" t="s">
        <v>9</v>
      </c>
      <c r="Q20" s="10" t="s">
        <v>10</v>
      </c>
      <c r="R20" s="15">
        <v>1572620</v>
      </c>
      <c r="S20" s="32">
        <v>514313.701039596</v>
      </c>
      <c r="T20" s="28">
        <v>0.941324114796666</v>
      </c>
      <c r="U20" s="28">
        <v>38.012237786634998</v>
      </c>
      <c r="V20" s="36">
        <v>39</v>
      </c>
      <c r="W20" s="25">
        <v>1.20985888606044</v>
      </c>
      <c r="X20" s="37">
        <v>0.88481229188353305</v>
      </c>
      <c r="Z20" s="15">
        <v>1197852</v>
      </c>
      <c r="AA20" s="15">
        <v>77598</v>
      </c>
      <c r="AB20" s="15">
        <v>23257.985269690402</v>
      </c>
      <c r="AC20" s="15">
        <v>30147.702123797299</v>
      </c>
      <c r="AD20" s="15">
        <f>2261880320/3</f>
        <v>753960106.66666663</v>
      </c>
      <c r="AE20" s="36">
        <v>329</v>
      </c>
      <c r="AF20" s="54">
        <f>107.802181853891</f>
        <v>107.802181853891</v>
      </c>
      <c r="AG20" s="45">
        <v>4.9898670585066503E-3</v>
      </c>
      <c r="AH20" s="39">
        <v>0.966702716614113</v>
      </c>
      <c r="AI20" s="39">
        <v>0.10149223402188701</v>
      </c>
      <c r="AK20" s="25">
        <v>0.95020773553618099</v>
      </c>
      <c r="AL20" s="25">
        <v>0.89468467168361998</v>
      </c>
      <c r="AM20" s="25">
        <v>0.88531474710538305</v>
      </c>
      <c r="AN20" s="25">
        <v>0.78959937800249202</v>
      </c>
      <c r="AO20" s="25">
        <v>0.96195655756445997</v>
      </c>
      <c r="AP20" s="25">
        <v>0.933046309231781</v>
      </c>
      <c r="AQ20" s="25">
        <v>0.98818449565448196</v>
      </c>
      <c r="AR20" s="25">
        <v>0.96685829861899997</v>
      </c>
      <c r="AS20" s="36">
        <v>561</v>
      </c>
      <c r="AT20" s="36">
        <v>17145</v>
      </c>
      <c r="AU20" s="16"/>
      <c r="AV20" s="16"/>
      <c r="AW20" s="16"/>
      <c r="AX20" s="16"/>
      <c r="AY20" s="16"/>
      <c r="AZ20" s="16"/>
      <c r="BA20" s="16"/>
      <c r="BB20" s="16"/>
      <c r="BC20" s="16"/>
      <c r="BD20" s="16"/>
    </row>
    <row r="21" spans="2:56" ht="31.5">
      <c r="B21" s="26">
        <v>3</v>
      </c>
      <c r="C21" s="10" t="s">
        <v>7</v>
      </c>
      <c r="D21" s="12" t="s">
        <v>369</v>
      </c>
      <c r="E21" s="10" t="s">
        <v>11</v>
      </c>
      <c r="F21" s="1" t="s">
        <v>537</v>
      </c>
      <c r="G21" s="2">
        <v>42724</v>
      </c>
      <c r="H21" s="92">
        <v>23</v>
      </c>
      <c r="I21" s="1" t="s">
        <v>533</v>
      </c>
      <c r="J21" s="1" t="s">
        <v>534</v>
      </c>
      <c r="K21" s="3" t="s">
        <v>535</v>
      </c>
      <c r="L21" s="3" t="s">
        <v>536</v>
      </c>
      <c r="M21" s="49" t="s">
        <v>365</v>
      </c>
      <c r="N21" s="12" t="s">
        <v>366</v>
      </c>
      <c r="O21" s="12" t="s">
        <v>367</v>
      </c>
      <c r="P21" s="14" t="s">
        <v>9</v>
      </c>
      <c r="Q21" s="10" t="s">
        <v>12</v>
      </c>
      <c r="R21" s="15">
        <v>1569663</v>
      </c>
      <c r="S21" s="32">
        <v>472653.837366455</v>
      </c>
      <c r="T21" s="28">
        <v>0.94233743192768005</v>
      </c>
      <c r="U21" s="28">
        <v>38.453090958911702</v>
      </c>
      <c r="V21" s="36">
        <v>13</v>
      </c>
      <c r="W21" s="25">
        <v>1.1118592485723899</v>
      </c>
      <c r="X21" s="37">
        <v>0.860711454348697</v>
      </c>
      <c r="Z21" s="15">
        <v>748671</v>
      </c>
      <c r="AA21" s="15">
        <v>65995</v>
      </c>
      <c r="AB21" s="15">
        <v>25461.990734685201</v>
      </c>
      <c r="AC21" s="15">
        <v>23242.765956613301</v>
      </c>
      <c r="AD21" s="15">
        <v>736796182</v>
      </c>
      <c r="AE21" s="36">
        <v>327</v>
      </c>
      <c r="AF21" s="51">
        <v>35.330553976605898</v>
      </c>
      <c r="AG21" s="45">
        <v>7.7672474968273801E-3</v>
      </c>
      <c r="AH21" s="39">
        <v>0.97068631661286198</v>
      </c>
      <c r="AI21" s="39">
        <v>3.7808382576560898E-2</v>
      </c>
      <c r="AK21" s="25">
        <v>0.95728793495923803</v>
      </c>
      <c r="AL21" s="25">
        <v>0.91182407807533805</v>
      </c>
      <c r="AM21" s="25">
        <v>0.88121235357104999</v>
      </c>
      <c r="AN21" s="25">
        <v>0.77926301030725398</v>
      </c>
      <c r="AO21" s="25">
        <v>0.96425197375683402</v>
      </c>
      <c r="AP21" s="25">
        <v>0.94149157419222296</v>
      </c>
      <c r="AQ21" s="25">
        <v>0.99253391201068897</v>
      </c>
      <c r="AR21" s="25">
        <v>0.98113518454687099</v>
      </c>
      <c r="AS21" s="36">
        <v>199</v>
      </c>
      <c r="AT21" s="36">
        <v>20847</v>
      </c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2:56" ht="15.75">
      <c r="B22" s="26">
        <v>4</v>
      </c>
      <c r="C22" s="10" t="s">
        <v>249</v>
      </c>
      <c r="D22" s="12" t="s">
        <v>373</v>
      </c>
      <c r="E22" s="14" t="s">
        <v>250</v>
      </c>
      <c r="F22" s="5" t="s">
        <v>538</v>
      </c>
      <c r="G22" s="4">
        <v>42609</v>
      </c>
      <c r="H22" s="93">
        <v>143</v>
      </c>
      <c r="I22" s="5" t="s">
        <v>539</v>
      </c>
      <c r="J22" s="3" t="s">
        <v>540</v>
      </c>
      <c r="K22" s="3" t="s">
        <v>541</v>
      </c>
      <c r="L22" s="3" t="s">
        <v>536</v>
      </c>
      <c r="M22" s="49" t="s">
        <v>365</v>
      </c>
      <c r="N22" s="12" t="s">
        <v>366</v>
      </c>
      <c r="O22" s="12" t="s">
        <v>367</v>
      </c>
      <c r="P22" s="10" t="s">
        <v>9</v>
      </c>
      <c r="Q22" s="10" t="s">
        <v>26</v>
      </c>
      <c r="R22" s="18">
        <v>1564436</v>
      </c>
      <c r="S22" s="43">
        <v>608605.69778612501</v>
      </c>
      <c r="T22" s="28">
        <v>0.95249865295726199</v>
      </c>
      <c r="U22" s="28">
        <v>38.081689214641997</v>
      </c>
      <c r="V22" s="36">
        <v>21</v>
      </c>
      <c r="W22" s="25">
        <v>1.4316690573966799</v>
      </c>
      <c r="X22" s="38">
        <v>0.87669448536628702</v>
      </c>
      <c r="Z22" s="18">
        <v>4134405</v>
      </c>
      <c r="AA22" s="18">
        <v>96772</v>
      </c>
      <c r="AB22" s="18">
        <v>43390.289825065498</v>
      </c>
      <c r="AC22" s="18">
        <v>32084.578897565501</v>
      </c>
      <c r="AD22" s="18">
        <v>834524376</v>
      </c>
      <c r="AE22" s="36">
        <v>338</v>
      </c>
      <c r="AF22" s="52">
        <v>40.7117268480444</v>
      </c>
      <c r="AG22" s="45">
        <v>4.2547663614463799E-3</v>
      </c>
      <c r="AH22" s="39">
        <v>0.97681157488442205</v>
      </c>
      <c r="AI22" s="39">
        <v>4.7151059119249203E-2</v>
      </c>
      <c r="AK22" s="25">
        <v>0.95547402166060402</v>
      </c>
      <c r="AL22" s="25">
        <v>0.90237019574646404</v>
      </c>
      <c r="AM22" s="25">
        <v>0.87877045048838598</v>
      </c>
      <c r="AN22" s="25">
        <v>0.76384324343896104</v>
      </c>
      <c r="AO22" s="25">
        <v>0.963698456724288</v>
      </c>
      <c r="AP22" s="25">
        <v>0.93538610398841104</v>
      </c>
      <c r="AQ22" s="25">
        <v>0.989261921511565</v>
      </c>
      <c r="AR22" s="25">
        <v>0.97054187351263099</v>
      </c>
      <c r="AS22" s="36">
        <v>144</v>
      </c>
      <c r="AT22" s="36">
        <v>11732</v>
      </c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2:56" ht="15.75">
      <c r="B23" s="26">
        <v>5</v>
      </c>
      <c r="C23" s="10" t="s">
        <v>273</v>
      </c>
      <c r="D23" s="12" t="s">
        <v>374</v>
      </c>
      <c r="E23" s="14" t="s">
        <v>274</v>
      </c>
      <c r="F23" s="3" t="s">
        <v>542</v>
      </c>
      <c r="G23" s="4">
        <v>42681</v>
      </c>
      <c r="H23" s="93">
        <v>24</v>
      </c>
      <c r="I23" s="3" t="s">
        <v>543</v>
      </c>
      <c r="J23" s="3" t="s">
        <v>544</v>
      </c>
      <c r="K23" s="3" t="s">
        <v>541</v>
      </c>
      <c r="L23" s="3" t="s">
        <v>536</v>
      </c>
      <c r="M23" s="49" t="s">
        <v>365</v>
      </c>
      <c r="N23" s="12" t="s">
        <v>366</v>
      </c>
      <c r="O23" s="12" t="s">
        <v>367</v>
      </c>
      <c r="P23" s="10" t="s">
        <v>9</v>
      </c>
      <c r="Q23" s="10" t="s">
        <v>26</v>
      </c>
      <c r="R23" s="18">
        <v>1544882</v>
      </c>
      <c r="S23" s="43">
        <v>454622.889696453</v>
      </c>
      <c r="T23" s="28">
        <v>0.95191226198730705</v>
      </c>
      <c r="U23" s="28">
        <v>38.143546813509701</v>
      </c>
      <c r="V23" s="36">
        <v>25</v>
      </c>
      <c r="W23" s="25">
        <v>1.06944369126068</v>
      </c>
      <c r="X23" s="38">
        <v>0.87668050894059202</v>
      </c>
      <c r="Z23" s="18">
        <v>10776008</v>
      </c>
      <c r="AA23" s="18">
        <v>83832</v>
      </c>
      <c r="AB23" s="18">
        <v>38179.396933211799</v>
      </c>
      <c r="AC23" s="18">
        <v>29365.6544210297</v>
      </c>
      <c r="AD23" s="18">
        <v>847012392</v>
      </c>
      <c r="AE23" s="36">
        <v>333</v>
      </c>
      <c r="AF23" s="52">
        <v>41.188316598772403</v>
      </c>
      <c r="AG23" s="45">
        <v>4.2234260730285699E-3</v>
      </c>
      <c r="AH23" s="39">
        <v>0.97724501768564398</v>
      </c>
      <c r="AI23" s="39">
        <v>5.0031475591018303E-2</v>
      </c>
      <c r="AK23" s="25">
        <v>0.95571447223568795</v>
      </c>
      <c r="AL23" s="25">
        <v>0.90388278811317302</v>
      </c>
      <c r="AM23" s="25">
        <v>0.87776601547537403</v>
      </c>
      <c r="AN23" s="25">
        <v>0.76670518630920903</v>
      </c>
      <c r="AO23" s="25">
        <v>0.96327795668188998</v>
      </c>
      <c r="AP23" s="25">
        <v>0.93604473498659202</v>
      </c>
      <c r="AQ23" s="25">
        <v>0.98979592496918201</v>
      </c>
      <c r="AR23" s="25">
        <v>0.97247315656746602</v>
      </c>
      <c r="AS23" s="36">
        <v>191</v>
      </c>
      <c r="AT23" s="36">
        <v>11746</v>
      </c>
      <c r="AU23" s="16"/>
      <c r="AV23" s="16"/>
      <c r="AW23" s="16"/>
      <c r="AX23" s="16"/>
      <c r="AY23" s="16"/>
      <c r="AZ23" s="16"/>
      <c r="BA23" s="16"/>
      <c r="BB23" s="16"/>
      <c r="BC23" s="16"/>
      <c r="BD23" s="16"/>
    </row>
    <row r="24" spans="2:56" ht="15.75">
      <c r="B24" s="26">
        <v>6</v>
      </c>
      <c r="C24" s="10" t="s">
        <v>245</v>
      </c>
      <c r="D24" s="12" t="s">
        <v>375</v>
      </c>
      <c r="E24" s="14" t="s">
        <v>246</v>
      </c>
      <c r="F24" s="3" t="s">
        <v>545</v>
      </c>
      <c r="G24" s="4">
        <v>42641</v>
      </c>
      <c r="H24" s="93">
        <v>64</v>
      </c>
      <c r="I24" s="3" t="s">
        <v>546</v>
      </c>
      <c r="J24" s="3" t="s">
        <v>540</v>
      </c>
      <c r="K24" s="3" t="s">
        <v>541</v>
      </c>
      <c r="L24" s="3" t="s">
        <v>536</v>
      </c>
      <c r="M24" s="49" t="s">
        <v>365</v>
      </c>
      <c r="N24" s="12" t="s">
        <v>366</v>
      </c>
      <c r="O24" s="12" t="s">
        <v>367</v>
      </c>
      <c r="P24" s="10" t="s">
        <v>9</v>
      </c>
      <c r="Q24" s="10" t="s">
        <v>26</v>
      </c>
      <c r="R24" s="18">
        <v>1573625</v>
      </c>
      <c r="S24" s="43">
        <v>536658.61017500097</v>
      </c>
      <c r="T24" s="28">
        <v>0.95274033689305804</v>
      </c>
      <c r="U24" s="28">
        <v>38.081718052244298</v>
      </c>
      <c r="V24" s="36">
        <v>17</v>
      </c>
      <c r="W24" s="25">
        <v>1.26242250009801</v>
      </c>
      <c r="X24" s="38">
        <v>0.89498477893135397</v>
      </c>
      <c r="Z24" s="18">
        <v>3764218</v>
      </c>
      <c r="AA24" s="18">
        <v>61259</v>
      </c>
      <c r="AB24" s="18">
        <v>27163.8521157496</v>
      </c>
      <c r="AC24" s="18">
        <v>23929.5964633658</v>
      </c>
      <c r="AD24" s="18">
        <v>849618456</v>
      </c>
      <c r="AE24" s="36">
        <v>313</v>
      </c>
      <c r="AF24" s="52">
        <v>41.337967935189901</v>
      </c>
      <c r="AG24" s="45">
        <v>3.6116671413253202E-3</v>
      </c>
      <c r="AH24" s="39">
        <v>0.97853650439062501</v>
      </c>
      <c r="AI24" s="39">
        <v>5.1952159978435303E-2</v>
      </c>
      <c r="AK24" s="25">
        <v>0.95582948559441305</v>
      </c>
      <c r="AL24" s="25">
        <v>0.90316382167221898</v>
      </c>
      <c r="AM24" s="25">
        <v>0.88056689217889095</v>
      </c>
      <c r="AN24" s="25">
        <v>0.76899910293769702</v>
      </c>
      <c r="AO24" s="25">
        <v>0.96693991749868402</v>
      </c>
      <c r="AP24" s="25">
        <v>0.93970875616195404</v>
      </c>
      <c r="AQ24" s="25">
        <v>0.98933709147791804</v>
      </c>
      <c r="AR24" s="25">
        <v>0.97061228343302297</v>
      </c>
      <c r="AS24" s="36">
        <v>209</v>
      </c>
      <c r="AT24" s="36">
        <v>11977</v>
      </c>
      <c r="AU24" s="16"/>
      <c r="AV24" s="16"/>
      <c r="AW24" s="16"/>
      <c r="AX24" s="16"/>
      <c r="AY24" s="16"/>
      <c r="AZ24" s="16"/>
      <c r="BA24" s="16"/>
      <c r="BB24" s="16"/>
      <c r="BC24" s="16"/>
      <c r="BD24" s="16"/>
    </row>
    <row r="25" spans="2:56" ht="15.75">
      <c r="B25" s="26">
        <v>7</v>
      </c>
      <c r="C25" s="10" t="s">
        <v>69</v>
      </c>
      <c r="D25" s="12" t="s">
        <v>376</v>
      </c>
      <c r="E25" s="10" t="s">
        <v>70</v>
      </c>
      <c r="F25" s="3" t="s">
        <v>547</v>
      </c>
      <c r="G25" s="4">
        <v>42647</v>
      </c>
      <c r="H25" s="93">
        <v>36</v>
      </c>
      <c r="I25" s="3" t="s">
        <v>548</v>
      </c>
      <c r="J25" s="3" t="s">
        <v>540</v>
      </c>
      <c r="K25" s="3" t="s">
        <v>549</v>
      </c>
      <c r="L25" s="3" t="s">
        <v>536</v>
      </c>
      <c r="M25" s="49" t="s">
        <v>365</v>
      </c>
      <c r="N25" s="12" t="s">
        <v>366</v>
      </c>
      <c r="O25" s="12" t="s">
        <v>367</v>
      </c>
      <c r="P25" s="14" t="s">
        <v>9</v>
      </c>
      <c r="Q25" s="10" t="s">
        <v>26</v>
      </c>
      <c r="R25" s="15">
        <v>1554668</v>
      </c>
      <c r="S25" s="32">
        <v>407123.66491908801</v>
      </c>
      <c r="T25" s="28">
        <v>0.95213983882759901</v>
      </c>
      <c r="U25" s="28">
        <v>38.090294788068</v>
      </c>
      <c r="V25" s="36">
        <v>33</v>
      </c>
      <c r="W25" s="25">
        <v>0.95770768449726995</v>
      </c>
      <c r="X25" s="37">
        <v>0.83449789808157804</v>
      </c>
      <c r="Z25" s="15">
        <v>5156547</v>
      </c>
      <c r="AA25" s="15">
        <v>108447</v>
      </c>
      <c r="AB25" s="15">
        <v>44426.515554180798</v>
      </c>
      <c r="AC25" s="15">
        <v>36679.551542654997</v>
      </c>
      <c r="AD25" s="15">
        <v>827351330</v>
      </c>
      <c r="AE25" s="36">
        <v>332</v>
      </c>
      <c r="AF25" s="51">
        <v>40.151470619445398</v>
      </c>
      <c r="AG25" s="45">
        <v>2.78351776539623E-3</v>
      </c>
      <c r="AH25" s="39">
        <v>0.97574494259893196</v>
      </c>
      <c r="AI25" s="39">
        <v>5.23768334104859E-2</v>
      </c>
      <c r="AK25" s="25">
        <v>0.95452010240539698</v>
      </c>
      <c r="AL25" s="25">
        <v>0.90099151375472397</v>
      </c>
      <c r="AM25" s="25">
        <v>0.87561274374933296</v>
      </c>
      <c r="AN25" s="25">
        <v>0.76130726074403199</v>
      </c>
      <c r="AO25" s="25">
        <v>0.94946650475560301</v>
      </c>
      <c r="AP25" s="25">
        <v>0.91335565508790495</v>
      </c>
      <c r="AQ25" s="25">
        <v>0.98946124299455696</v>
      </c>
      <c r="AR25" s="25">
        <v>0.97085901402974695</v>
      </c>
      <c r="AS25" s="36">
        <v>232</v>
      </c>
      <c r="AT25" s="36">
        <v>9960</v>
      </c>
      <c r="AU25" s="16"/>
      <c r="AV25" s="16"/>
      <c r="AW25" s="16"/>
      <c r="AX25" s="16"/>
      <c r="AY25" s="16"/>
      <c r="AZ25" s="16"/>
      <c r="BA25" s="16"/>
      <c r="BB25" s="16"/>
      <c r="BC25" s="16"/>
      <c r="BD25" s="16"/>
    </row>
    <row r="26" spans="2:56" ht="15.75">
      <c r="B26" s="26">
        <v>8</v>
      </c>
      <c r="C26" s="10" t="s">
        <v>102</v>
      </c>
      <c r="D26" s="12" t="s">
        <v>377</v>
      </c>
      <c r="E26" s="10" t="s">
        <v>103</v>
      </c>
      <c r="F26" s="3" t="s">
        <v>550</v>
      </c>
      <c r="G26" s="4">
        <v>42644</v>
      </c>
      <c r="H26" s="93">
        <v>39</v>
      </c>
      <c r="I26" s="3" t="s">
        <v>551</v>
      </c>
      <c r="J26" s="3" t="s">
        <v>540</v>
      </c>
      <c r="K26" s="3" t="s">
        <v>549</v>
      </c>
      <c r="L26" s="3" t="s">
        <v>536</v>
      </c>
      <c r="M26" s="49" t="s">
        <v>365</v>
      </c>
      <c r="N26" s="12" t="s">
        <v>366</v>
      </c>
      <c r="O26" s="12" t="s">
        <v>367</v>
      </c>
      <c r="P26" s="10" t="s">
        <v>9</v>
      </c>
      <c r="Q26" s="10" t="s">
        <v>39</v>
      </c>
      <c r="R26" s="18">
        <v>1578263</v>
      </c>
      <c r="S26" s="43">
        <v>551988.61293231696</v>
      </c>
      <c r="T26" s="28">
        <v>0.95006915415738302</v>
      </c>
      <c r="U26" s="28">
        <v>38.354163865609003</v>
      </c>
      <c r="V26" s="36">
        <v>21</v>
      </c>
      <c r="W26" s="25">
        <v>1.29848442110416</v>
      </c>
      <c r="X26" s="38">
        <v>0.81892711464147705</v>
      </c>
      <c r="Z26" s="18">
        <v>1614701</v>
      </c>
      <c r="AA26" s="18">
        <v>75977</v>
      </c>
      <c r="AB26" s="18">
        <v>36494.250964284598</v>
      </c>
      <c r="AC26" s="18">
        <v>30046.966165454</v>
      </c>
      <c r="AD26" s="18">
        <v>906740858</v>
      </c>
      <c r="AE26" s="36">
        <v>315</v>
      </c>
      <c r="AF26" s="52">
        <v>43.681849407612901</v>
      </c>
      <c r="AG26" s="45">
        <v>2.8344902627749301E-3</v>
      </c>
      <c r="AH26" s="39">
        <v>0.97667551669983299</v>
      </c>
      <c r="AI26" s="39">
        <v>4.3940570832212499E-2</v>
      </c>
      <c r="AK26" s="25">
        <v>0.94431783990655704</v>
      </c>
      <c r="AL26" s="25">
        <v>0.88226164830053999</v>
      </c>
      <c r="AM26" s="25">
        <v>0.84211196762127105</v>
      </c>
      <c r="AN26" s="25">
        <v>0.70678022005744601</v>
      </c>
      <c r="AO26" s="25">
        <v>0.96360591374167404</v>
      </c>
      <c r="AP26" s="25">
        <v>0.93622970969065999</v>
      </c>
      <c r="AQ26" s="25">
        <v>0.99190494953961805</v>
      </c>
      <c r="AR26" s="25">
        <v>0.97811049546308104</v>
      </c>
      <c r="AS26" s="36">
        <v>188</v>
      </c>
      <c r="AT26" s="36">
        <v>10062</v>
      </c>
      <c r="AU26" s="16"/>
      <c r="AV26" s="16"/>
      <c r="AW26" s="16"/>
      <c r="AX26" s="16"/>
      <c r="AY26" s="16"/>
      <c r="AZ26" s="16"/>
      <c r="BA26" s="16"/>
      <c r="BB26" s="16"/>
      <c r="BC26" s="16"/>
      <c r="BD26" s="16"/>
    </row>
    <row r="27" spans="2:56" ht="15.75">
      <c r="B27" s="26">
        <v>9</v>
      </c>
      <c r="C27" s="10" t="s">
        <v>71</v>
      </c>
      <c r="D27" s="12" t="s">
        <v>378</v>
      </c>
      <c r="E27" s="10" t="s">
        <v>72</v>
      </c>
      <c r="F27" s="3" t="s">
        <v>552</v>
      </c>
      <c r="G27" s="4">
        <v>42649</v>
      </c>
      <c r="H27" s="93">
        <v>34</v>
      </c>
      <c r="I27" s="3" t="s">
        <v>553</v>
      </c>
      <c r="J27" s="3" t="s">
        <v>540</v>
      </c>
      <c r="K27" s="3" t="s">
        <v>549</v>
      </c>
      <c r="L27" s="3" t="s">
        <v>536</v>
      </c>
      <c r="M27" s="49" t="s">
        <v>365</v>
      </c>
      <c r="N27" s="12" t="s">
        <v>366</v>
      </c>
      <c r="O27" s="12" t="s">
        <v>367</v>
      </c>
      <c r="P27" s="14" t="s">
        <v>9</v>
      </c>
      <c r="Q27" s="10" t="s">
        <v>73</v>
      </c>
      <c r="R27" s="15">
        <v>1544512</v>
      </c>
      <c r="S27" s="32">
        <v>383107.55695390102</v>
      </c>
      <c r="T27" s="28">
        <v>0.939958745091379</v>
      </c>
      <c r="U27" s="28">
        <v>37.846934908039501</v>
      </c>
      <c r="V27" s="36">
        <v>19</v>
      </c>
      <c r="W27" s="25">
        <v>0.901212783483478</v>
      </c>
      <c r="X27" s="37">
        <v>0.81684563709506997</v>
      </c>
      <c r="Z27" s="15">
        <v>954750</v>
      </c>
      <c r="AA27" s="15">
        <v>59679</v>
      </c>
      <c r="AB27" s="15">
        <v>25276.599910682999</v>
      </c>
      <c r="AC27" s="15">
        <v>25856.132620958499</v>
      </c>
      <c r="AD27" s="15">
        <v>743051458</v>
      </c>
      <c r="AE27" s="36">
        <v>317</v>
      </c>
      <c r="AF27" s="51">
        <v>35.034830982249503</v>
      </c>
      <c r="AG27" s="45">
        <v>3.6739145882051798E-3</v>
      </c>
      <c r="AH27" s="39">
        <v>0.96535696993410602</v>
      </c>
      <c r="AI27" s="39">
        <v>6.1354137871385502E-2</v>
      </c>
      <c r="AK27" s="25">
        <v>0.92861315469373296</v>
      </c>
      <c r="AL27" s="25">
        <v>0.85579948796691996</v>
      </c>
      <c r="AM27" s="25">
        <v>0.831024429107733</v>
      </c>
      <c r="AN27" s="25">
        <v>0.69015501523702105</v>
      </c>
      <c r="AO27" s="25">
        <v>0.96022244767602605</v>
      </c>
      <c r="AP27" s="25">
        <v>0.92708920604796097</v>
      </c>
      <c r="AQ27" s="25">
        <v>0.98703257305229597</v>
      </c>
      <c r="AR27" s="25">
        <v>0.96206939597311103</v>
      </c>
      <c r="AS27" s="36">
        <v>201</v>
      </c>
      <c r="AT27" s="36">
        <v>11066</v>
      </c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2:56" ht="15.75">
      <c r="B28" s="26">
        <v>10</v>
      </c>
      <c r="C28" s="10" t="s">
        <v>76</v>
      </c>
      <c r="D28" s="12" t="s">
        <v>379</v>
      </c>
      <c r="E28" s="10" t="s">
        <v>77</v>
      </c>
      <c r="F28" s="3" t="s">
        <v>554</v>
      </c>
      <c r="G28" s="4">
        <v>42561</v>
      </c>
      <c r="H28" s="93">
        <v>192</v>
      </c>
      <c r="I28" s="5" t="s">
        <v>555</v>
      </c>
      <c r="J28" s="3" t="s">
        <v>540</v>
      </c>
      <c r="K28" s="3" t="s">
        <v>541</v>
      </c>
      <c r="L28" s="3" t="s">
        <v>536</v>
      </c>
      <c r="M28" s="49" t="s">
        <v>365</v>
      </c>
      <c r="N28" s="12" t="s">
        <v>366</v>
      </c>
      <c r="O28" s="12" t="s">
        <v>367</v>
      </c>
      <c r="P28" s="14" t="s">
        <v>9</v>
      </c>
      <c r="Q28" s="10" t="s">
        <v>73</v>
      </c>
      <c r="R28" s="15">
        <v>1602762</v>
      </c>
      <c r="S28" s="32">
        <v>487997.78268220299</v>
      </c>
      <c r="T28" s="28">
        <v>0.93866006744134101</v>
      </c>
      <c r="U28" s="28">
        <v>37.800026252088898</v>
      </c>
      <c r="V28" s="36">
        <v>16</v>
      </c>
      <c r="W28" s="25">
        <v>1.1479539677096799</v>
      </c>
      <c r="X28" s="37">
        <v>0.86951795613400795</v>
      </c>
      <c r="Z28" s="15">
        <v>1104182</v>
      </c>
      <c r="AA28" s="15">
        <v>63368</v>
      </c>
      <c r="AB28" s="15">
        <v>27144.1939565168</v>
      </c>
      <c r="AC28" s="15">
        <v>25654.857121372199</v>
      </c>
      <c r="AD28" s="15">
        <v>745544478</v>
      </c>
      <c r="AE28" s="36">
        <v>329</v>
      </c>
      <c r="AF28" s="51">
        <v>35.506485310618103</v>
      </c>
      <c r="AG28" s="45">
        <v>5.2259590728003201E-3</v>
      </c>
      <c r="AH28" s="39">
        <v>0.96678257202516604</v>
      </c>
      <c r="AI28" s="39">
        <v>6.0991263247974298E-2</v>
      </c>
      <c r="AK28" s="25">
        <v>0.93794325687716396</v>
      </c>
      <c r="AL28" s="25">
        <v>0.870763275945443</v>
      </c>
      <c r="AM28" s="25">
        <v>0.83583789097450101</v>
      </c>
      <c r="AN28" s="25">
        <v>0.69656169919863697</v>
      </c>
      <c r="AO28" s="25">
        <v>0.96504006800517095</v>
      </c>
      <c r="AP28" s="25">
        <v>0.93572311255184404</v>
      </c>
      <c r="AQ28" s="25">
        <v>0.98591080621617799</v>
      </c>
      <c r="AR28" s="25">
        <v>0.96108125355869101</v>
      </c>
      <c r="AS28" s="36">
        <v>181</v>
      </c>
      <c r="AT28" s="36">
        <v>13305</v>
      </c>
      <c r="AU28" s="16"/>
      <c r="AV28" s="16"/>
      <c r="AW28" s="16"/>
      <c r="AX28" s="16"/>
      <c r="AY28" s="16"/>
      <c r="AZ28" s="16"/>
      <c r="BA28" s="16"/>
      <c r="BB28" s="16"/>
      <c r="BC28" s="16"/>
      <c r="BD28" s="16"/>
    </row>
    <row r="29" spans="2:56" ht="15.75">
      <c r="B29" s="26">
        <v>11</v>
      </c>
      <c r="C29" s="10" t="s">
        <v>74</v>
      </c>
      <c r="D29" s="12" t="s">
        <v>380</v>
      </c>
      <c r="E29" s="10" t="s">
        <v>75</v>
      </c>
      <c r="F29" s="3" t="s">
        <v>556</v>
      </c>
      <c r="G29" s="4">
        <v>42650</v>
      </c>
      <c r="H29" s="93">
        <v>33</v>
      </c>
      <c r="I29" s="3" t="s">
        <v>557</v>
      </c>
      <c r="J29" s="3" t="s">
        <v>540</v>
      </c>
      <c r="K29" s="3" t="s">
        <v>549</v>
      </c>
      <c r="L29" s="3" t="s">
        <v>536</v>
      </c>
      <c r="M29" s="49" t="s">
        <v>365</v>
      </c>
      <c r="N29" s="12" t="s">
        <v>366</v>
      </c>
      <c r="O29" s="12" t="s">
        <v>367</v>
      </c>
      <c r="P29" s="14" t="s">
        <v>9</v>
      </c>
      <c r="Q29" s="10" t="s">
        <v>52</v>
      </c>
      <c r="R29" s="15">
        <v>1574765</v>
      </c>
      <c r="S29" s="32">
        <v>420733.14637246099</v>
      </c>
      <c r="T29" s="28">
        <v>0.93865608021804203</v>
      </c>
      <c r="U29" s="28">
        <v>38.160316189696999</v>
      </c>
      <c r="V29" s="36">
        <v>30</v>
      </c>
      <c r="W29" s="25">
        <v>0.98972229355348496</v>
      </c>
      <c r="X29" s="37">
        <v>0.84573188568720803</v>
      </c>
      <c r="Z29" s="15">
        <v>1481139</v>
      </c>
      <c r="AA29" s="15">
        <v>96208</v>
      </c>
      <c r="AB29" s="15">
        <v>38730.906836078699</v>
      </c>
      <c r="AC29" s="15">
        <v>33896.472683422398</v>
      </c>
      <c r="AD29" s="15">
        <v>838436412</v>
      </c>
      <c r="AE29" s="36">
        <v>360</v>
      </c>
      <c r="AF29" s="51">
        <v>39.5634383736936</v>
      </c>
      <c r="AG29" s="45">
        <v>4.3931964293354503E-3</v>
      </c>
      <c r="AH29" s="39">
        <v>0.96276757360103704</v>
      </c>
      <c r="AI29" s="39">
        <v>5.6904161333524099E-2</v>
      </c>
      <c r="AK29" s="25">
        <v>0.94635448890534901</v>
      </c>
      <c r="AL29" s="25">
        <v>0.88763647276041602</v>
      </c>
      <c r="AM29" s="25">
        <v>0.80420154502280194</v>
      </c>
      <c r="AN29" s="25">
        <v>0.64916128282541297</v>
      </c>
      <c r="AO29" s="25">
        <v>0.96107685862288095</v>
      </c>
      <c r="AP29" s="25">
        <v>0.93331069333377104</v>
      </c>
      <c r="AQ29" s="25">
        <v>0.98991989493294996</v>
      </c>
      <c r="AR29" s="25">
        <v>0.97281395890759503</v>
      </c>
      <c r="AS29" s="36">
        <v>233</v>
      </c>
      <c r="AT29" s="36">
        <v>13888</v>
      </c>
      <c r="AU29" s="16"/>
      <c r="AV29" s="16"/>
      <c r="AW29" s="16"/>
      <c r="AX29" s="16"/>
      <c r="AY29" s="16"/>
      <c r="AZ29" s="16"/>
      <c r="BA29" s="16"/>
      <c r="BB29" s="16"/>
      <c r="BC29" s="16"/>
      <c r="BD29" s="16"/>
    </row>
    <row r="30" spans="2:56" ht="15.75">
      <c r="B30" s="26">
        <v>12</v>
      </c>
      <c r="C30" s="10" t="s">
        <v>241</v>
      </c>
      <c r="D30" s="12" t="s">
        <v>381</v>
      </c>
      <c r="E30" s="14" t="s">
        <v>242</v>
      </c>
      <c r="F30" s="3" t="s">
        <v>558</v>
      </c>
      <c r="G30" s="4">
        <v>42654</v>
      </c>
      <c r="H30" s="93">
        <v>23</v>
      </c>
      <c r="I30" s="3" t="s">
        <v>559</v>
      </c>
      <c r="J30" s="3" t="s">
        <v>560</v>
      </c>
      <c r="K30" s="3" t="s">
        <v>549</v>
      </c>
      <c r="L30" s="3" t="s">
        <v>536</v>
      </c>
      <c r="M30" s="49" t="s">
        <v>365</v>
      </c>
      <c r="N30" s="12" t="s">
        <v>366</v>
      </c>
      <c r="O30" s="12" t="s">
        <v>367</v>
      </c>
      <c r="P30" s="10" t="s">
        <v>9</v>
      </c>
      <c r="Q30" s="10" t="s">
        <v>52</v>
      </c>
      <c r="R30" s="18">
        <v>1631431</v>
      </c>
      <c r="S30" s="43">
        <v>434277.434213095</v>
      </c>
      <c r="T30" s="28">
        <v>0.93939308796604304</v>
      </c>
      <c r="U30" s="28">
        <v>38.156071470739597</v>
      </c>
      <c r="V30" s="36">
        <v>31</v>
      </c>
      <c r="W30" s="25">
        <v>1.0215835427603901</v>
      </c>
      <c r="X30" s="38">
        <v>0.82288366800708501</v>
      </c>
      <c r="Z30" s="18">
        <v>1718655</v>
      </c>
      <c r="AA30" s="18">
        <v>101067</v>
      </c>
      <c r="AB30" s="18">
        <v>42320.5615019857</v>
      </c>
      <c r="AC30" s="18">
        <v>33837.660684563998</v>
      </c>
      <c r="AD30" s="18">
        <v>837665908</v>
      </c>
      <c r="AE30" s="36">
        <v>358</v>
      </c>
      <c r="AF30" s="52">
        <v>39.652599392675803</v>
      </c>
      <c r="AG30" s="45">
        <v>4.0249914853586798E-3</v>
      </c>
      <c r="AH30" s="39">
        <v>0.966452131175905</v>
      </c>
      <c r="AI30" s="39">
        <v>5.8227987315261902E-2</v>
      </c>
      <c r="AK30" s="25">
        <v>0.94738702751596104</v>
      </c>
      <c r="AL30" s="25">
        <v>0.88874140271081303</v>
      </c>
      <c r="AM30" s="25">
        <v>0.80637842088137701</v>
      </c>
      <c r="AN30" s="25">
        <v>0.64893503525086005</v>
      </c>
      <c r="AO30" s="25">
        <v>0.96645009157994699</v>
      </c>
      <c r="AP30" s="25">
        <v>0.94178373079974897</v>
      </c>
      <c r="AQ30" s="25">
        <v>0.99020151599627904</v>
      </c>
      <c r="AR30" s="25">
        <v>0.97257313875903795</v>
      </c>
      <c r="AS30" s="36">
        <v>205</v>
      </c>
      <c r="AT30" s="36">
        <v>12279</v>
      </c>
      <c r="AU30" s="16"/>
      <c r="AV30" s="16"/>
      <c r="AW30" s="16"/>
      <c r="AX30" s="16"/>
      <c r="AY30" s="16"/>
      <c r="AZ30" s="16"/>
      <c r="BA30" s="16"/>
      <c r="BB30" s="16"/>
      <c r="BC30" s="16"/>
      <c r="BD30" s="16"/>
    </row>
    <row r="31" spans="2:56" ht="15.75">
      <c r="B31" s="26">
        <v>13</v>
      </c>
      <c r="C31" s="10" t="s">
        <v>78</v>
      </c>
      <c r="D31" s="12" t="s">
        <v>382</v>
      </c>
      <c r="E31" s="10" t="s">
        <v>79</v>
      </c>
      <c r="F31" s="3" t="s">
        <v>561</v>
      </c>
      <c r="G31" s="4">
        <v>41523</v>
      </c>
      <c r="H31" s="93">
        <v>1160</v>
      </c>
      <c r="I31" s="3" t="s">
        <v>562</v>
      </c>
      <c r="J31" s="3" t="s">
        <v>540</v>
      </c>
      <c r="K31" s="3" t="s">
        <v>549</v>
      </c>
      <c r="L31" s="3" t="s">
        <v>536</v>
      </c>
      <c r="M31" s="49" t="s">
        <v>365</v>
      </c>
      <c r="N31" s="12" t="s">
        <v>366</v>
      </c>
      <c r="O31" s="12" t="s">
        <v>367</v>
      </c>
      <c r="P31" s="10" t="s">
        <v>9</v>
      </c>
      <c r="Q31" s="10" t="s">
        <v>52</v>
      </c>
      <c r="R31" s="15">
        <v>1599167</v>
      </c>
      <c r="S31" s="32">
        <v>476576.76081273903</v>
      </c>
      <c r="T31" s="28">
        <v>0.93784271489437399</v>
      </c>
      <c r="U31" s="28">
        <v>37.9069945857417</v>
      </c>
      <c r="V31" s="36">
        <v>18</v>
      </c>
      <c r="W31" s="25">
        <v>1.1210874370908499</v>
      </c>
      <c r="X31" s="37">
        <v>0.81591680745321205</v>
      </c>
      <c r="Z31" s="15">
        <v>1028933</v>
      </c>
      <c r="AA31" s="15">
        <v>58691</v>
      </c>
      <c r="AB31" s="15">
        <v>26642.1507037876</v>
      </c>
      <c r="AC31" s="15">
        <v>25469.375969500499</v>
      </c>
      <c r="AD31" s="15">
        <v>782598756</v>
      </c>
      <c r="AE31" s="36">
        <v>351</v>
      </c>
      <c r="AF31" s="51">
        <v>36.890469566400498</v>
      </c>
      <c r="AG31" s="45">
        <v>2.7026001179515698E-3</v>
      </c>
      <c r="AH31" s="39">
        <v>0.96281348037307601</v>
      </c>
      <c r="AI31" s="39">
        <v>5.3814499923230397E-2</v>
      </c>
      <c r="AK31" s="25">
        <v>0.93917594052971398</v>
      </c>
      <c r="AL31" s="25">
        <v>0.87210297085126598</v>
      </c>
      <c r="AM31" s="25">
        <v>0.80511761655843705</v>
      </c>
      <c r="AN31" s="25">
        <v>0.64839766657931897</v>
      </c>
      <c r="AO31" s="25">
        <v>0.95965254319928905</v>
      </c>
      <c r="AP31" s="25">
        <v>0.92868186401768305</v>
      </c>
      <c r="AQ31" s="25">
        <v>0.98752195946501098</v>
      </c>
      <c r="AR31" s="25">
        <v>0.96457900883118697</v>
      </c>
      <c r="AS31" s="36">
        <v>271</v>
      </c>
      <c r="AT31" s="36">
        <v>10720</v>
      </c>
      <c r="AU31" s="16"/>
      <c r="AV31" s="16"/>
      <c r="AW31" s="16"/>
      <c r="AX31" s="16"/>
      <c r="AY31" s="16"/>
      <c r="AZ31" s="16"/>
      <c r="BA31" s="16"/>
      <c r="BB31" s="16"/>
      <c r="BC31" s="16"/>
      <c r="BD31" s="16"/>
    </row>
    <row r="32" spans="2:56" ht="15.75">
      <c r="B32" s="26">
        <v>14</v>
      </c>
      <c r="C32" s="10" t="s">
        <v>207</v>
      </c>
      <c r="D32" s="12" t="s">
        <v>383</v>
      </c>
      <c r="E32" s="14" t="s">
        <v>208</v>
      </c>
      <c r="F32" s="3" t="s">
        <v>563</v>
      </c>
      <c r="G32" s="4">
        <v>42742</v>
      </c>
      <c r="H32" s="93">
        <v>11</v>
      </c>
      <c r="I32" s="5" t="s">
        <v>564</v>
      </c>
      <c r="J32" s="3" t="s">
        <v>540</v>
      </c>
      <c r="K32" s="3" t="s">
        <v>541</v>
      </c>
      <c r="L32" s="3" t="s">
        <v>536</v>
      </c>
      <c r="M32" s="49" t="s">
        <v>365</v>
      </c>
      <c r="N32" s="12" t="s">
        <v>366</v>
      </c>
      <c r="O32" s="12" t="s">
        <v>367</v>
      </c>
      <c r="P32" s="10" t="s">
        <v>9</v>
      </c>
      <c r="Q32" s="10" t="s">
        <v>52</v>
      </c>
      <c r="R32" s="18">
        <v>1581251</v>
      </c>
      <c r="S32" s="43">
        <v>284849.54665406002</v>
      </c>
      <c r="T32" s="28">
        <v>0.94075024729416701</v>
      </c>
      <c r="U32" s="28">
        <v>38.031282758429903</v>
      </c>
      <c r="V32" s="36">
        <v>23</v>
      </c>
      <c r="W32" s="25">
        <v>0.670073059522034</v>
      </c>
      <c r="X32" s="38">
        <v>0.92864126109457001</v>
      </c>
      <c r="Z32" s="18">
        <v>5641622</v>
      </c>
      <c r="AA32" s="18">
        <v>54913</v>
      </c>
      <c r="AB32" s="18">
        <v>18645.2191069531</v>
      </c>
      <c r="AC32" s="18">
        <v>22138.558059490599</v>
      </c>
      <c r="AD32" s="18">
        <v>769836192</v>
      </c>
      <c r="AE32" s="36">
        <v>372</v>
      </c>
      <c r="AF32" s="52">
        <v>35.444359443202998</v>
      </c>
      <c r="AG32" s="45">
        <v>3.4077711204099298E-3</v>
      </c>
      <c r="AH32" s="39">
        <v>0.95418465335025404</v>
      </c>
      <c r="AI32" s="39">
        <v>8.0362029354309902E-2</v>
      </c>
      <c r="AK32" s="25">
        <v>0.93409091026744695</v>
      </c>
      <c r="AL32" s="25">
        <v>0.86493825702762295</v>
      </c>
      <c r="AM32" s="25">
        <v>0.80786411097658795</v>
      </c>
      <c r="AN32" s="25">
        <v>0.65649680090842299</v>
      </c>
      <c r="AO32" s="25">
        <v>0.94821214088879802</v>
      </c>
      <c r="AP32" s="25">
        <v>0.91622902421298402</v>
      </c>
      <c r="AQ32" s="25">
        <v>0.988925386707462</v>
      </c>
      <c r="AR32" s="25">
        <v>0.96886985877769605</v>
      </c>
      <c r="AS32" s="36">
        <v>301</v>
      </c>
      <c r="AT32" s="36">
        <v>11509</v>
      </c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2:56" ht="15.75">
      <c r="B33" s="26">
        <v>15</v>
      </c>
      <c r="C33" s="10" t="s">
        <v>155</v>
      </c>
      <c r="D33" s="12" t="s">
        <v>384</v>
      </c>
      <c r="E33" s="10" t="s">
        <v>156</v>
      </c>
      <c r="F33" s="3" t="s">
        <v>565</v>
      </c>
      <c r="G33" s="4">
        <v>42649</v>
      </c>
      <c r="H33" s="93">
        <v>56</v>
      </c>
      <c r="I33" s="3" t="s">
        <v>566</v>
      </c>
      <c r="J33" s="3" t="s">
        <v>540</v>
      </c>
      <c r="K33" s="3" t="s">
        <v>541</v>
      </c>
      <c r="L33" s="3" t="s">
        <v>536</v>
      </c>
      <c r="M33" s="49" t="s">
        <v>365</v>
      </c>
      <c r="N33" s="12" t="s">
        <v>366</v>
      </c>
      <c r="O33" s="12" t="s">
        <v>367</v>
      </c>
      <c r="P33" s="10" t="s">
        <v>9</v>
      </c>
      <c r="Q33" s="10" t="s">
        <v>52</v>
      </c>
      <c r="R33" s="15">
        <v>1555866</v>
      </c>
      <c r="S33" s="43">
        <v>517001.27257434803</v>
      </c>
      <c r="T33" s="28">
        <v>0.94133999696981296</v>
      </c>
      <c r="U33" s="28">
        <v>38.1666838157755</v>
      </c>
      <c r="V33" s="36">
        <v>23</v>
      </c>
      <c r="W33" s="25">
        <v>1.2161810631610499</v>
      </c>
      <c r="X33" s="38">
        <v>0.82993313537416402</v>
      </c>
      <c r="Z33" s="18">
        <v>3902054</v>
      </c>
      <c r="AA33" s="18">
        <v>92393</v>
      </c>
      <c r="AB33" s="18">
        <v>40325.114425312197</v>
      </c>
      <c r="AC33" s="18">
        <v>35276.290791469597</v>
      </c>
      <c r="AD33" s="18">
        <v>826483660</v>
      </c>
      <c r="AE33" s="36">
        <v>352</v>
      </c>
      <c r="AF33" s="52">
        <v>39.200082819423301</v>
      </c>
      <c r="AG33" s="45">
        <v>3.3909981722971298E-3</v>
      </c>
      <c r="AH33" s="39">
        <v>0.96997309057507497</v>
      </c>
      <c r="AI33" s="39">
        <v>4.7569316392709698E-2</v>
      </c>
      <c r="AK33" s="25">
        <v>0.94813922488959501</v>
      </c>
      <c r="AL33" s="25">
        <v>0.88995355939644305</v>
      </c>
      <c r="AM33" s="25">
        <v>0.81983017266441605</v>
      </c>
      <c r="AN33" s="25">
        <v>0.66186473577110105</v>
      </c>
      <c r="AO33" s="25">
        <v>0.96114754857948403</v>
      </c>
      <c r="AP33" s="25">
        <v>0.93370230090211304</v>
      </c>
      <c r="AQ33" s="25">
        <v>0.99048307485595</v>
      </c>
      <c r="AR33" s="25">
        <v>0.97310520089411001</v>
      </c>
      <c r="AS33" s="36">
        <v>166</v>
      </c>
      <c r="AT33" s="36">
        <v>10762</v>
      </c>
      <c r="AU33" s="16"/>
      <c r="AV33" s="16"/>
      <c r="AW33" s="16"/>
      <c r="AX33" s="16"/>
      <c r="AY33" s="16"/>
      <c r="AZ33" s="16"/>
      <c r="BA33" s="16"/>
      <c r="BB33" s="16"/>
      <c r="BC33" s="16"/>
      <c r="BD33" s="16"/>
    </row>
    <row r="34" spans="2:56" ht="15.75">
      <c r="B34" s="26">
        <v>16</v>
      </c>
      <c r="C34" s="10" t="s">
        <v>195</v>
      </c>
      <c r="D34" s="12" t="s">
        <v>385</v>
      </c>
      <c r="E34" s="14" t="s">
        <v>196</v>
      </c>
      <c r="F34" s="3" t="s">
        <v>567</v>
      </c>
      <c r="G34" s="4">
        <v>42646</v>
      </c>
      <c r="H34" s="93">
        <v>59</v>
      </c>
      <c r="I34" s="3" t="s">
        <v>568</v>
      </c>
      <c r="J34" s="3" t="s">
        <v>544</v>
      </c>
      <c r="K34" s="3" t="s">
        <v>541</v>
      </c>
      <c r="L34" s="3" t="s">
        <v>536</v>
      </c>
      <c r="M34" s="49" t="s">
        <v>365</v>
      </c>
      <c r="N34" s="12" t="s">
        <v>366</v>
      </c>
      <c r="O34" s="12" t="s">
        <v>367</v>
      </c>
      <c r="P34" s="10" t="s">
        <v>9</v>
      </c>
      <c r="Q34" s="10" t="s">
        <v>52</v>
      </c>
      <c r="R34" s="18">
        <v>1564448</v>
      </c>
      <c r="S34" s="43">
        <v>308743.569822783</v>
      </c>
      <c r="T34" s="28">
        <v>0.94100411101586101</v>
      </c>
      <c r="U34" s="28">
        <v>38.187752218183498</v>
      </c>
      <c r="V34" s="36">
        <v>24</v>
      </c>
      <c r="W34" s="25">
        <v>0.72628077126679202</v>
      </c>
      <c r="X34" s="38">
        <v>0.82673059545618299</v>
      </c>
      <c r="Z34" s="18">
        <v>822621</v>
      </c>
      <c r="AA34" s="18">
        <v>54140</v>
      </c>
      <c r="AB34" s="18">
        <v>23366.394881892102</v>
      </c>
      <c r="AC34" s="18">
        <v>23458.1083190725</v>
      </c>
      <c r="AD34" s="18">
        <v>833367254</v>
      </c>
      <c r="AE34" s="36">
        <v>356</v>
      </c>
      <c r="AF34" s="52">
        <v>38.951877541457499</v>
      </c>
      <c r="AG34" s="45">
        <v>3.4474396421720799E-3</v>
      </c>
      <c r="AH34" s="39">
        <v>0.95738543621729499</v>
      </c>
      <c r="AI34" s="39">
        <v>8.3729075178015297E-2</v>
      </c>
      <c r="AK34" s="25">
        <v>0.94519760702044497</v>
      </c>
      <c r="AL34" s="25">
        <v>0.88602123565649105</v>
      </c>
      <c r="AM34" s="25">
        <v>0.80719580435291105</v>
      </c>
      <c r="AN34" s="25">
        <v>0.65257647769903004</v>
      </c>
      <c r="AO34" s="25">
        <v>0.96385972018286104</v>
      </c>
      <c r="AP34" s="25">
        <v>0.93725180525271701</v>
      </c>
      <c r="AQ34" s="25">
        <v>0.99055031159767604</v>
      </c>
      <c r="AR34" s="25">
        <v>0.97366516035438</v>
      </c>
      <c r="AS34" s="36">
        <v>232</v>
      </c>
      <c r="AT34" s="36">
        <v>12047</v>
      </c>
      <c r="AU34" s="16"/>
      <c r="AV34" s="16"/>
      <c r="AW34" s="16"/>
      <c r="AX34" s="16"/>
      <c r="AY34" s="16"/>
      <c r="AZ34" s="16"/>
      <c r="BA34" s="16"/>
      <c r="BB34" s="16"/>
      <c r="BC34" s="16"/>
      <c r="BD34" s="16"/>
    </row>
    <row r="35" spans="2:56" ht="15.75">
      <c r="B35" s="26">
        <v>17</v>
      </c>
      <c r="C35" s="10" t="s">
        <v>151</v>
      </c>
      <c r="D35" s="12" t="s">
        <v>386</v>
      </c>
      <c r="E35" s="10" t="s">
        <v>152</v>
      </c>
      <c r="F35" s="3" t="s">
        <v>569</v>
      </c>
      <c r="G35" s="4">
        <v>42666</v>
      </c>
      <c r="H35" s="93">
        <v>39</v>
      </c>
      <c r="I35" s="3" t="s">
        <v>570</v>
      </c>
      <c r="J35" s="3" t="s">
        <v>540</v>
      </c>
      <c r="K35" s="3" t="s">
        <v>541</v>
      </c>
      <c r="L35" s="3" t="s">
        <v>536</v>
      </c>
      <c r="M35" s="49" t="s">
        <v>365</v>
      </c>
      <c r="N35" s="12" t="s">
        <v>366</v>
      </c>
      <c r="O35" s="12" t="s">
        <v>367</v>
      </c>
      <c r="P35" s="10" t="s">
        <v>9</v>
      </c>
      <c r="Q35" s="10" t="s">
        <v>52</v>
      </c>
      <c r="R35" s="15">
        <v>1587524</v>
      </c>
      <c r="S35" s="43">
        <v>467523.61119099997</v>
      </c>
      <c r="T35" s="28">
        <v>0.94236430471057697</v>
      </c>
      <c r="U35" s="28">
        <v>37.821001771420399</v>
      </c>
      <c r="V35" s="36">
        <v>18</v>
      </c>
      <c r="W35" s="25">
        <v>1.09979103084199</v>
      </c>
      <c r="X35" s="38">
        <v>0.85430482984994605</v>
      </c>
      <c r="Z35" s="18">
        <v>5839178</v>
      </c>
      <c r="AA35" s="18">
        <v>75774</v>
      </c>
      <c r="AB35" s="18">
        <v>36368.194735431098</v>
      </c>
      <c r="AC35" s="18">
        <v>30030.165527365101</v>
      </c>
      <c r="AD35" s="18">
        <v>757437310</v>
      </c>
      <c r="AE35" s="36">
        <v>333</v>
      </c>
      <c r="AF35" s="52">
        <v>35.756949844568702</v>
      </c>
      <c r="AG35" s="45">
        <v>3.6574699744626698E-3</v>
      </c>
      <c r="AH35" s="39">
        <v>0.95802135756951201</v>
      </c>
      <c r="AI35" s="39">
        <v>5.64353349259182E-2</v>
      </c>
      <c r="AK35" s="25">
        <v>0.94162489093790802</v>
      </c>
      <c r="AL35" s="25">
        <v>0.87568335499051297</v>
      </c>
      <c r="AM35" s="25">
        <v>0.79207234340302402</v>
      </c>
      <c r="AN35" s="25">
        <v>0.62943314218273005</v>
      </c>
      <c r="AO35" s="25">
        <v>0.95672135295262895</v>
      </c>
      <c r="AP35" s="25">
        <v>0.92201499817852905</v>
      </c>
      <c r="AQ35" s="25">
        <v>0.98674008859558204</v>
      </c>
      <c r="AR35" s="25">
        <v>0.96209484963844705</v>
      </c>
      <c r="AS35" s="36">
        <v>168</v>
      </c>
      <c r="AT35" s="36">
        <v>10522</v>
      </c>
      <c r="AU35" s="16"/>
      <c r="AV35" s="16"/>
      <c r="AW35" s="16"/>
      <c r="AX35" s="16"/>
      <c r="AY35" s="16"/>
      <c r="AZ35" s="16"/>
      <c r="BA35" s="16"/>
      <c r="BB35" s="16"/>
      <c r="BC35" s="16"/>
      <c r="BD35" s="16"/>
    </row>
    <row r="36" spans="2:56" ht="15.75">
      <c r="B36" s="26">
        <v>18</v>
      </c>
      <c r="C36" s="10" t="s">
        <v>323</v>
      </c>
      <c r="D36" s="12" t="s">
        <v>387</v>
      </c>
      <c r="E36" s="14" t="s">
        <v>324</v>
      </c>
      <c r="F36" s="3" t="s">
        <v>567</v>
      </c>
      <c r="G36" s="4">
        <v>42655</v>
      </c>
      <c r="H36" s="93">
        <v>50</v>
      </c>
      <c r="I36" s="3" t="s">
        <v>571</v>
      </c>
      <c r="J36" s="3" t="s">
        <v>540</v>
      </c>
      <c r="K36" s="3" t="s">
        <v>541</v>
      </c>
      <c r="L36" s="3" t="s">
        <v>536</v>
      </c>
      <c r="M36" s="49" t="s">
        <v>365</v>
      </c>
      <c r="N36" s="12" t="s">
        <v>366</v>
      </c>
      <c r="O36" s="12" t="s">
        <v>367</v>
      </c>
      <c r="P36" s="10" t="s">
        <v>9</v>
      </c>
      <c r="Q36" s="10" t="s">
        <v>52</v>
      </c>
      <c r="R36" s="18">
        <v>1575893</v>
      </c>
      <c r="S36" s="43">
        <v>396053.46082486602</v>
      </c>
      <c r="T36" s="28">
        <v>0.943728399418863</v>
      </c>
      <c r="U36" s="28">
        <v>38.058876841638998</v>
      </c>
      <c r="V36" s="36">
        <v>36</v>
      </c>
      <c r="W36" s="25">
        <v>0.93166640897451902</v>
      </c>
      <c r="X36" s="38">
        <v>0.85989427275062003</v>
      </c>
      <c r="Z36" s="18">
        <v>5939585</v>
      </c>
      <c r="AA36" s="18">
        <v>146955</v>
      </c>
      <c r="AB36" s="18">
        <v>54920.378842448699</v>
      </c>
      <c r="AC36" s="18">
        <v>47231.287144301299</v>
      </c>
      <c r="AD36" s="18">
        <v>816053276</v>
      </c>
      <c r="AE36" s="36">
        <v>343</v>
      </c>
      <c r="AF36" s="52">
        <v>38.852593153946202</v>
      </c>
      <c r="AG36" s="45">
        <v>3.7014026964507199E-3</v>
      </c>
      <c r="AH36" s="39">
        <v>0.96195347912554596</v>
      </c>
      <c r="AI36" s="39">
        <v>7.1857686563376599E-2</v>
      </c>
      <c r="AK36" s="25">
        <v>0.95120202894113803</v>
      </c>
      <c r="AL36" s="25">
        <v>0.89417414704816101</v>
      </c>
      <c r="AM36" s="25">
        <v>0.80506449612850195</v>
      </c>
      <c r="AN36" s="25">
        <v>0.64849663985720396</v>
      </c>
      <c r="AO36" s="25">
        <v>0.957317382915573</v>
      </c>
      <c r="AP36" s="25">
        <v>0.925036118291374</v>
      </c>
      <c r="AQ36" s="25">
        <v>0.98966233808122095</v>
      </c>
      <c r="AR36" s="25">
        <v>0.96954385166269397</v>
      </c>
      <c r="AS36" s="36">
        <v>247</v>
      </c>
      <c r="AT36" s="36">
        <v>12147</v>
      </c>
      <c r="AU36" s="16"/>
      <c r="AV36" s="16"/>
      <c r="AW36" s="16"/>
      <c r="AX36" s="16"/>
      <c r="AY36" s="16"/>
      <c r="AZ36" s="16"/>
      <c r="BA36" s="16"/>
      <c r="BB36" s="16"/>
      <c r="BC36" s="16"/>
      <c r="BD36" s="16"/>
    </row>
    <row r="37" spans="2:56" ht="15.75">
      <c r="B37" s="26">
        <v>19</v>
      </c>
      <c r="C37" s="10" t="s">
        <v>61</v>
      </c>
      <c r="D37" s="12" t="s">
        <v>388</v>
      </c>
      <c r="E37" s="10" t="s">
        <v>62</v>
      </c>
      <c r="F37" s="3" t="s">
        <v>572</v>
      </c>
      <c r="G37" s="4">
        <v>42639</v>
      </c>
      <c r="H37" s="93">
        <v>38</v>
      </c>
      <c r="I37" s="3" t="s">
        <v>573</v>
      </c>
      <c r="J37" s="3" t="s">
        <v>540</v>
      </c>
      <c r="K37" s="3" t="s">
        <v>549</v>
      </c>
      <c r="L37" s="3" t="s">
        <v>536</v>
      </c>
      <c r="M37" s="49" t="s">
        <v>365</v>
      </c>
      <c r="N37" s="12" t="s">
        <v>366</v>
      </c>
      <c r="O37" s="12" t="s">
        <v>367</v>
      </c>
      <c r="P37" s="14" t="s">
        <v>9</v>
      </c>
      <c r="Q37" s="10" t="s">
        <v>12</v>
      </c>
      <c r="R37" s="15">
        <v>1509216</v>
      </c>
      <c r="S37" s="32">
        <v>469752.08428053901</v>
      </c>
      <c r="T37" s="28">
        <v>0.94250205778326202</v>
      </c>
      <c r="U37" s="28">
        <v>38.132477754370399</v>
      </c>
      <c r="V37" s="36">
        <v>22</v>
      </c>
      <c r="W37" s="25">
        <v>1.1050332360647499</v>
      </c>
      <c r="X37" s="37">
        <v>0.83149308400404798</v>
      </c>
      <c r="Z37" s="15">
        <v>857124</v>
      </c>
      <c r="AA37" s="15">
        <v>66844</v>
      </c>
      <c r="AB37" s="15">
        <v>31577.5173240941</v>
      </c>
      <c r="AC37" s="15">
        <v>25254.185636437</v>
      </c>
      <c r="AD37" s="15">
        <v>833042056</v>
      </c>
      <c r="AE37" s="36">
        <v>340</v>
      </c>
      <c r="AF37" s="51">
        <v>40.1911322130127</v>
      </c>
      <c r="AG37" s="45">
        <v>2.9598303065440498E-3</v>
      </c>
      <c r="AH37" s="39">
        <v>0.97224479624591698</v>
      </c>
      <c r="AI37" s="39">
        <v>8.5061814926767093E-2</v>
      </c>
      <c r="AK37" s="25">
        <v>0.95759097066902199</v>
      </c>
      <c r="AL37" s="25">
        <v>0.91095107563276001</v>
      </c>
      <c r="AM37" s="25">
        <v>0.88084676688713204</v>
      </c>
      <c r="AN37" s="25">
        <v>0.76660445548393696</v>
      </c>
      <c r="AO37" s="25">
        <v>0.96280739036301399</v>
      </c>
      <c r="AP37" s="25">
        <v>0.93329418923118501</v>
      </c>
      <c r="AQ37" s="25">
        <v>0.98971957635473795</v>
      </c>
      <c r="AR37" s="25">
        <v>0.97218825678352006</v>
      </c>
      <c r="AS37" s="36">
        <v>174</v>
      </c>
      <c r="AT37" s="36">
        <v>12056</v>
      </c>
      <c r="AU37" s="16"/>
      <c r="AV37" s="16"/>
      <c r="AW37" s="16"/>
      <c r="AX37" s="16"/>
      <c r="AY37" s="16"/>
      <c r="AZ37" s="16"/>
      <c r="BA37" s="16"/>
      <c r="BB37" s="16"/>
      <c r="BC37" s="16"/>
      <c r="BD37" s="16"/>
    </row>
    <row r="38" spans="2:56" ht="15.75">
      <c r="B38" s="26">
        <v>20</v>
      </c>
      <c r="C38" s="10" t="s">
        <v>189</v>
      </c>
      <c r="D38" s="12" t="s">
        <v>389</v>
      </c>
      <c r="E38" s="14" t="s">
        <v>190</v>
      </c>
      <c r="F38" s="3" t="s">
        <v>565</v>
      </c>
      <c r="G38" s="4">
        <v>42652</v>
      </c>
      <c r="H38" s="93">
        <v>53</v>
      </c>
      <c r="I38" s="3" t="s">
        <v>574</v>
      </c>
      <c r="J38" s="3" t="s">
        <v>540</v>
      </c>
      <c r="K38" s="3" t="s">
        <v>541</v>
      </c>
      <c r="L38" s="3" t="s">
        <v>536</v>
      </c>
      <c r="M38" s="49" t="s">
        <v>365</v>
      </c>
      <c r="N38" s="12" t="s">
        <v>366</v>
      </c>
      <c r="O38" s="12" t="s">
        <v>367</v>
      </c>
      <c r="P38" s="10" t="s">
        <v>9</v>
      </c>
      <c r="Q38" s="10" t="s">
        <v>12</v>
      </c>
      <c r="R38" s="18">
        <v>1523811</v>
      </c>
      <c r="S38" s="43">
        <v>460215.280310528</v>
      </c>
      <c r="T38" s="28">
        <v>0.94188640176808502</v>
      </c>
      <c r="U38" s="28">
        <v>38.048733653586197</v>
      </c>
      <c r="V38" s="36">
        <v>23</v>
      </c>
      <c r="W38" s="25">
        <v>1.0825990932363301</v>
      </c>
      <c r="X38" s="38">
        <v>0.83609401831711505</v>
      </c>
      <c r="Z38" s="18">
        <v>1373405</v>
      </c>
      <c r="AA38" s="18">
        <v>68259</v>
      </c>
      <c r="AB38" s="18">
        <v>32286.852321734299</v>
      </c>
      <c r="AC38" s="18">
        <v>25942.176944411</v>
      </c>
      <c r="AD38" s="18">
        <v>818769504</v>
      </c>
      <c r="AE38" s="36">
        <v>336</v>
      </c>
      <c r="AF38" s="52">
        <v>39.430960772713</v>
      </c>
      <c r="AG38" s="45">
        <v>3.9564510258752704E-3</v>
      </c>
      <c r="AH38" s="39">
        <v>0.97282687753841801</v>
      </c>
      <c r="AI38" s="39">
        <v>0.102239700630156</v>
      </c>
      <c r="AK38" s="25">
        <v>0.954882735468086</v>
      </c>
      <c r="AL38" s="25">
        <v>0.90511317149257398</v>
      </c>
      <c r="AM38" s="25">
        <v>0.88322425241774405</v>
      </c>
      <c r="AN38" s="25">
        <v>0.779086082737668</v>
      </c>
      <c r="AO38" s="25">
        <v>0.96953187022949905</v>
      </c>
      <c r="AP38" s="25">
        <v>0.943230141666341</v>
      </c>
      <c r="AQ38" s="25">
        <v>0.988687273152274</v>
      </c>
      <c r="AR38" s="25">
        <v>0.96923017130960398</v>
      </c>
      <c r="AS38" s="36">
        <v>209</v>
      </c>
      <c r="AT38" s="36">
        <v>10742</v>
      </c>
      <c r="AU38" s="16"/>
      <c r="AV38" s="16"/>
      <c r="AW38" s="16"/>
      <c r="AX38" s="16"/>
      <c r="AY38" s="16"/>
      <c r="AZ38" s="16"/>
      <c r="BA38" s="16"/>
      <c r="BB38" s="16"/>
      <c r="BC38" s="16"/>
      <c r="BD38" s="16"/>
    </row>
    <row r="39" spans="2:56" ht="15.75">
      <c r="B39" s="26">
        <v>21</v>
      </c>
      <c r="C39" s="10" t="s">
        <v>237</v>
      </c>
      <c r="D39" s="12" t="s">
        <v>390</v>
      </c>
      <c r="E39" s="14" t="s">
        <v>238</v>
      </c>
      <c r="F39" s="3" t="s">
        <v>575</v>
      </c>
      <c r="G39" s="4">
        <v>42626</v>
      </c>
      <c r="H39" s="93">
        <v>51</v>
      </c>
      <c r="I39" s="3" t="s">
        <v>576</v>
      </c>
      <c r="J39" s="3" t="s">
        <v>540</v>
      </c>
      <c r="K39" s="3" t="s">
        <v>549</v>
      </c>
      <c r="L39" s="3" t="s">
        <v>536</v>
      </c>
      <c r="M39" s="49" t="s">
        <v>365</v>
      </c>
      <c r="N39" s="12" t="s">
        <v>366</v>
      </c>
      <c r="O39" s="12" t="s">
        <v>367</v>
      </c>
      <c r="P39" s="10" t="s">
        <v>9</v>
      </c>
      <c r="Q39" s="10" t="s">
        <v>12</v>
      </c>
      <c r="R39" s="18">
        <v>1494363</v>
      </c>
      <c r="S39" s="43">
        <v>424389.71659845498</v>
      </c>
      <c r="T39" s="28">
        <v>0.94329133034242996</v>
      </c>
      <c r="U39" s="28">
        <v>38.274983087571201</v>
      </c>
      <c r="V39" s="36">
        <v>27</v>
      </c>
      <c r="W39" s="25">
        <v>0.99832391931511899</v>
      </c>
      <c r="X39" s="38">
        <v>0.82596092182295799</v>
      </c>
      <c r="Z39" s="18">
        <v>1101103</v>
      </c>
      <c r="AA39" s="18">
        <v>75818</v>
      </c>
      <c r="AB39" s="18">
        <v>35397.087581284402</v>
      </c>
      <c r="AC39" s="18">
        <v>30353.708712955598</v>
      </c>
      <c r="AD39" s="18">
        <v>828378946</v>
      </c>
      <c r="AE39" s="36">
        <v>310</v>
      </c>
      <c r="AF39" s="52">
        <v>39.970491075129701</v>
      </c>
      <c r="AG39" s="45">
        <v>3.55196909208761E-3</v>
      </c>
      <c r="AH39" s="39">
        <v>0.97515889304120396</v>
      </c>
      <c r="AI39" s="39">
        <v>8.4228357959264602E-2</v>
      </c>
      <c r="AK39" s="25">
        <v>0.95981043817062295</v>
      </c>
      <c r="AL39" s="25">
        <v>0.91597958967517201</v>
      </c>
      <c r="AM39" s="25">
        <v>0.89181208743548501</v>
      </c>
      <c r="AN39" s="25">
        <v>0.79028855479021298</v>
      </c>
      <c r="AO39" s="25">
        <v>0.96720786889723698</v>
      </c>
      <c r="AP39" s="25">
        <v>0.94327053128653504</v>
      </c>
      <c r="AQ39" s="25">
        <v>0.99139144631882004</v>
      </c>
      <c r="AR39" s="25">
        <v>0.97671746008498805</v>
      </c>
      <c r="AS39" s="36">
        <v>242</v>
      </c>
      <c r="AT39" s="36">
        <v>9672</v>
      </c>
      <c r="AU39" s="16"/>
      <c r="AV39" s="16"/>
      <c r="AW39" s="16"/>
      <c r="AX39" s="16"/>
      <c r="AY39" s="16"/>
      <c r="AZ39" s="16"/>
      <c r="BA39" s="16"/>
      <c r="BB39" s="16"/>
      <c r="BC39" s="16"/>
      <c r="BD39" s="16"/>
    </row>
    <row r="40" spans="2:56" ht="15.75">
      <c r="B40" s="26">
        <v>22</v>
      </c>
      <c r="C40" s="10" t="s">
        <v>209</v>
      </c>
      <c r="D40" s="12" t="s">
        <v>391</v>
      </c>
      <c r="E40" s="14" t="s">
        <v>210</v>
      </c>
      <c r="F40" s="3" t="s">
        <v>577</v>
      </c>
      <c r="G40" s="4">
        <v>42675</v>
      </c>
      <c r="H40" s="93">
        <v>30</v>
      </c>
      <c r="I40" s="3" t="s">
        <v>578</v>
      </c>
      <c r="J40" s="3" t="s">
        <v>540</v>
      </c>
      <c r="K40" s="3" t="s">
        <v>541</v>
      </c>
      <c r="L40" s="3" t="s">
        <v>536</v>
      </c>
      <c r="M40" s="49" t="s">
        <v>365</v>
      </c>
      <c r="N40" s="12" t="s">
        <v>366</v>
      </c>
      <c r="O40" s="12" t="s">
        <v>367</v>
      </c>
      <c r="P40" s="10" t="s">
        <v>9</v>
      </c>
      <c r="Q40" s="10" t="s">
        <v>12</v>
      </c>
      <c r="R40" s="18">
        <v>1455482</v>
      </c>
      <c r="S40" s="43">
        <v>446569.84046110598</v>
      </c>
      <c r="T40" s="28">
        <v>0.94236631784911895</v>
      </c>
      <c r="U40" s="28">
        <v>38.254117219488499</v>
      </c>
      <c r="V40" s="36">
        <v>28</v>
      </c>
      <c r="W40" s="25">
        <v>1.0504998965346799</v>
      </c>
      <c r="X40" s="38">
        <v>0.86729592701000202</v>
      </c>
      <c r="Z40" s="18">
        <v>2434896</v>
      </c>
      <c r="AA40" s="18">
        <v>91219</v>
      </c>
      <c r="AB40" s="18">
        <v>36866.1013360203</v>
      </c>
      <c r="AC40" s="18">
        <v>32489.139346156899</v>
      </c>
      <c r="AD40" s="18">
        <v>855840546</v>
      </c>
      <c r="AE40" s="36">
        <v>342</v>
      </c>
      <c r="AF40" s="52">
        <v>41.117904766823997</v>
      </c>
      <c r="AG40" s="45">
        <v>6.0087383685852903E-3</v>
      </c>
      <c r="AH40" s="39">
        <v>0.97268129430268802</v>
      </c>
      <c r="AI40" s="39">
        <v>9.8123676449049596E-2</v>
      </c>
      <c r="AK40" s="25">
        <v>0.95803794259775399</v>
      </c>
      <c r="AL40" s="25">
        <v>0.91265435108835902</v>
      </c>
      <c r="AM40" s="25">
        <v>0.88320486218637695</v>
      </c>
      <c r="AN40" s="25">
        <v>0.77524008006506995</v>
      </c>
      <c r="AO40" s="25">
        <v>0.96951414738184105</v>
      </c>
      <c r="AP40" s="25">
        <v>0.94615189772745301</v>
      </c>
      <c r="AQ40" s="25">
        <v>0.99122731896719396</v>
      </c>
      <c r="AR40" s="25">
        <v>0.97596541292517802</v>
      </c>
      <c r="AS40" s="36">
        <v>304</v>
      </c>
      <c r="AT40" s="36">
        <v>12125</v>
      </c>
      <c r="AU40" s="16"/>
      <c r="AV40" s="16"/>
      <c r="AW40" s="16"/>
      <c r="AX40" s="16"/>
      <c r="AY40" s="16"/>
      <c r="AZ40" s="16"/>
      <c r="BA40" s="16"/>
      <c r="BB40" s="16"/>
      <c r="BC40" s="16"/>
      <c r="BD40" s="16"/>
    </row>
    <row r="41" spans="2:56" ht="15.75">
      <c r="B41" s="26">
        <v>23</v>
      </c>
      <c r="C41" s="10" t="s">
        <v>15</v>
      </c>
      <c r="D41" s="12" t="s">
        <v>392</v>
      </c>
      <c r="E41" s="10" t="s">
        <v>16</v>
      </c>
      <c r="F41" s="3" t="s">
        <v>579</v>
      </c>
      <c r="G41" s="4">
        <v>42689</v>
      </c>
      <c r="H41" s="93">
        <v>64</v>
      </c>
      <c r="I41" s="3" t="s">
        <v>580</v>
      </c>
      <c r="J41" s="3" t="s">
        <v>581</v>
      </c>
      <c r="K41" s="3" t="s">
        <v>541</v>
      </c>
      <c r="L41" s="3" t="s">
        <v>536</v>
      </c>
      <c r="M41" s="49" t="s">
        <v>365</v>
      </c>
      <c r="N41" s="12" t="s">
        <v>366</v>
      </c>
      <c r="O41" s="12" t="s">
        <v>367</v>
      </c>
      <c r="P41" s="14" t="s">
        <v>9</v>
      </c>
      <c r="Q41" s="10" t="s">
        <v>12</v>
      </c>
      <c r="R41" s="15">
        <v>1521720</v>
      </c>
      <c r="S41" s="32">
        <v>468501.102077991</v>
      </c>
      <c r="T41" s="28">
        <v>0.94073073130067497</v>
      </c>
      <c r="U41" s="28">
        <v>38.080870719000899</v>
      </c>
      <c r="V41" s="36">
        <v>30</v>
      </c>
      <c r="W41" s="25">
        <v>1.1020904563351801</v>
      </c>
      <c r="X41" s="37">
        <v>0.95856531908345</v>
      </c>
      <c r="Z41" s="15">
        <v>10816983</v>
      </c>
      <c r="AA41" s="15">
        <v>142122</v>
      </c>
      <c r="AB41" s="15">
        <v>41590.428236117601</v>
      </c>
      <c r="AC41" s="15">
        <v>34938.445659405399</v>
      </c>
      <c r="AD41" s="15">
        <v>813981226</v>
      </c>
      <c r="AE41" s="36">
        <v>327</v>
      </c>
      <c r="AF41" s="51">
        <v>39.104396268297599</v>
      </c>
      <c r="AG41" s="45">
        <v>3.6967155442575602E-3</v>
      </c>
      <c r="AH41" s="39">
        <v>0.97189762457740003</v>
      </c>
      <c r="AI41" s="39">
        <v>6.0703277939436598E-2</v>
      </c>
      <c r="AK41" s="25">
        <v>0.95474635291947196</v>
      </c>
      <c r="AL41" s="25">
        <v>0.90400978446037605</v>
      </c>
      <c r="AM41" s="25">
        <v>0.87615281286777102</v>
      </c>
      <c r="AN41" s="25">
        <v>0.76082786140816105</v>
      </c>
      <c r="AO41" s="25">
        <v>0.96390406245069804</v>
      </c>
      <c r="AP41" s="25">
        <v>0.93537059784717902</v>
      </c>
      <c r="AQ41" s="25">
        <v>0.98959456252864397</v>
      </c>
      <c r="AR41" s="25">
        <v>0.97080128049537995</v>
      </c>
      <c r="AS41" s="36">
        <v>240</v>
      </c>
      <c r="AT41" s="36">
        <v>13648</v>
      </c>
      <c r="AU41" s="16"/>
      <c r="AV41" s="16"/>
      <c r="AW41" s="16"/>
      <c r="AX41" s="16"/>
      <c r="AY41" s="16"/>
      <c r="AZ41" s="16"/>
      <c r="BA41" s="16"/>
      <c r="BB41" s="16"/>
      <c r="BC41" s="16"/>
      <c r="BD41" s="16"/>
    </row>
    <row r="42" spans="2:56" ht="15.75">
      <c r="B42" s="76">
        <v>24</v>
      </c>
      <c r="C42" s="77" t="s">
        <v>84</v>
      </c>
      <c r="D42" s="78" t="s">
        <v>393</v>
      </c>
      <c r="E42" s="77" t="s">
        <v>85</v>
      </c>
      <c r="F42" s="79" t="s">
        <v>582</v>
      </c>
      <c r="G42" s="80">
        <v>42612</v>
      </c>
      <c r="H42" s="94">
        <v>77</v>
      </c>
      <c r="I42" s="79" t="s">
        <v>583</v>
      </c>
      <c r="J42" s="79" t="s">
        <v>540</v>
      </c>
      <c r="K42" s="79" t="s">
        <v>549</v>
      </c>
      <c r="L42" s="79" t="s">
        <v>536</v>
      </c>
      <c r="M42" s="81" t="s">
        <v>365</v>
      </c>
      <c r="N42" s="78" t="s">
        <v>366</v>
      </c>
      <c r="O42" s="78" t="s">
        <v>367</v>
      </c>
      <c r="P42" s="82" t="s">
        <v>9</v>
      </c>
      <c r="Q42" s="77" t="s">
        <v>12</v>
      </c>
      <c r="R42" s="83">
        <v>1492252</v>
      </c>
      <c r="S42" s="84">
        <v>369134.05211446498</v>
      </c>
      <c r="T42" s="85">
        <v>0.94049788942416201</v>
      </c>
      <c r="U42" s="85">
        <v>37.864872187505597</v>
      </c>
      <c r="V42" s="86">
        <v>20</v>
      </c>
      <c r="W42" s="87">
        <v>0.86834185477746195</v>
      </c>
      <c r="X42" s="88">
        <v>0.80073517877807598</v>
      </c>
      <c r="Y42" s="77"/>
      <c r="Z42" s="83">
        <v>683259</v>
      </c>
      <c r="AA42" s="83">
        <v>43572</v>
      </c>
      <c r="AB42" s="83">
        <v>21462.0184694975</v>
      </c>
      <c r="AC42" s="83">
        <v>20794.249956881598</v>
      </c>
      <c r="AD42" s="83">
        <v>759496992</v>
      </c>
      <c r="AE42" s="86">
        <v>325</v>
      </c>
      <c r="AF42" s="89">
        <v>36.030350001800102</v>
      </c>
      <c r="AG42" s="90">
        <v>2.76656764489073E-3</v>
      </c>
      <c r="AH42" s="91">
        <v>0.96547531816952803</v>
      </c>
      <c r="AI42" s="91">
        <v>0.105869926769723</v>
      </c>
      <c r="AJ42" s="76"/>
      <c r="AK42" s="87">
        <v>0.94662776240739199</v>
      </c>
      <c r="AL42" s="87">
        <v>0.88927423007177797</v>
      </c>
      <c r="AM42" s="87">
        <v>0.86179509766557505</v>
      </c>
      <c r="AN42" s="87">
        <v>0.74242830147817596</v>
      </c>
      <c r="AO42" s="87">
        <v>0.95965021972068498</v>
      </c>
      <c r="AP42" s="87">
        <v>0.92766988931010796</v>
      </c>
      <c r="AQ42" s="87">
        <v>0.98644692081282104</v>
      </c>
      <c r="AR42" s="87">
        <v>0.96444067006258705</v>
      </c>
      <c r="AS42" s="86">
        <v>231</v>
      </c>
      <c r="AT42" s="86">
        <v>8696</v>
      </c>
      <c r="AU42" s="16"/>
      <c r="AV42" s="16"/>
      <c r="AW42" s="16"/>
      <c r="AX42" s="16"/>
      <c r="AY42" s="16"/>
      <c r="AZ42" s="16"/>
      <c r="BA42" s="16"/>
      <c r="BB42" s="16"/>
      <c r="BC42" s="16"/>
      <c r="BD42" s="16"/>
    </row>
    <row r="43" spans="2:56" ht="15.75">
      <c r="B43" s="26">
        <v>25</v>
      </c>
      <c r="C43" s="10" t="s">
        <v>22</v>
      </c>
      <c r="D43" s="12" t="s">
        <v>394</v>
      </c>
      <c r="E43" s="10" t="s">
        <v>23</v>
      </c>
      <c r="F43" s="3" t="s">
        <v>584</v>
      </c>
      <c r="G43" s="4">
        <v>42676</v>
      </c>
      <c r="H43" s="93">
        <v>29</v>
      </c>
      <c r="I43" s="3" t="s">
        <v>585</v>
      </c>
      <c r="J43" s="3" t="s">
        <v>540</v>
      </c>
      <c r="K43" s="3" t="s">
        <v>541</v>
      </c>
      <c r="L43" s="3" t="s">
        <v>536</v>
      </c>
      <c r="M43" s="49" t="s">
        <v>365</v>
      </c>
      <c r="N43" s="12" t="s">
        <v>366</v>
      </c>
      <c r="O43" s="12" t="s">
        <v>367</v>
      </c>
      <c r="P43" s="10" t="s">
        <v>9</v>
      </c>
      <c r="Q43" s="10" t="s">
        <v>12</v>
      </c>
      <c r="R43" s="15">
        <v>1440479</v>
      </c>
      <c r="S43" s="32">
        <v>545386.13087062305</v>
      </c>
      <c r="T43" s="28">
        <v>0.94089232333151196</v>
      </c>
      <c r="U43" s="28">
        <v>37.9459621487334</v>
      </c>
      <c r="V43" s="36">
        <v>33</v>
      </c>
      <c r="W43" s="25">
        <v>1.2829529048792401</v>
      </c>
      <c r="X43" s="37">
        <v>0.85315972566443399</v>
      </c>
      <c r="Z43" s="15">
        <v>3139736</v>
      </c>
      <c r="AA43" s="15">
        <v>184040</v>
      </c>
      <c r="AB43" s="15">
        <v>66184.663340227606</v>
      </c>
      <c r="AC43" s="15">
        <v>58232.3922080556</v>
      </c>
      <c r="AD43" s="15">
        <v>785654768</v>
      </c>
      <c r="AE43" s="36">
        <v>341</v>
      </c>
      <c r="AF43" s="51">
        <v>38.022333465961196</v>
      </c>
      <c r="AG43" s="45">
        <v>3.8041792705661801E-3</v>
      </c>
      <c r="AH43" s="39">
        <v>0.97298066419931595</v>
      </c>
      <c r="AI43" s="39">
        <v>5.4060615804769702E-2</v>
      </c>
      <c r="AK43" s="25">
        <v>0.95506387289797701</v>
      </c>
      <c r="AL43" s="25">
        <v>0.90296378626847196</v>
      </c>
      <c r="AM43" s="25">
        <v>0.87126014066539603</v>
      </c>
      <c r="AN43" s="25">
        <v>0.75458744008053302</v>
      </c>
      <c r="AO43" s="25">
        <v>0.96385471659226196</v>
      </c>
      <c r="AP43" s="25">
        <v>0.93349012170699297</v>
      </c>
      <c r="AQ43" s="25">
        <v>0.98786607281176697</v>
      </c>
      <c r="AR43" s="25">
        <v>0.96664195402044495</v>
      </c>
      <c r="AS43" s="36">
        <v>309</v>
      </c>
      <c r="AT43" s="36">
        <v>12240</v>
      </c>
      <c r="AU43" s="16"/>
      <c r="AV43" s="16"/>
      <c r="AW43" s="16"/>
      <c r="AX43" s="16"/>
      <c r="AY43" s="16"/>
      <c r="AZ43" s="16"/>
      <c r="BA43" s="16"/>
      <c r="BB43" s="16"/>
      <c r="BC43" s="16"/>
      <c r="BD43" s="16"/>
    </row>
    <row r="44" spans="2:56" ht="15.75">
      <c r="B44" s="26">
        <v>26</v>
      </c>
      <c r="C44" s="10" t="s">
        <v>53</v>
      </c>
      <c r="D44" s="12" t="s">
        <v>395</v>
      </c>
      <c r="E44" s="10" t="s">
        <v>54</v>
      </c>
      <c r="F44" s="3" t="s">
        <v>586</v>
      </c>
      <c r="G44" s="4">
        <v>42621</v>
      </c>
      <c r="H44" s="93">
        <v>56</v>
      </c>
      <c r="I44" s="3" t="s">
        <v>587</v>
      </c>
      <c r="J44" s="3" t="s">
        <v>588</v>
      </c>
      <c r="K44" s="3" t="s">
        <v>549</v>
      </c>
      <c r="L44" s="3" t="s">
        <v>536</v>
      </c>
      <c r="M44" s="49" t="s">
        <v>365</v>
      </c>
      <c r="N44" s="12" t="s">
        <v>366</v>
      </c>
      <c r="O44" s="12" t="s">
        <v>367</v>
      </c>
      <c r="P44" s="14" t="s">
        <v>9</v>
      </c>
      <c r="Q44" s="10" t="s">
        <v>39</v>
      </c>
      <c r="R44" s="15">
        <v>1430819</v>
      </c>
      <c r="S44" s="32">
        <v>388326.480152987</v>
      </c>
      <c r="T44" s="28">
        <v>0.94338149819317896</v>
      </c>
      <c r="U44" s="28">
        <v>38.079322768448797</v>
      </c>
      <c r="V44" s="36">
        <v>35</v>
      </c>
      <c r="W44" s="25">
        <v>0.91348964990822801</v>
      </c>
      <c r="X44" s="37">
        <v>0.83557073469728904</v>
      </c>
      <c r="Z44" s="15">
        <v>1480000</v>
      </c>
      <c r="AA44" s="15">
        <v>102807</v>
      </c>
      <c r="AB44" s="15">
        <v>43198.817895737498</v>
      </c>
      <c r="AC44" s="15">
        <v>34305.370542222503</v>
      </c>
      <c r="AD44" s="15">
        <v>810775604</v>
      </c>
      <c r="AE44" s="36">
        <v>367</v>
      </c>
      <c r="AF44" s="51">
        <v>38.661938820487997</v>
      </c>
      <c r="AG44" s="45">
        <v>3.6040091473729299E-3</v>
      </c>
      <c r="AH44" s="39">
        <v>0.96179002198985697</v>
      </c>
      <c r="AI44" s="39">
        <v>7.2273233779126395E-2</v>
      </c>
      <c r="AK44" s="25">
        <v>0.94542518191987202</v>
      </c>
      <c r="AL44" s="25">
        <v>0.88472267610571198</v>
      </c>
      <c r="AM44" s="25">
        <v>0.85606472317262405</v>
      </c>
      <c r="AN44" s="25">
        <v>0.73612853833647196</v>
      </c>
      <c r="AO44" s="25">
        <v>0.960499504928369</v>
      </c>
      <c r="AP44" s="25">
        <v>0.92869311130629395</v>
      </c>
      <c r="AQ44" s="25">
        <v>0.99019261237539602</v>
      </c>
      <c r="AR44" s="25">
        <v>0.96873138156238803</v>
      </c>
      <c r="AS44" s="36">
        <v>286</v>
      </c>
      <c r="AT44" s="36">
        <v>13245</v>
      </c>
      <c r="AU44" s="16"/>
      <c r="AV44" s="16"/>
      <c r="AW44" s="16"/>
      <c r="AX44" s="16"/>
      <c r="AY44" s="16"/>
      <c r="AZ44" s="16"/>
      <c r="BA44" s="16"/>
      <c r="BB44" s="16"/>
      <c r="BC44" s="16"/>
      <c r="BD44" s="16"/>
    </row>
    <row r="45" spans="2:56" ht="15.75">
      <c r="B45" s="26">
        <v>27</v>
      </c>
      <c r="C45" s="10" t="s">
        <v>67</v>
      </c>
      <c r="D45" s="12" t="s">
        <v>396</v>
      </c>
      <c r="E45" s="10" t="s">
        <v>68</v>
      </c>
      <c r="F45" s="3" t="s">
        <v>589</v>
      </c>
      <c r="G45" s="4">
        <v>42647</v>
      </c>
      <c r="H45" s="93">
        <v>30</v>
      </c>
      <c r="I45" s="3" t="s">
        <v>562</v>
      </c>
      <c r="J45" s="3" t="s">
        <v>540</v>
      </c>
      <c r="K45" s="3" t="s">
        <v>549</v>
      </c>
      <c r="L45" s="3" t="s">
        <v>536</v>
      </c>
      <c r="M45" s="49" t="s">
        <v>365</v>
      </c>
      <c r="N45" s="12" t="s">
        <v>366</v>
      </c>
      <c r="O45" s="12" t="s">
        <v>367</v>
      </c>
      <c r="P45" s="10" t="s">
        <v>9</v>
      </c>
      <c r="Q45" s="10" t="s">
        <v>29</v>
      </c>
      <c r="R45" s="15">
        <v>1434239</v>
      </c>
      <c r="S45" s="32">
        <v>449824.88308781799</v>
      </c>
      <c r="T45" s="28">
        <v>0.94135598483806604</v>
      </c>
      <c r="U45" s="28">
        <v>38.262411785829698</v>
      </c>
      <c r="V45" s="36">
        <v>34</v>
      </c>
      <c r="W45" s="25">
        <v>1.0581569786588201</v>
      </c>
      <c r="X45" s="37">
        <v>0.88561249089133798</v>
      </c>
      <c r="Z45" s="15">
        <v>1771395</v>
      </c>
      <c r="AA45" s="15">
        <v>98626</v>
      </c>
      <c r="AB45" s="15">
        <v>50730.298619863002</v>
      </c>
      <c r="AC45" s="15">
        <v>35527.098414556604</v>
      </c>
      <c r="AD45" s="15">
        <v>836144010</v>
      </c>
      <c r="AE45" s="36">
        <v>360</v>
      </c>
      <c r="AF45" s="51">
        <v>40.031801986856003</v>
      </c>
      <c r="AG45" s="45">
        <v>3.4876362884494701E-2</v>
      </c>
      <c r="AH45" s="39">
        <v>0.96600769046949198</v>
      </c>
      <c r="AI45" s="39">
        <v>6.9859639415457905E-2</v>
      </c>
      <c r="AK45" s="25">
        <v>0.95376399189454897</v>
      </c>
      <c r="AL45" s="25">
        <v>0.902513086106706</v>
      </c>
      <c r="AM45" s="25">
        <v>0.83687609328990598</v>
      </c>
      <c r="AN45" s="25">
        <v>0.69677987083202098</v>
      </c>
      <c r="AO45" s="25">
        <v>0.96589412719706003</v>
      </c>
      <c r="AP45" s="25">
        <v>0.93958753648190296</v>
      </c>
      <c r="AQ45" s="25">
        <v>0.99144110623958104</v>
      </c>
      <c r="AR45" s="25">
        <v>0.97613581376370795</v>
      </c>
      <c r="AS45" s="36">
        <v>232</v>
      </c>
      <c r="AT45" s="36">
        <v>10198</v>
      </c>
      <c r="AU45" s="16"/>
      <c r="AV45" s="16"/>
      <c r="AW45" s="16"/>
      <c r="AX45" s="16"/>
      <c r="AY45" s="16"/>
      <c r="AZ45" s="16"/>
      <c r="BA45" s="16"/>
      <c r="BB45" s="16"/>
      <c r="BC45" s="16"/>
      <c r="BD45" s="16"/>
    </row>
    <row r="46" spans="2:56" ht="15.75">
      <c r="B46" s="26">
        <v>28</v>
      </c>
      <c r="C46" s="10" t="s">
        <v>33</v>
      </c>
      <c r="D46" s="12" t="s">
        <v>397</v>
      </c>
      <c r="E46" s="10" t="s">
        <v>34</v>
      </c>
      <c r="F46" s="3" t="s">
        <v>590</v>
      </c>
      <c r="G46" s="4">
        <v>42618</v>
      </c>
      <c r="H46" s="93">
        <v>59</v>
      </c>
      <c r="I46" s="3" t="s">
        <v>591</v>
      </c>
      <c r="J46" s="3" t="s">
        <v>540</v>
      </c>
      <c r="K46" s="3" t="s">
        <v>549</v>
      </c>
      <c r="L46" s="3" t="s">
        <v>536</v>
      </c>
      <c r="M46" s="49" t="s">
        <v>365</v>
      </c>
      <c r="N46" s="12" t="s">
        <v>366</v>
      </c>
      <c r="O46" s="12" t="s">
        <v>367</v>
      </c>
      <c r="P46" s="10" t="s">
        <v>9</v>
      </c>
      <c r="Q46" s="10" t="s">
        <v>29</v>
      </c>
      <c r="R46" s="15">
        <v>1422916</v>
      </c>
      <c r="S46" s="32">
        <v>442561.30714980798</v>
      </c>
      <c r="T46" s="28">
        <v>0.93964533862268496</v>
      </c>
      <c r="U46" s="28">
        <v>38.305216199173501</v>
      </c>
      <c r="V46" s="36">
        <v>31</v>
      </c>
      <c r="W46" s="25">
        <v>1.0410703214777799</v>
      </c>
      <c r="X46" s="37">
        <v>0.83781650654415596</v>
      </c>
      <c r="Z46" s="15">
        <v>1475864</v>
      </c>
      <c r="AA46" s="15">
        <v>99749</v>
      </c>
      <c r="AB46" s="15">
        <v>41091.8481160007</v>
      </c>
      <c r="AC46" s="15">
        <v>33235.077949119899</v>
      </c>
      <c r="AD46" s="15">
        <v>862490532</v>
      </c>
      <c r="AE46" s="36">
        <v>353</v>
      </c>
      <c r="AF46" s="51">
        <v>40.999708820187699</v>
      </c>
      <c r="AG46" s="45">
        <v>3.73300045028175E-3</v>
      </c>
      <c r="AH46" s="39">
        <v>0.96257389872425803</v>
      </c>
      <c r="AI46" s="39">
        <v>6.86823300243707E-2</v>
      </c>
      <c r="AK46" s="25">
        <v>0.95006596207573102</v>
      </c>
      <c r="AL46" s="25">
        <v>0.89504207819432602</v>
      </c>
      <c r="AM46" s="25">
        <v>0.82938847617747502</v>
      </c>
      <c r="AN46" s="25">
        <v>0.68976023203863202</v>
      </c>
      <c r="AO46" s="25">
        <v>0.96787892942342402</v>
      </c>
      <c r="AP46" s="25">
        <v>0.942777317641325</v>
      </c>
      <c r="AQ46" s="25">
        <v>0.99240462270952701</v>
      </c>
      <c r="AR46" s="25">
        <v>0.97722904641114305</v>
      </c>
      <c r="AS46" s="36">
        <v>257</v>
      </c>
      <c r="AT46" s="36">
        <v>12755</v>
      </c>
      <c r="AU46" s="16"/>
      <c r="AV46" s="16"/>
      <c r="AW46" s="16"/>
      <c r="AX46" s="16"/>
      <c r="AY46" s="16"/>
      <c r="AZ46" s="16"/>
      <c r="BA46" s="16"/>
      <c r="BB46" s="16"/>
      <c r="BC46" s="16"/>
      <c r="BD46" s="16"/>
    </row>
    <row r="47" spans="2:56" ht="15.75">
      <c r="B47" s="26">
        <v>29</v>
      </c>
      <c r="C47" s="10" t="s">
        <v>219</v>
      </c>
      <c r="D47" s="12" t="s">
        <v>398</v>
      </c>
      <c r="E47" s="14" t="s">
        <v>220</v>
      </c>
      <c r="F47" s="3" t="s">
        <v>577</v>
      </c>
      <c r="G47" s="4">
        <v>42644</v>
      </c>
      <c r="H47" s="93">
        <v>61</v>
      </c>
      <c r="I47" s="3" t="s">
        <v>592</v>
      </c>
      <c r="J47" s="3" t="s">
        <v>540</v>
      </c>
      <c r="K47" s="3" t="s">
        <v>541</v>
      </c>
      <c r="L47" s="3" t="s">
        <v>536</v>
      </c>
      <c r="M47" s="49" t="s">
        <v>365</v>
      </c>
      <c r="N47" s="12" t="s">
        <v>366</v>
      </c>
      <c r="O47" s="12" t="s">
        <v>367</v>
      </c>
      <c r="P47" s="10" t="s">
        <v>9</v>
      </c>
      <c r="Q47" s="10" t="s">
        <v>29</v>
      </c>
      <c r="R47" s="18">
        <v>1395503</v>
      </c>
      <c r="S47" s="43">
        <v>425282.59140407399</v>
      </c>
      <c r="T47" s="28">
        <v>0.94079608409113102</v>
      </c>
      <c r="U47" s="28">
        <v>38.365399926396599</v>
      </c>
      <c r="V47" s="36">
        <v>34</v>
      </c>
      <c r="W47" s="25">
        <v>1.00042429602204</v>
      </c>
      <c r="X47" s="38">
        <v>0.90444633828681698</v>
      </c>
      <c r="Z47" s="18">
        <v>12651640</v>
      </c>
      <c r="AA47" s="18">
        <v>108820</v>
      </c>
      <c r="AB47" s="18">
        <v>42436.610353301898</v>
      </c>
      <c r="AC47" s="18">
        <v>34792.333568550501</v>
      </c>
      <c r="AD47" s="18">
        <v>873098970</v>
      </c>
      <c r="AE47" s="36">
        <v>342</v>
      </c>
      <c r="AF47" s="52">
        <v>41.507524629130202</v>
      </c>
      <c r="AG47" s="45">
        <v>3.9572773277578004E-3</v>
      </c>
      <c r="AH47" s="39">
        <v>0.96449411456756096</v>
      </c>
      <c r="AI47" s="39">
        <v>6.3648900987064203E-2</v>
      </c>
      <c r="AK47" s="25">
        <v>0.949032426958062</v>
      </c>
      <c r="AL47" s="25">
        <v>0.89364043755422895</v>
      </c>
      <c r="AM47" s="25">
        <v>0.83256197371142104</v>
      </c>
      <c r="AN47" s="25">
        <v>0.69438505425751296</v>
      </c>
      <c r="AO47" s="25">
        <v>0.97094611507788098</v>
      </c>
      <c r="AP47" s="25">
        <v>0.94826595803909797</v>
      </c>
      <c r="AQ47" s="25">
        <v>0.99283022848486402</v>
      </c>
      <c r="AR47" s="25">
        <v>0.978941907353298</v>
      </c>
      <c r="AS47" s="36">
        <v>254</v>
      </c>
      <c r="AT47" s="36">
        <v>12210</v>
      </c>
      <c r="AU47" s="16"/>
      <c r="AV47" s="16"/>
      <c r="AW47" s="16"/>
      <c r="AX47" s="16"/>
      <c r="AY47" s="16"/>
      <c r="AZ47" s="16"/>
      <c r="BA47" s="16"/>
      <c r="BB47" s="16"/>
      <c r="BC47" s="16"/>
      <c r="BD47" s="16"/>
    </row>
    <row r="48" spans="2:56" ht="15.75">
      <c r="B48" s="26">
        <v>30</v>
      </c>
      <c r="C48" s="10" t="s">
        <v>183</v>
      </c>
      <c r="D48" s="12" t="s">
        <v>399</v>
      </c>
      <c r="E48" s="14" t="s">
        <v>184</v>
      </c>
      <c r="F48" s="5" t="s">
        <v>593</v>
      </c>
      <c r="G48" s="4">
        <v>42707</v>
      </c>
      <c r="H48" s="93">
        <v>45</v>
      </c>
      <c r="I48" s="5" t="s">
        <v>594</v>
      </c>
      <c r="J48" s="3" t="s">
        <v>540</v>
      </c>
      <c r="K48" s="3" t="s">
        <v>541</v>
      </c>
      <c r="L48" s="3" t="s">
        <v>536</v>
      </c>
      <c r="M48" s="49" t="s">
        <v>365</v>
      </c>
      <c r="N48" s="12" t="s">
        <v>366</v>
      </c>
      <c r="O48" s="12" t="s">
        <v>367</v>
      </c>
      <c r="P48" s="10" t="s">
        <v>9</v>
      </c>
      <c r="Q48" s="10" t="s">
        <v>29</v>
      </c>
      <c r="R48" s="18">
        <v>1395847</v>
      </c>
      <c r="S48" s="43">
        <v>422824.830743892</v>
      </c>
      <c r="T48" s="28">
        <v>0.94006189123451001</v>
      </c>
      <c r="U48" s="28">
        <v>38.404881000373599</v>
      </c>
      <c r="V48" s="36">
        <v>37</v>
      </c>
      <c r="W48" s="25">
        <v>0.99464272036400003</v>
      </c>
      <c r="X48" s="38">
        <v>0.87045500397320397</v>
      </c>
      <c r="Z48" s="18">
        <v>5121829</v>
      </c>
      <c r="AA48" s="18">
        <v>109959</v>
      </c>
      <c r="AB48" s="18">
        <v>47714.0963975423</v>
      </c>
      <c r="AC48" s="18">
        <v>36898.022554698699</v>
      </c>
      <c r="AD48" s="18">
        <v>886099630</v>
      </c>
      <c r="AE48" s="36">
        <v>355</v>
      </c>
      <c r="AF48" s="52">
        <v>42.245495680668398</v>
      </c>
      <c r="AG48" s="45">
        <v>4.6115097594658502E-3</v>
      </c>
      <c r="AH48" s="39">
        <v>0.96619780328765004</v>
      </c>
      <c r="AI48" s="39">
        <v>6.6371677167666399E-2</v>
      </c>
      <c r="AK48" s="25">
        <v>0.95088743558340605</v>
      </c>
      <c r="AL48" s="25">
        <v>0.89728721287125102</v>
      </c>
      <c r="AM48" s="25">
        <v>0.83454449480610304</v>
      </c>
      <c r="AN48" s="25">
        <v>0.69419171917488898</v>
      </c>
      <c r="AO48" s="25">
        <v>0.97253782681299605</v>
      </c>
      <c r="AP48" s="25">
        <v>0.95083096637789999</v>
      </c>
      <c r="AQ48" s="25">
        <v>0.993260005085432</v>
      </c>
      <c r="AR48" s="25">
        <v>0.98031292866581998</v>
      </c>
      <c r="AS48" s="36">
        <v>341</v>
      </c>
      <c r="AT48" s="36">
        <v>11918</v>
      </c>
      <c r="AU48" s="16"/>
      <c r="AV48" s="16"/>
      <c r="AW48" s="16"/>
      <c r="AX48" s="16"/>
      <c r="AY48" s="16"/>
      <c r="AZ48" s="16"/>
      <c r="BA48" s="16"/>
      <c r="BB48" s="16"/>
      <c r="BC48" s="16"/>
      <c r="BD48" s="16"/>
    </row>
    <row r="49" spans="2:56" ht="15.75">
      <c r="B49" s="26">
        <v>31</v>
      </c>
      <c r="C49" s="10" t="s">
        <v>247</v>
      </c>
      <c r="D49" s="12" t="s">
        <v>400</v>
      </c>
      <c r="E49" s="14" t="s">
        <v>248</v>
      </c>
      <c r="F49" s="3" t="s">
        <v>595</v>
      </c>
      <c r="G49" s="4">
        <v>42647</v>
      </c>
      <c r="H49" s="93">
        <v>34</v>
      </c>
      <c r="I49" s="3" t="s">
        <v>596</v>
      </c>
      <c r="J49" s="3" t="s">
        <v>540</v>
      </c>
      <c r="K49" s="3" t="s">
        <v>549</v>
      </c>
      <c r="L49" s="3" t="s">
        <v>536</v>
      </c>
      <c r="M49" s="49" t="s">
        <v>365</v>
      </c>
      <c r="N49" s="12" t="s">
        <v>366</v>
      </c>
      <c r="O49" s="12" t="s">
        <v>367</v>
      </c>
      <c r="P49" s="10" t="s">
        <v>9</v>
      </c>
      <c r="Q49" s="10" t="s">
        <v>29</v>
      </c>
      <c r="R49" s="18">
        <v>1434542</v>
      </c>
      <c r="S49" s="43">
        <v>517238.47883219202</v>
      </c>
      <c r="T49" s="28">
        <v>0.94164109688948305</v>
      </c>
      <c r="U49" s="28">
        <v>38.387353476424003</v>
      </c>
      <c r="V49" s="36">
        <v>49</v>
      </c>
      <c r="W49" s="25">
        <v>1.21673906132112</v>
      </c>
      <c r="X49" s="38">
        <v>0.84031384683390398</v>
      </c>
      <c r="Z49" s="18">
        <v>4416177</v>
      </c>
      <c r="AA49" s="18">
        <v>224786</v>
      </c>
      <c r="AB49" s="18">
        <v>94108.184730807305</v>
      </c>
      <c r="AC49" s="18">
        <v>54647.425768481902</v>
      </c>
      <c r="AD49" s="18">
        <v>879401484</v>
      </c>
      <c r="AE49" s="36">
        <v>358</v>
      </c>
      <c r="AF49" s="52">
        <v>42.335109589983396</v>
      </c>
      <c r="AG49" s="45">
        <v>3.23417987182142E-3</v>
      </c>
      <c r="AH49" s="39">
        <v>0.96935578289290203</v>
      </c>
      <c r="AI49" s="39">
        <v>5.9635176532674E-2</v>
      </c>
      <c r="AK49" s="25">
        <v>0.95305514881001496</v>
      </c>
      <c r="AL49" s="25">
        <v>0.90065168570227705</v>
      </c>
      <c r="AM49" s="25">
        <v>0.83931118821074302</v>
      </c>
      <c r="AN49" s="25">
        <v>0.69687216655920903</v>
      </c>
      <c r="AO49" s="25">
        <v>0.96979164865725798</v>
      </c>
      <c r="AP49" s="25">
        <v>0.94649226706331102</v>
      </c>
      <c r="AQ49" s="25">
        <v>0.99305192353985094</v>
      </c>
      <c r="AR49" s="25">
        <v>0.97967568943174499</v>
      </c>
      <c r="AS49" s="36">
        <v>213</v>
      </c>
      <c r="AT49" s="36">
        <v>12931</v>
      </c>
      <c r="AU49" s="16"/>
      <c r="AV49" s="16"/>
      <c r="AW49" s="16"/>
      <c r="AX49" s="16"/>
      <c r="AY49" s="16"/>
      <c r="AZ49" s="16"/>
      <c r="BA49" s="16"/>
      <c r="BB49" s="16"/>
      <c r="BC49" s="16"/>
      <c r="BD49" s="16"/>
    </row>
    <row r="50" spans="2:56" ht="15.75">
      <c r="B50" s="26">
        <v>32</v>
      </c>
      <c r="C50" s="10" t="s">
        <v>59</v>
      </c>
      <c r="D50" s="12" t="s">
        <v>401</v>
      </c>
      <c r="E50" s="10" t="s">
        <v>60</v>
      </c>
      <c r="F50" s="3" t="s">
        <v>597</v>
      </c>
      <c r="G50" s="4">
        <v>42431</v>
      </c>
      <c r="H50" s="93">
        <v>250</v>
      </c>
      <c r="I50" s="3" t="s">
        <v>598</v>
      </c>
      <c r="J50" s="3" t="s">
        <v>540</v>
      </c>
      <c r="K50" s="3" t="s">
        <v>549</v>
      </c>
      <c r="L50" s="3" t="s">
        <v>536</v>
      </c>
      <c r="M50" s="49" t="s">
        <v>365</v>
      </c>
      <c r="N50" s="12" t="s">
        <v>366</v>
      </c>
      <c r="O50" s="12" t="s">
        <v>367</v>
      </c>
      <c r="P50" s="14" t="s">
        <v>9</v>
      </c>
      <c r="Q50" s="10" t="s">
        <v>29</v>
      </c>
      <c r="R50" s="15">
        <v>1421014</v>
      </c>
      <c r="S50" s="32">
        <v>519823.792367808</v>
      </c>
      <c r="T50" s="28">
        <v>0.94297345256203102</v>
      </c>
      <c r="U50" s="28">
        <v>38.261542179045598</v>
      </c>
      <c r="V50" s="36">
        <v>31</v>
      </c>
      <c r="W50" s="25">
        <v>1.22282068922253</v>
      </c>
      <c r="X50" s="37">
        <v>0.870565682923096</v>
      </c>
      <c r="Z50" s="15">
        <v>2769631</v>
      </c>
      <c r="AA50" s="15">
        <v>121171</v>
      </c>
      <c r="AB50" s="15">
        <v>48764.4473452979</v>
      </c>
      <c r="AC50" s="15">
        <v>34214.383755306197</v>
      </c>
      <c r="AD50" s="15">
        <v>866979858</v>
      </c>
      <c r="AE50" s="36">
        <v>361</v>
      </c>
      <c r="AF50" s="51">
        <v>41.548926411068898</v>
      </c>
      <c r="AG50" s="45">
        <v>3.5549599128613398E-3</v>
      </c>
      <c r="AH50" s="39">
        <v>0.96568112197134803</v>
      </c>
      <c r="AI50" s="39">
        <v>5.8338691877565498E-2</v>
      </c>
      <c r="AK50" s="25">
        <v>0.94973322274357297</v>
      </c>
      <c r="AL50" s="25">
        <v>0.89403851024402303</v>
      </c>
      <c r="AM50" s="25">
        <v>0.83267389695274396</v>
      </c>
      <c r="AN50" s="25">
        <v>0.69191692312832098</v>
      </c>
      <c r="AO50" s="25">
        <v>0.96853234680337796</v>
      </c>
      <c r="AP50" s="25">
        <v>0.94307568071552506</v>
      </c>
      <c r="AQ50" s="25">
        <v>0.99197587125490005</v>
      </c>
      <c r="AR50" s="25">
        <v>0.97583427783047705</v>
      </c>
      <c r="AS50" s="36">
        <v>264</v>
      </c>
      <c r="AT50" s="36">
        <v>13091</v>
      </c>
      <c r="AU50" s="16"/>
      <c r="AV50" s="16"/>
      <c r="AW50" s="16"/>
      <c r="AX50" s="16"/>
      <c r="AY50" s="16"/>
      <c r="AZ50" s="16"/>
      <c r="BA50" s="16"/>
      <c r="BB50" s="16"/>
      <c r="BC50" s="16"/>
      <c r="BD50" s="16"/>
    </row>
    <row r="51" spans="2:56" ht="15.75">
      <c r="B51" s="26">
        <v>33</v>
      </c>
      <c r="C51" s="10" t="s">
        <v>161</v>
      </c>
      <c r="D51" s="12" t="s">
        <v>402</v>
      </c>
      <c r="E51" s="14" t="s">
        <v>162</v>
      </c>
      <c r="F51" s="3" t="s">
        <v>545</v>
      </c>
      <c r="G51" s="4">
        <v>42682</v>
      </c>
      <c r="H51" s="93">
        <v>23</v>
      </c>
      <c r="I51" s="3" t="s">
        <v>599</v>
      </c>
      <c r="J51" s="3" t="s">
        <v>540</v>
      </c>
      <c r="K51" s="3" t="s">
        <v>541</v>
      </c>
      <c r="L51" s="3" t="s">
        <v>536</v>
      </c>
      <c r="M51" s="49" t="s">
        <v>365</v>
      </c>
      <c r="N51" s="12" t="s">
        <v>366</v>
      </c>
      <c r="O51" s="12" t="s">
        <v>367</v>
      </c>
      <c r="P51" s="10" t="s">
        <v>9</v>
      </c>
      <c r="Q51" s="10" t="s">
        <v>29</v>
      </c>
      <c r="R51" s="15">
        <v>1390527</v>
      </c>
      <c r="S51" s="43">
        <v>442222.806839809</v>
      </c>
      <c r="T51" s="28">
        <v>0.94305441160199299</v>
      </c>
      <c r="U51" s="28">
        <v>38.1783785397283</v>
      </c>
      <c r="V51" s="36">
        <v>28</v>
      </c>
      <c r="W51" s="25">
        <v>1.04027404168364</v>
      </c>
      <c r="X51" s="38">
        <v>0.90499437670178695</v>
      </c>
      <c r="Z51" s="18">
        <v>7531855</v>
      </c>
      <c r="AA51" s="18">
        <v>100663</v>
      </c>
      <c r="AB51" s="18">
        <v>39670.325560666599</v>
      </c>
      <c r="AC51" s="18">
        <v>32387.408027988098</v>
      </c>
      <c r="AD51" s="18">
        <v>844199478</v>
      </c>
      <c r="AE51" s="36">
        <v>337</v>
      </c>
      <c r="AF51" s="52">
        <v>40.271113951439801</v>
      </c>
      <c r="AG51" s="45">
        <v>4.2997790811048096E-3</v>
      </c>
      <c r="AH51" s="39">
        <v>0.96317930677516905</v>
      </c>
      <c r="AI51" s="39">
        <v>7.9849245783167794E-2</v>
      </c>
      <c r="AK51" s="25">
        <v>0.95400125472477404</v>
      </c>
      <c r="AL51" s="25">
        <v>0.90148611690540403</v>
      </c>
      <c r="AM51" s="25">
        <v>0.83013063630567596</v>
      </c>
      <c r="AN51" s="25">
        <v>0.68673833831543396</v>
      </c>
      <c r="AO51" s="25">
        <v>0.96841369019420298</v>
      </c>
      <c r="AP51" s="25">
        <v>0.94175494532821702</v>
      </c>
      <c r="AQ51" s="25">
        <v>0.99109364661914601</v>
      </c>
      <c r="AR51" s="25">
        <v>0.97362493142290196</v>
      </c>
      <c r="AS51" s="36">
        <v>233</v>
      </c>
      <c r="AT51" s="36">
        <v>12357</v>
      </c>
      <c r="AU51" s="16"/>
      <c r="AV51" s="16"/>
      <c r="AW51" s="16"/>
      <c r="AX51" s="16"/>
      <c r="AY51" s="16"/>
      <c r="AZ51" s="16"/>
      <c r="BA51" s="16"/>
      <c r="BB51" s="16"/>
      <c r="BC51" s="16"/>
      <c r="BD51" s="16"/>
    </row>
    <row r="52" spans="2:56" ht="15.75">
      <c r="B52" s="26">
        <v>34</v>
      </c>
      <c r="C52" s="10" t="s">
        <v>217</v>
      </c>
      <c r="D52" s="12" t="s">
        <v>403</v>
      </c>
      <c r="E52" s="14" t="s">
        <v>218</v>
      </c>
      <c r="F52" s="3" t="s">
        <v>600</v>
      </c>
      <c r="G52" s="4">
        <v>42723</v>
      </c>
      <c r="H52" s="93">
        <v>30</v>
      </c>
      <c r="I52" s="3" t="s">
        <v>601</v>
      </c>
      <c r="J52" s="3" t="s">
        <v>602</v>
      </c>
      <c r="K52" s="3" t="s">
        <v>541</v>
      </c>
      <c r="L52" s="3" t="s">
        <v>536</v>
      </c>
      <c r="M52" s="49" t="s">
        <v>365</v>
      </c>
      <c r="N52" s="12" t="s">
        <v>366</v>
      </c>
      <c r="O52" s="12" t="s">
        <v>367</v>
      </c>
      <c r="P52" s="10" t="s">
        <v>9</v>
      </c>
      <c r="Q52" s="10" t="s">
        <v>29</v>
      </c>
      <c r="R52" s="18">
        <v>1454229</v>
      </c>
      <c r="S52" s="43">
        <v>397814.10766122001</v>
      </c>
      <c r="T52" s="28">
        <v>0.944062401458864</v>
      </c>
      <c r="U52" s="28">
        <v>38.2157560532807</v>
      </c>
      <c r="V52" s="36">
        <v>33</v>
      </c>
      <c r="W52" s="25">
        <v>0.93580811123885999</v>
      </c>
      <c r="X52" s="38">
        <v>0.96519453527876597</v>
      </c>
      <c r="Z52" s="18">
        <v>7514215</v>
      </c>
      <c r="AA52" s="18">
        <v>196821</v>
      </c>
      <c r="AB52" s="18">
        <v>41684.636097159702</v>
      </c>
      <c r="AC52" s="18">
        <v>34006.696772183102</v>
      </c>
      <c r="AD52" s="18">
        <v>839890364</v>
      </c>
      <c r="AE52" s="36">
        <v>328</v>
      </c>
      <c r="AF52" s="52">
        <v>40.093673156139303</v>
      </c>
      <c r="AG52" s="45">
        <v>2.4654899278437098E-3</v>
      </c>
      <c r="AH52" s="39">
        <v>0.96618272905914604</v>
      </c>
      <c r="AI52" s="39">
        <v>6.5223391411127304E-2</v>
      </c>
      <c r="AK52" s="25">
        <v>0.95510785740263304</v>
      </c>
      <c r="AL52" s="25">
        <v>0.903290790341021</v>
      </c>
      <c r="AM52" s="25">
        <v>0.82803186103175996</v>
      </c>
      <c r="AN52" s="25">
        <v>0.68183424415372096</v>
      </c>
      <c r="AO52" s="25">
        <v>0.95574739413250298</v>
      </c>
      <c r="AP52" s="25">
        <v>0.92323207258512996</v>
      </c>
      <c r="AQ52" s="25">
        <v>0.99145394186829805</v>
      </c>
      <c r="AR52" s="25">
        <v>0.97477076871190205</v>
      </c>
      <c r="AS52" s="36">
        <v>198</v>
      </c>
      <c r="AT52" s="36">
        <v>13271</v>
      </c>
      <c r="AU52" s="16"/>
      <c r="AV52" s="16"/>
      <c r="AW52" s="16"/>
      <c r="AX52" s="16"/>
      <c r="AY52" s="16"/>
      <c r="AZ52" s="16"/>
      <c r="BA52" s="16"/>
      <c r="BB52" s="16"/>
      <c r="BC52" s="16"/>
      <c r="BD52" s="16"/>
    </row>
    <row r="53" spans="2:56" ht="15.75">
      <c r="B53" s="26">
        <v>35</v>
      </c>
      <c r="C53" s="10" t="s">
        <v>233</v>
      </c>
      <c r="D53" s="12" t="s">
        <v>404</v>
      </c>
      <c r="E53" s="14" t="s">
        <v>234</v>
      </c>
      <c r="F53" s="3" t="s">
        <v>603</v>
      </c>
      <c r="G53" s="4">
        <v>42400</v>
      </c>
      <c r="H53" s="93">
        <v>289</v>
      </c>
      <c r="I53" s="3" t="s">
        <v>604</v>
      </c>
      <c r="J53" s="3" t="s">
        <v>540</v>
      </c>
      <c r="K53" s="3" t="s">
        <v>549</v>
      </c>
      <c r="L53" s="3" t="s">
        <v>536</v>
      </c>
      <c r="M53" s="49" t="s">
        <v>365</v>
      </c>
      <c r="N53" s="12" t="s">
        <v>366</v>
      </c>
      <c r="O53" s="12" t="s">
        <v>367</v>
      </c>
      <c r="P53" s="10" t="s">
        <v>9</v>
      </c>
      <c r="Q53" s="10" t="s">
        <v>26</v>
      </c>
      <c r="R53" s="18">
        <v>1467313</v>
      </c>
      <c r="S53" s="43">
        <v>482139.39894621598</v>
      </c>
      <c r="T53" s="28">
        <v>0.941071608370042</v>
      </c>
      <c r="U53" s="28">
        <v>38.452761197837503</v>
      </c>
      <c r="V53" s="36">
        <v>21</v>
      </c>
      <c r="W53" s="25">
        <v>1.13417285006376</v>
      </c>
      <c r="X53" s="38">
        <v>0.80564030959645505</v>
      </c>
      <c r="Z53" s="18">
        <v>916204</v>
      </c>
      <c r="AA53" s="18">
        <v>80313</v>
      </c>
      <c r="AB53" s="18">
        <v>41098.381819107199</v>
      </c>
      <c r="AC53" s="18">
        <v>31582.882126846998</v>
      </c>
      <c r="AD53" s="18">
        <v>760156026</v>
      </c>
      <c r="AE53" s="36">
        <v>331</v>
      </c>
      <c r="AF53" s="52">
        <v>36.629740728559803</v>
      </c>
      <c r="AG53" s="45">
        <v>3.7738360480604602E-3</v>
      </c>
      <c r="AH53" s="39">
        <v>0.97273286629184696</v>
      </c>
      <c r="AI53" s="39">
        <v>4.1339743115638199E-2</v>
      </c>
      <c r="AK53" s="25">
        <v>0.96164263661174598</v>
      </c>
      <c r="AL53" s="25">
        <v>0.92132777637360797</v>
      </c>
      <c r="AM53" s="25">
        <v>0.87802968753516697</v>
      </c>
      <c r="AN53" s="25">
        <v>0.76461195624688105</v>
      </c>
      <c r="AO53" s="25">
        <v>0.96187896430620401</v>
      </c>
      <c r="AP53" s="25">
        <v>0.93545541201826898</v>
      </c>
      <c r="AQ53" s="25">
        <v>0.99299216911687005</v>
      </c>
      <c r="AR53" s="25">
        <v>0.98179144622738201</v>
      </c>
      <c r="AS53" s="36">
        <v>143</v>
      </c>
      <c r="AT53" s="36">
        <v>10420</v>
      </c>
      <c r="AU53" s="16"/>
      <c r="AV53" s="16"/>
      <c r="AW53" s="16"/>
      <c r="AX53" s="16"/>
      <c r="AY53" s="16"/>
      <c r="AZ53" s="16"/>
      <c r="BA53" s="16"/>
      <c r="BB53" s="16"/>
      <c r="BC53" s="16"/>
      <c r="BD53" s="16"/>
    </row>
    <row r="54" spans="2:56" ht="15.75">
      <c r="B54" s="26">
        <v>36</v>
      </c>
      <c r="C54" s="10" t="s">
        <v>181</v>
      </c>
      <c r="D54" s="12" t="s">
        <v>405</v>
      </c>
      <c r="E54" s="14" t="s">
        <v>182</v>
      </c>
      <c r="F54" s="3" t="s">
        <v>605</v>
      </c>
      <c r="G54" s="4">
        <v>42649</v>
      </c>
      <c r="H54" s="93">
        <v>56</v>
      </c>
      <c r="I54" s="3" t="s">
        <v>606</v>
      </c>
      <c r="J54" s="3" t="s">
        <v>540</v>
      </c>
      <c r="K54" s="3" t="s">
        <v>541</v>
      </c>
      <c r="L54" s="3" t="s">
        <v>536</v>
      </c>
      <c r="M54" s="49" t="s">
        <v>365</v>
      </c>
      <c r="N54" s="12" t="s">
        <v>366</v>
      </c>
      <c r="O54" s="12" t="s">
        <v>367</v>
      </c>
      <c r="P54" s="10" t="s">
        <v>9</v>
      </c>
      <c r="Q54" s="10" t="s">
        <v>26</v>
      </c>
      <c r="R54" s="18">
        <v>1514778</v>
      </c>
      <c r="S54" s="43">
        <v>453292.25195849402</v>
      </c>
      <c r="T54" s="28">
        <v>0.94368139114717098</v>
      </c>
      <c r="U54" s="28">
        <v>38.566182128572798</v>
      </c>
      <c r="V54" s="36">
        <v>23</v>
      </c>
      <c r="W54" s="25">
        <v>1.06631353181102</v>
      </c>
      <c r="X54" s="38">
        <v>0.84404932871315796</v>
      </c>
      <c r="Z54" s="18">
        <v>1265387</v>
      </c>
      <c r="AA54" s="18">
        <v>91880</v>
      </c>
      <c r="AB54" s="18">
        <v>43446.987642219501</v>
      </c>
      <c r="AC54" s="18">
        <v>32459.8505154921</v>
      </c>
      <c r="AD54" s="18">
        <v>787638880</v>
      </c>
      <c r="AE54" s="36">
        <v>322</v>
      </c>
      <c r="AF54" s="52">
        <v>38.124987200425799</v>
      </c>
      <c r="AG54" s="45">
        <v>5.8538018650975401E-3</v>
      </c>
      <c r="AH54" s="39">
        <v>0.97503823325735195</v>
      </c>
      <c r="AI54" s="39">
        <v>6.4664857015046595E-2</v>
      </c>
      <c r="AK54" s="25">
        <v>0.96543305735892304</v>
      </c>
      <c r="AL54" s="25">
        <v>0.92784202415665895</v>
      </c>
      <c r="AM54" s="25">
        <v>0.88247779765796397</v>
      </c>
      <c r="AN54" s="25">
        <v>0.76980169084929995</v>
      </c>
      <c r="AO54" s="25">
        <v>0.97262719369566897</v>
      </c>
      <c r="AP54" s="25">
        <v>0.95313374480701096</v>
      </c>
      <c r="AQ54" s="25">
        <v>0.99416751255981595</v>
      </c>
      <c r="AR54" s="25">
        <v>0.98498026452807896</v>
      </c>
      <c r="AS54" s="36">
        <v>238</v>
      </c>
      <c r="AT54" s="36">
        <v>12994</v>
      </c>
      <c r="AU54" s="16"/>
      <c r="AV54" s="16"/>
      <c r="AW54" s="16"/>
      <c r="AX54" s="16"/>
      <c r="AY54" s="16"/>
      <c r="AZ54" s="16"/>
      <c r="BA54" s="16"/>
      <c r="BB54" s="16"/>
      <c r="BC54" s="16"/>
      <c r="BD54" s="16"/>
    </row>
    <row r="55" spans="2:56" ht="15.75">
      <c r="B55" s="26">
        <v>37</v>
      </c>
      <c r="C55" s="10" t="s">
        <v>131</v>
      </c>
      <c r="D55" s="12" t="s">
        <v>406</v>
      </c>
      <c r="E55" s="10" t="s">
        <v>132</v>
      </c>
      <c r="F55" s="3" t="s">
        <v>607</v>
      </c>
      <c r="G55" s="4">
        <v>42617</v>
      </c>
      <c r="H55" s="93">
        <v>60</v>
      </c>
      <c r="I55" s="3" t="s">
        <v>591</v>
      </c>
      <c r="J55" s="3" t="s">
        <v>540</v>
      </c>
      <c r="K55" s="3" t="s">
        <v>549</v>
      </c>
      <c r="L55" s="3" t="s">
        <v>536</v>
      </c>
      <c r="M55" s="49" t="s">
        <v>365</v>
      </c>
      <c r="N55" s="12" t="s">
        <v>366</v>
      </c>
      <c r="O55" s="12" t="s">
        <v>367</v>
      </c>
      <c r="P55" s="10" t="s">
        <v>9</v>
      </c>
      <c r="Q55" s="10" t="s">
        <v>26</v>
      </c>
      <c r="R55" s="15">
        <v>1523421</v>
      </c>
      <c r="S55" s="43">
        <v>433279.38020977</v>
      </c>
      <c r="T55" s="28">
        <v>0.94242909605503</v>
      </c>
      <c r="U55" s="28">
        <v>38.540558283537599</v>
      </c>
      <c r="V55" s="36">
        <v>38</v>
      </c>
      <c r="W55" s="25">
        <v>1.01923574509867</v>
      </c>
      <c r="X55" s="38">
        <v>0.81357681374366497</v>
      </c>
      <c r="Z55" s="18">
        <v>2680972</v>
      </c>
      <c r="AA55" s="18">
        <v>120278</v>
      </c>
      <c r="AB55" s="18">
        <v>58396.479559794498</v>
      </c>
      <c r="AC55" s="18">
        <v>40548.192603638199</v>
      </c>
      <c r="AD55" s="18">
        <v>849785580</v>
      </c>
      <c r="AE55" s="36">
        <v>365</v>
      </c>
      <c r="AF55" s="52">
        <v>41.340839285979499</v>
      </c>
      <c r="AG55" s="45">
        <v>3.2381081984262901E-3</v>
      </c>
      <c r="AH55" s="39">
        <v>0.97596202797416198</v>
      </c>
      <c r="AI55" s="39">
        <v>9.5625212524929407E-2</v>
      </c>
      <c r="AK55" s="25">
        <v>0.965739689422905</v>
      </c>
      <c r="AL55" s="25">
        <v>0.92859558740564496</v>
      </c>
      <c r="AM55" s="25">
        <v>0.88484907621485898</v>
      </c>
      <c r="AN55" s="25">
        <v>0.77282575451531499</v>
      </c>
      <c r="AO55" s="25">
        <v>0.97417514192227095</v>
      </c>
      <c r="AP55" s="25">
        <v>0.95484558793054597</v>
      </c>
      <c r="AQ55" s="25">
        <v>0.99415878150109305</v>
      </c>
      <c r="AR55" s="25">
        <v>0.98443787534615501</v>
      </c>
      <c r="AS55" s="36">
        <v>171</v>
      </c>
      <c r="AT55" s="36">
        <v>10000</v>
      </c>
      <c r="AU55" s="16"/>
      <c r="AV55" s="16"/>
      <c r="AW55" s="16"/>
      <c r="AX55" s="16"/>
      <c r="AY55" s="16"/>
      <c r="AZ55" s="16"/>
      <c r="BA55" s="16"/>
      <c r="BB55" s="16"/>
      <c r="BC55" s="16"/>
      <c r="BD55" s="16"/>
    </row>
    <row r="56" spans="2:56" ht="15.75">
      <c r="B56" s="26">
        <v>38</v>
      </c>
      <c r="C56" s="10" t="s">
        <v>211</v>
      </c>
      <c r="D56" s="12" t="s">
        <v>407</v>
      </c>
      <c r="E56" s="14" t="s">
        <v>212</v>
      </c>
      <c r="F56" s="3" t="s">
        <v>608</v>
      </c>
      <c r="G56" s="4">
        <v>42632</v>
      </c>
      <c r="H56" s="93">
        <v>121</v>
      </c>
      <c r="I56" s="3" t="s">
        <v>609</v>
      </c>
      <c r="J56" s="3" t="s">
        <v>602</v>
      </c>
      <c r="K56" s="3" t="s">
        <v>541</v>
      </c>
      <c r="L56" s="3" t="s">
        <v>536</v>
      </c>
      <c r="M56" s="49" t="s">
        <v>365</v>
      </c>
      <c r="N56" s="12" t="s">
        <v>366</v>
      </c>
      <c r="O56" s="12" t="s">
        <v>367</v>
      </c>
      <c r="P56" s="10" t="s">
        <v>9</v>
      </c>
      <c r="Q56" s="10" t="s">
        <v>26</v>
      </c>
      <c r="R56" s="18">
        <v>1505781</v>
      </c>
      <c r="S56" s="43">
        <v>532289.34190213704</v>
      </c>
      <c r="T56" s="28">
        <v>0.93987191336564802</v>
      </c>
      <c r="U56" s="28">
        <v>38.600356125977598</v>
      </c>
      <c r="V56" s="36">
        <v>22</v>
      </c>
      <c r="W56" s="25">
        <v>1.2521443410001301</v>
      </c>
      <c r="X56" s="38">
        <v>0.95194423870022205</v>
      </c>
      <c r="Z56" s="18">
        <v>8776373</v>
      </c>
      <c r="AA56" s="18">
        <v>158834</v>
      </c>
      <c r="AB56" s="18">
        <v>52891.956359324497</v>
      </c>
      <c r="AC56" s="18">
        <v>41954.159689920401</v>
      </c>
      <c r="AD56" s="18">
        <v>723674882</v>
      </c>
      <c r="AE56" s="36">
        <v>346</v>
      </c>
      <c r="AF56" s="52">
        <v>34.9853754247194</v>
      </c>
      <c r="AG56" s="45">
        <v>3.9053955967382902E-3</v>
      </c>
      <c r="AH56" s="39">
        <v>0.97469871560361798</v>
      </c>
      <c r="AI56" s="39">
        <v>3.78625040341092E-2</v>
      </c>
      <c r="AK56" s="25">
        <v>0.96414049317740302</v>
      </c>
      <c r="AL56" s="25">
        <v>0.92658678411598405</v>
      </c>
      <c r="AM56" s="25">
        <v>0.88260065371976604</v>
      </c>
      <c r="AN56" s="25">
        <v>0.77463048362070197</v>
      </c>
      <c r="AO56" s="25">
        <v>0.969755776323876</v>
      </c>
      <c r="AP56" s="25">
        <v>0.94981680772222798</v>
      </c>
      <c r="AQ56" s="25">
        <v>0.99466331156288401</v>
      </c>
      <c r="AR56" s="25">
        <v>0.98611000447159303</v>
      </c>
      <c r="AS56" s="36">
        <v>128</v>
      </c>
      <c r="AT56" s="36">
        <v>12217</v>
      </c>
      <c r="AU56" s="16"/>
      <c r="AV56" s="16"/>
      <c r="AW56" s="16"/>
      <c r="AX56" s="16"/>
      <c r="AY56" s="16"/>
      <c r="AZ56" s="16"/>
      <c r="BA56" s="16"/>
      <c r="BB56" s="16"/>
      <c r="BC56" s="16"/>
      <c r="BD56" s="16"/>
    </row>
    <row r="57" spans="2:56" ht="15.75">
      <c r="B57" s="26">
        <v>39</v>
      </c>
      <c r="C57" s="10" t="s">
        <v>213</v>
      </c>
      <c r="D57" s="12" t="s">
        <v>408</v>
      </c>
      <c r="E57" s="14" t="s">
        <v>214</v>
      </c>
      <c r="F57" s="3" t="s">
        <v>610</v>
      </c>
      <c r="G57" s="4">
        <v>42723</v>
      </c>
      <c r="H57" s="93">
        <v>30</v>
      </c>
      <c r="I57" s="3" t="s">
        <v>611</v>
      </c>
      <c r="J57" s="3" t="s">
        <v>602</v>
      </c>
      <c r="K57" s="3" t="s">
        <v>541</v>
      </c>
      <c r="L57" s="3" t="s">
        <v>536</v>
      </c>
      <c r="M57" s="49" t="s">
        <v>365</v>
      </c>
      <c r="N57" s="12" t="s">
        <v>366</v>
      </c>
      <c r="O57" s="12" t="s">
        <v>367</v>
      </c>
      <c r="P57" s="10" t="s">
        <v>9</v>
      </c>
      <c r="Q57" s="10" t="s">
        <v>26</v>
      </c>
      <c r="R57" s="18">
        <v>1514716</v>
      </c>
      <c r="S57" s="43">
        <v>373472.91114340402</v>
      </c>
      <c r="T57" s="28">
        <v>0.940248833232873</v>
      </c>
      <c r="U57" s="28">
        <v>38.5796677692529</v>
      </c>
      <c r="V57" s="36">
        <v>25</v>
      </c>
      <c r="W57" s="25">
        <v>0.87854847991872298</v>
      </c>
      <c r="X57" s="38">
        <v>0.95315906109058701</v>
      </c>
      <c r="Z57" s="18">
        <v>8312543</v>
      </c>
      <c r="AA57" s="18">
        <v>147242</v>
      </c>
      <c r="AB57" s="18">
        <v>39350.161794696498</v>
      </c>
      <c r="AC57" s="18">
        <v>32289.852372597401</v>
      </c>
      <c r="AD57" s="18">
        <v>771071604</v>
      </c>
      <c r="AE57" s="36">
        <v>350</v>
      </c>
      <c r="AF57" s="52">
        <v>36.934089134300002</v>
      </c>
      <c r="AG57" s="45">
        <v>4.1125583750049703E-3</v>
      </c>
      <c r="AH57" s="39">
        <v>0.97044173863780303</v>
      </c>
      <c r="AI57" s="39">
        <v>4.9539511472454702E-2</v>
      </c>
      <c r="AK57" s="25">
        <v>0.95919361766016897</v>
      </c>
      <c r="AL57" s="25">
        <v>0.91803298780823805</v>
      </c>
      <c r="AM57" s="25">
        <v>0.87385763893920199</v>
      </c>
      <c r="AN57" s="25">
        <v>0.75948943389341095</v>
      </c>
      <c r="AO57" s="25">
        <v>0.97020835207672795</v>
      </c>
      <c r="AP57" s="25">
        <v>0.95004040733679995</v>
      </c>
      <c r="AQ57" s="25">
        <v>0.99444263723009496</v>
      </c>
      <c r="AR57" s="25">
        <v>0.98548222588287604</v>
      </c>
      <c r="AS57" s="36">
        <v>160</v>
      </c>
      <c r="AT57" s="36">
        <v>13592</v>
      </c>
      <c r="AU57" s="16"/>
      <c r="AV57" s="16"/>
      <c r="AW57" s="16"/>
      <c r="AX57" s="16"/>
      <c r="AY57" s="16"/>
      <c r="AZ57" s="16"/>
      <c r="BA57" s="16"/>
      <c r="BB57" s="16"/>
      <c r="BC57" s="16"/>
      <c r="BD57" s="16"/>
    </row>
    <row r="58" spans="2:56" ht="15.75">
      <c r="B58" s="26">
        <v>40</v>
      </c>
      <c r="C58" s="10" t="s">
        <v>86</v>
      </c>
      <c r="D58" s="12" t="s">
        <v>409</v>
      </c>
      <c r="E58" s="10" t="s">
        <v>87</v>
      </c>
      <c r="F58" s="3" t="s">
        <v>612</v>
      </c>
      <c r="G58" s="4">
        <v>42619</v>
      </c>
      <c r="H58" s="93">
        <v>58</v>
      </c>
      <c r="I58" s="3" t="s">
        <v>613</v>
      </c>
      <c r="J58" s="3" t="s">
        <v>544</v>
      </c>
      <c r="K58" s="3" t="s">
        <v>549</v>
      </c>
      <c r="L58" s="3" t="s">
        <v>536</v>
      </c>
      <c r="M58" s="49" t="s">
        <v>365</v>
      </c>
      <c r="N58" s="12" t="s">
        <v>366</v>
      </c>
      <c r="O58" s="12" t="s">
        <v>367</v>
      </c>
      <c r="P58" s="10" t="s">
        <v>9</v>
      </c>
      <c r="Q58" s="10" t="s">
        <v>26</v>
      </c>
      <c r="R58" s="15">
        <v>1515372</v>
      </c>
      <c r="S58" s="32">
        <v>482688.68159278698</v>
      </c>
      <c r="T58" s="28">
        <v>0.94115965376338995</v>
      </c>
      <c r="U58" s="28">
        <v>38.592218526163698</v>
      </c>
      <c r="V58" s="36">
        <v>22</v>
      </c>
      <c r="W58" s="25">
        <v>1.13546496903622</v>
      </c>
      <c r="X58" s="37">
        <v>0.80907475985248301</v>
      </c>
      <c r="Z58" s="15">
        <v>1889466</v>
      </c>
      <c r="AA58" s="15">
        <v>121695</v>
      </c>
      <c r="AB58" s="15">
        <v>61240.8533998528</v>
      </c>
      <c r="AC58" s="15">
        <v>38862.878559541001</v>
      </c>
      <c r="AD58" s="15">
        <v>842482602</v>
      </c>
      <c r="AE58" s="36">
        <v>345</v>
      </c>
      <c r="AF58" s="51">
        <v>41.192205027285098</v>
      </c>
      <c r="AG58" s="45">
        <v>5.5236429961208599E-3</v>
      </c>
      <c r="AH58" s="39">
        <v>0.978930242644939</v>
      </c>
      <c r="AI58" s="39">
        <v>3.26254939898196E-2</v>
      </c>
      <c r="AK58" s="25">
        <v>0.96932309955536</v>
      </c>
      <c r="AL58" s="25">
        <v>0.935596142482089</v>
      </c>
      <c r="AM58" s="25">
        <v>0.895389453305103</v>
      </c>
      <c r="AN58" s="25">
        <v>0.79311678905441696</v>
      </c>
      <c r="AO58" s="25">
        <v>0.97382691797117904</v>
      </c>
      <c r="AP58" s="25">
        <v>0.955519457421389</v>
      </c>
      <c r="AQ58" s="25">
        <v>0.99461558836439901</v>
      </c>
      <c r="AR58" s="25">
        <v>0.98596963400556903</v>
      </c>
      <c r="AS58" s="36">
        <v>152</v>
      </c>
      <c r="AT58" s="36">
        <v>11655</v>
      </c>
      <c r="AU58" s="16"/>
      <c r="AV58" s="16"/>
      <c r="AW58" s="16"/>
      <c r="AX58" s="16"/>
      <c r="AY58" s="16"/>
      <c r="AZ58" s="16"/>
      <c r="BA58" s="16"/>
      <c r="BB58" s="16"/>
      <c r="BC58" s="16"/>
      <c r="BD58" s="16"/>
    </row>
    <row r="59" spans="2:56" ht="15.75">
      <c r="B59" s="26">
        <v>41</v>
      </c>
      <c r="C59" s="10" t="s">
        <v>319</v>
      </c>
      <c r="D59" s="12" t="s">
        <v>410</v>
      </c>
      <c r="E59" s="14" t="s">
        <v>320</v>
      </c>
      <c r="F59" s="3" t="s">
        <v>614</v>
      </c>
      <c r="G59" s="4">
        <v>42630</v>
      </c>
      <c r="H59" s="93">
        <v>47</v>
      </c>
      <c r="I59" s="3" t="s">
        <v>615</v>
      </c>
      <c r="J59" s="3" t="s">
        <v>588</v>
      </c>
      <c r="K59" s="3" t="s">
        <v>549</v>
      </c>
      <c r="L59" s="3" t="s">
        <v>536</v>
      </c>
      <c r="M59" s="49" t="s">
        <v>365</v>
      </c>
      <c r="N59" s="12" t="s">
        <v>366</v>
      </c>
      <c r="O59" s="12" t="s">
        <v>367</v>
      </c>
      <c r="P59" s="10" t="s">
        <v>9</v>
      </c>
      <c r="Q59" s="10" t="s">
        <v>26</v>
      </c>
      <c r="R59" s="18">
        <v>1506945</v>
      </c>
      <c r="S59" s="43">
        <v>581077.95489563094</v>
      </c>
      <c r="T59" s="28">
        <v>0.94134040231527205</v>
      </c>
      <c r="U59" s="28">
        <v>38.560366259520698</v>
      </c>
      <c r="V59" s="36">
        <v>23</v>
      </c>
      <c r="W59" s="25">
        <v>1.36691347285376</v>
      </c>
      <c r="X59" s="38">
        <v>0.82197054856115104</v>
      </c>
      <c r="Z59" s="18">
        <v>1708546</v>
      </c>
      <c r="AA59" s="18">
        <v>130696</v>
      </c>
      <c r="AB59" s="18">
        <v>62048.774328790598</v>
      </c>
      <c r="AC59" s="18">
        <v>41351.594114790802</v>
      </c>
      <c r="AD59" s="18">
        <v>796330794</v>
      </c>
      <c r="AE59" s="36">
        <v>339</v>
      </c>
      <c r="AF59" s="52">
        <v>38.697190438269999</v>
      </c>
      <c r="AG59" s="45">
        <v>3.9469790881917002E-3</v>
      </c>
      <c r="AH59" s="39">
        <v>0.97652143538731395</v>
      </c>
      <c r="AI59" s="39">
        <v>3.78998374520318E-2</v>
      </c>
      <c r="AK59" s="25">
        <v>0.96663402988572</v>
      </c>
      <c r="AL59" s="25">
        <v>0.93099354155817604</v>
      </c>
      <c r="AM59" s="25">
        <v>0.88515152975901501</v>
      </c>
      <c r="AN59" s="25">
        <v>0.77507443743558802</v>
      </c>
      <c r="AO59" s="25">
        <v>0.96778738817677801</v>
      </c>
      <c r="AP59" s="25">
        <v>0.94612478843810699</v>
      </c>
      <c r="AQ59" s="25">
        <v>0.99427802361238304</v>
      </c>
      <c r="AR59" s="25">
        <v>0.985105078549806</v>
      </c>
      <c r="AS59" s="36">
        <v>157</v>
      </c>
      <c r="AT59" s="36">
        <v>11932</v>
      </c>
      <c r="AU59" s="16"/>
      <c r="AV59" s="16"/>
      <c r="AW59" s="16"/>
      <c r="AX59" s="16"/>
      <c r="AY59" s="16"/>
      <c r="AZ59" s="16"/>
      <c r="BA59" s="16"/>
      <c r="BB59" s="16"/>
      <c r="BC59" s="16"/>
      <c r="BD59" s="16"/>
    </row>
    <row r="60" spans="2:56" ht="15.75">
      <c r="B60" s="26">
        <v>42</v>
      </c>
      <c r="C60" s="10" t="s">
        <v>108</v>
      </c>
      <c r="D60" s="12" t="s">
        <v>411</v>
      </c>
      <c r="E60" s="10" t="s">
        <v>109</v>
      </c>
      <c r="F60" s="3" t="s">
        <v>616</v>
      </c>
      <c r="G60" s="4">
        <v>42628</v>
      </c>
      <c r="H60" s="93">
        <v>49</v>
      </c>
      <c r="I60" s="3" t="s">
        <v>617</v>
      </c>
      <c r="J60" s="3" t="s">
        <v>588</v>
      </c>
      <c r="K60" s="3" t="s">
        <v>549</v>
      </c>
      <c r="L60" s="3" t="s">
        <v>536</v>
      </c>
      <c r="M60" s="49" t="s">
        <v>365</v>
      </c>
      <c r="N60" s="12" t="s">
        <v>366</v>
      </c>
      <c r="O60" s="12" t="s">
        <v>367</v>
      </c>
      <c r="P60" s="10" t="s">
        <v>9</v>
      </c>
      <c r="Q60" s="10" t="s">
        <v>26</v>
      </c>
      <c r="R60" s="18">
        <v>1540170</v>
      </c>
      <c r="S60" s="43">
        <v>461886.43421077001</v>
      </c>
      <c r="T60" s="28">
        <v>0.94173724197499298</v>
      </c>
      <c r="U60" s="28">
        <v>38.495866834418898</v>
      </c>
      <c r="V60" s="36">
        <v>25</v>
      </c>
      <c r="W60" s="25">
        <v>1.0865302745214001</v>
      </c>
      <c r="X60" s="38">
        <v>0.83156394594732996</v>
      </c>
      <c r="Z60" s="18">
        <v>1383999</v>
      </c>
      <c r="AA60" s="18">
        <v>108801</v>
      </c>
      <c r="AB60" s="18">
        <v>49422.986619615498</v>
      </c>
      <c r="AC60" s="18">
        <v>35132.628084166601</v>
      </c>
      <c r="AD60" s="18">
        <v>833861040</v>
      </c>
      <c r="AE60" s="36">
        <v>333</v>
      </c>
      <c r="AF60" s="52">
        <v>40.405677289911097</v>
      </c>
      <c r="AG60" s="45">
        <v>3.5956386942243802E-3</v>
      </c>
      <c r="AH60" s="39">
        <v>0.97468605800314101</v>
      </c>
      <c r="AI60" s="39">
        <v>3.4158611940237199E-2</v>
      </c>
      <c r="AK60" s="25">
        <v>0.96762033362739197</v>
      </c>
      <c r="AL60" s="25">
        <v>0.93228873452343997</v>
      </c>
      <c r="AM60" s="25">
        <v>0.88261362809450705</v>
      </c>
      <c r="AN60" s="25">
        <v>0.77220948734086503</v>
      </c>
      <c r="AO60" s="25">
        <v>0.957304069212779</v>
      </c>
      <c r="AP60" s="25">
        <v>0.92929413424807505</v>
      </c>
      <c r="AQ60" s="25">
        <v>0.99352673228383404</v>
      </c>
      <c r="AR60" s="25">
        <v>0.98319536505147098</v>
      </c>
      <c r="AS60" s="36">
        <v>182</v>
      </c>
      <c r="AT60" s="36">
        <v>13213</v>
      </c>
      <c r="AU60" s="16"/>
      <c r="AV60" s="16"/>
      <c r="AW60" s="16"/>
      <c r="AX60" s="16"/>
      <c r="AY60" s="16"/>
      <c r="AZ60" s="16"/>
      <c r="BA60" s="16"/>
      <c r="BB60" s="16"/>
      <c r="BC60" s="16"/>
      <c r="BD60" s="16"/>
    </row>
    <row r="61" spans="2:56" ht="15.75">
      <c r="B61" s="26">
        <v>43</v>
      </c>
      <c r="C61" s="10" t="s">
        <v>215</v>
      </c>
      <c r="D61" s="12" t="s">
        <v>412</v>
      </c>
      <c r="E61" s="14" t="s">
        <v>216</v>
      </c>
      <c r="F61" s="3" t="s">
        <v>618</v>
      </c>
      <c r="G61" s="4">
        <v>42649</v>
      </c>
      <c r="H61" s="93">
        <v>56</v>
      </c>
      <c r="I61" s="3" t="s">
        <v>619</v>
      </c>
      <c r="J61" s="3" t="s">
        <v>544</v>
      </c>
      <c r="K61" s="3" t="s">
        <v>541</v>
      </c>
      <c r="L61" s="3" t="s">
        <v>536</v>
      </c>
      <c r="M61" s="49" t="s">
        <v>365</v>
      </c>
      <c r="N61" s="12" t="s">
        <v>366</v>
      </c>
      <c r="O61" s="12" t="s">
        <v>367</v>
      </c>
      <c r="P61" s="10" t="s">
        <v>9</v>
      </c>
      <c r="Q61" s="10" t="s">
        <v>26</v>
      </c>
      <c r="R61" s="18">
        <v>1542535</v>
      </c>
      <c r="S61" s="43">
        <v>505908.29614107101</v>
      </c>
      <c r="T61" s="28">
        <v>0.93952564046234299</v>
      </c>
      <c r="U61" s="28">
        <v>38.429491394285598</v>
      </c>
      <c r="V61" s="36">
        <v>24</v>
      </c>
      <c r="W61" s="25">
        <v>1.1900862185486401</v>
      </c>
      <c r="X61" s="38">
        <v>0.83697569222871804</v>
      </c>
      <c r="Z61" s="18">
        <v>2159530</v>
      </c>
      <c r="AA61" s="18">
        <v>124421</v>
      </c>
      <c r="AB61" s="18">
        <v>52771.574063350097</v>
      </c>
      <c r="AC61" s="18">
        <v>39050.155977777104</v>
      </c>
      <c r="AD61" s="18">
        <v>790355522</v>
      </c>
      <c r="AE61" s="36">
        <v>362</v>
      </c>
      <c r="AF61" s="52">
        <v>38.631073073622801</v>
      </c>
      <c r="AG61" s="45">
        <v>4.8584273839158004E-3</v>
      </c>
      <c r="AH61" s="39">
        <v>0.97973176430846698</v>
      </c>
      <c r="AI61" s="39">
        <v>4.5041757161059397E-2</v>
      </c>
      <c r="AK61" s="25">
        <v>0.96412846311060696</v>
      </c>
      <c r="AL61" s="25">
        <v>0.92453464761939796</v>
      </c>
      <c r="AM61" s="25">
        <v>0.89769335102634595</v>
      </c>
      <c r="AN61" s="25">
        <v>0.80214030790922197</v>
      </c>
      <c r="AO61" s="25">
        <v>0.95402471041380199</v>
      </c>
      <c r="AP61" s="25">
        <v>0.92872090953772002</v>
      </c>
      <c r="AQ61" s="25">
        <v>0.99076689929800899</v>
      </c>
      <c r="AR61" s="25">
        <v>0.98077238808739498</v>
      </c>
      <c r="AS61" s="36">
        <v>169</v>
      </c>
      <c r="AT61" s="36">
        <v>13013</v>
      </c>
      <c r="AU61" s="16"/>
      <c r="AV61" s="16"/>
      <c r="AW61" s="16"/>
      <c r="AX61" s="16"/>
      <c r="AY61" s="16"/>
      <c r="AZ61" s="16"/>
      <c r="BA61" s="16"/>
      <c r="BB61" s="16"/>
      <c r="BC61" s="16"/>
      <c r="BD61" s="16"/>
    </row>
    <row r="62" spans="2:56" ht="15.75">
      <c r="B62" s="26">
        <v>44</v>
      </c>
      <c r="C62" s="10" t="s">
        <v>88</v>
      </c>
      <c r="D62" s="12" t="s">
        <v>413</v>
      </c>
      <c r="E62" s="10" t="s">
        <v>89</v>
      </c>
      <c r="F62" s="3" t="s">
        <v>620</v>
      </c>
      <c r="G62" s="4">
        <v>42629</v>
      </c>
      <c r="H62" s="93">
        <v>48</v>
      </c>
      <c r="I62" s="3" t="s">
        <v>621</v>
      </c>
      <c r="J62" s="3" t="s">
        <v>588</v>
      </c>
      <c r="K62" s="3" t="s">
        <v>549</v>
      </c>
      <c r="L62" s="3" t="s">
        <v>536</v>
      </c>
      <c r="M62" s="49" t="s">
        <v>365</v>
      </c>
      <c r="N62" s="12" t="s">
        <v>366</v>
      </c>
      <c r="O62" s="12" t="s">
        <v>367</v>
      </c>
      <c r="P62" s="10" t="s">
        <v>9</v>
      </c>
      <c r="Q62" s="10" t="s">
        <v>26</v>
      </c>
      <c r="R62" s="15">
        <v>1462122</v>
      </c>
      <c r="S62" s="32">
        <v>548738.69380784605</v>
      </c>
      <c r="T62" s="28">
        <v>0.93797800316800395</v>
      </c>
      <c r="U62" s="28">
        <v>38.385447061792803</v>
      </c>
      <c r="V62" s="36">
        <v>26</v>
      </c>
      <c r="W62" s="25">
        <v>1.2908393913805301</v>
      </c>
      <c r="X62" s="37">
        <v>0.80869296054859396</v>
      </c>
      <c r="Z62" s="15">
        <v>2241522</v>
      </c>
      <c r="AA62" s="15">
        <v>111025</v>
      </c>
      <c r="AB62" s="15">
        <v>58579.752338214501</v>
      </c>
      <c r="AC62" s="15">
        <v>38804.783226142899</v>
      </c>
      <c r="AD62" s="15">
        <v>789291840</v>
      </c>
      <c r="AE62" s="36">
        <v>297</v>
      </c>
      <c r="AF62" s="51">
        <v>38.189123680089402</v>
      </c>
      <c r="AG62" s="45">
        <v>3.5936042274086798E-3</v>
      </c>
      <c r="AH62" s="39">
        <v>0.97736395703774104</v>
      </c>
      <c r="AI62" s="39">
        <v>4.3563562962762099E-2</v>
      </c>
      <c r="AK62" s="25">
        <v>0.96084539225093601</v>
      </c>
      <c r="AL62" s="25">
        <v>0.918318538568899</v>
      </c>
      <c r="AM62" s="25">
        <v>0.88915046535187403</v>
      </c>
      <c r="AN62" s="25">
        <v>0.79103285111409605</v>
      </c>
      <c r="AO62" s="25">
        <v>0.95347519112829004</v>
      </c>
      <c r="AP62" s="25">
        <v>0.92813388486316994</v>
      </c>
      <c r="AQ62" s="25">
        <v>0.99083335496664904</v>
      </c>
      <c r="AR62" s="25">
        <v>0.97956426073022596</v>
      </c>
      <c r="AS62" s="36">
        <v>200</v>
      </c>
      <c r="AT62" s="36">
        <v>9257</v>
      </c>
      <c r="AU62" s="16"/>
      <c r="AV62" s="16"/>
      <c r="AW62" s="16"/>
      <c r="AX62" s="16"/>
      <c r="AY62" s="16"/>
      <c r="AZ62" s="16"/>
      <c r="BA62" s="16"/>
      <c r="BB62" s="16"/>
      <c r="BC62" s="16"/>
      <c r="BD62" s="16"/>
    </row>
    <row r="63" spans="2:56" ht="15.75">
      <c r="B63" s="26">
        <v>45</v>
      </c>
      <c r="C63" s="10" t="s">
        <v>98</v>
      </c>
      <c r="D63" s="12" t="s">
        <v>414</v>
      </c>
      <c r="E63" s="10" t="s">
        <v>99</v>
      </c>
      <c r="F63" s="3" t="s">
        <v>622</v>
      </c>
      <c r="G63" s="4">
        <v>42652</v>
      </c>
      <c r="H63" s="93">
        <v>25</v>
      </c>
      <c r="I63" s="3" t="s">
        <v>623</v>
      </c>
      <c r="J63" s="3" t="s">
        <v>588</v>
      </c>
      <c r="K63" s="3" t="s">
        <v>549</v>
      </c>
      <c r="L63" s="3" t="s">
        <v>536</v>
      </c>
      <c r="M63" s="49" t="s">
        <v>365</v>
      </c>
      <c r="N63" s="12" t="s">
        <v>366</v>
      </c>
      <c r="O63" s="12" t="s">
        <v>367</v>
      </c>
      <c r="P63" s="10" t="s">
        <v>9</v>
      </c>
      <c r="Q63" s="10" t="s">
        <v>26</v>
      </c>
      <c r="R63" s="15">
        <v>1510379</v>
      </c>
      <c r="S63" s="32">
        <v>537495.76459655003</v>
      </c>
      <c r="T63" s="28">
        <v>0.94256848416238403</v>
      </c>
      <c r="U63" s="28">
        <v>38.259694822008299</v>
      </c>
      <c r="V63" s="36">
        <v>27</v>
      </c>
      <c r="W63" s="25">
        <v>1.26439180154549</v>
      </c>
      <c r="X63" s="37">
        <v>0.79523556473285395</v>
      </c>
      <c r="Z63" s="15">
        <v>1947275</v>
      </c>
      <c r="AA63" s="15">
        <v>100861</v>
      </c>
      <c r="AB63" s="15">
        <v>51711.747076279702</v>
      </c>
      <c r="AC63" s="15">
        <v>37089.589163571298</v>
      </c>
      <c r="AD63" s="15">
        <v>828580916</v>
      </c>
      <c r="AE63" s="36">
        <v>345</v>
      </c>
      <c r="AF63" s="51">
        <v>40.466710570990799</v>
      </c>
      <c r="AG63" s="45">
        <v>2.9037416736043399E-3</v>
      </c>
      <c r="AH63" s="39">
        <v>0.97878628669743495</v>
      </c>
      <c r="AI63" s="39">
        <v>5.4038003112310197E-2</v>
      </c>
      <c r="AK63" s="25">
        <v>0.96038079792076703</v>
      </c>
      <c r="AL63" s="25">
        <v>0.916180520576371</v>
      </c>
      <c r="AM63" s="25">
        <v>0.89231734442852095</v>
      </c>
      <c r="AN63" s="25">
        <v>0.79281225485571105</v>
      </c>
      <c r="AO63" s="25">
        <v>0.95228602754833402</v>
      </c>
      <c r="AP63" s="25">
        <v>0.92460058059073102</v>
      </c>
      <c r="AQ63" s="25">
        <v>0.98936111615078504</v>
      </c>
      <c r="AR63" s="25">
        <v>0.97582937089996802</v>
      </c>
      <c r="AS63" s="36">
        <v>170</v>
      </c>
      <c r="AT63" s="36">
        <v>9059</v>
      </c>
      <c r="AU63" s="16"/>
      <c r="AV63" s="16"/>
      <c r="AW63" s="16"/>
      <c r="AX63" s="16"/>
      <c r="AY63" s="16"/>
      <c r="AZ63" s="16"/>
      <c r="BA63" s="16"/>
      <c r="BB63" s="16"/>
      <c r="BC63" s="16"/>
      <c r="BD63" s="16"/>
    </row>
    <row r="64" spans="2:56" ht="15.75">
      <c r="B64" s="26">
        <v>46</v>
      </c>
      <c r="C64" s="10" t="s">
        <v>147</v>
      </c>
      <c r="D64" s="12" t="s">
        <v>415</v>
      </c>
      <c r="E64" s="10" t="s">
        <v>148</v>
      </c>
      <c r="F64" s="3" t="s">
        <v>624</v>
      </c>
      <c r="G64" s="4">
        <v>42605</v>
      </c>
      <c r="H64" s="93">
        <v>84</v>
      </c>
      <c r="I64" s="3" t="s">
        <v>625</v>
      </c>
      <c r="J64" s="3" t="s">
        <v>540</v>
      </c>
      <c r="K64" s="3" t="s">
        <v>549</v>
      </c>
      <c r="L64" s="3" t="s">
        <v>536</v>
      </c>
      <c r="M64" s="49" t="s">
        <v>365</v>
      </c>
      <c r="N64" s="12" t="s">
        <v>366</v>
      </c>
      <c r="O64" s="12" t="s">
        <v>367</v>
      </c>
      <c r="P64" s="10" t="s">
        <v>9</v>
      </c>
      <c r="Q64" s="10" t="s">
        <v>26</v>
      </c>
      <c r="R64" s="15">
        <v>1459809</v>
      </c>
      <c r="S64" s="43">
        <v>586411.932813811</v>
      </c>
      <c r="T64" s="28">
        <v>0.93967530719375003</v>
      </c>
      <c r="U64" s="28">
        <v>38.441139930562599</v>
      </c>
      <c r="V64" s="36">
        <v>23</v>
      </c>
      <c r="W64" s="25">
        <v>1.37946099116664</v>
      </c>
      <c r="X64" s="38">
        <v>0.827786096741991</v>
      </c>
      <c r="Z64" s="18">
        <v>2324679</v>
      </c>
      <c r="AA64" s="18">
        <v>128350</v>
      </c>
      <c r="AB64" s="18">
        <v>55566.710249420103</v>
      </c>
      <c r="AC64" s="18">
        <v>43025.807844135903</v>
      </c>
      <c r="AD64" s="18">
        <v>782850236</v>
      </c>
      <c r="AE64" s="36">
        <v>339</v>
      </c>
      <c r="AF64" s="52">
        <v>38.137926588431</v>
      </c>
      <c r="AG64" s="45">
        <v>6.5030195641672204E-3</v>
      </c>
      <c r="AH64" s="39">
        <v>0.97761996714784105</v>
      </c>
      <c r="AI64" s="39">
        <v>3.35087059138598E-2</v>
      </c>
      <c r="AK64" s="25">
        <v>0.96187482054122697</v>
      </c>
      <c r="AL64" s="25">
        <v>0.920798489351631</v>
      </c>
      <c r="AM64" s="25">
        <v>0.90053361256932396</v>
      </c>
      <c r="AN64" s="25">
        <v>0.807431653069004</v>
      </c>
      <c r="AO64" s="25">
        <v>0.95143941969763901</v>
      </c>
      <c r="AP64" s="25">
        <v>0.92564460343344601</v>
      </c>
      <c r="AQ64" s="25">
        <v>0.99115732942054002</v>
      </c>
      <c r="AR64" s="25">
        <v>0.981058184001109</v>
      </c>
      <c r="AS64" s="36">
        <v>195</v>
      </c>
      <c r="AT64" s="36">
        <v>12420</v>
      </c>
      <c r="AU64" s="16"/>
      <c r="AV64" s="16"/>
      <c r="AW64" s="16"/>
      <c r="AX64" s="16"/>
      <c r="AY64" s="16"/>
      <c r="AZ64" s="16"/>
      <c r="BA64" s="16"/>
      <c r="BB64" s="16"/>
      <c r="BC64" s="16"/>
      <c r="BD64" s="16"/>
    </row>
    <row r="65" spans="2:56" ht="15.75">
      <c r="B65" s="26">
        <v>47</v>
      </c>
      <c r="C65" s="10" t="s">
        <v>100</v>
      </c>
      <c r="D65" s="12" t="s">
        <v>416</v>
      </c>
      <c r="E65" s="10" t="s">
        <v>101</v>
      </c>
      <c r="F65" s="3" t="s">
        <v>626</v>
      </c>
      <c r="G65" s="4">
        <v>42633</v>
      </c>
      <c r="H65" s="93">
        <v>44</v>
      </c>
      <c r="I65" s="3" t="s">
        <v>627</v>
      </c>
      <c r="J65" s="3" t="s">
        <v>588</v>
      </c>
      <c r="K65" s="3" t="s">
        <v>549</v>
      </c>
      <c r="L65" s="3" t="s">
        <v>536</v>
      </c>
      <c r="M65" s="49" t="s">
        <v>365</v>
      </c>
      <c r="N65" s="12" t="s">
        <v>366</v>
      </c>
      <c r="O65" s="12" t="s">
        <v>367</v>
      </c>
      <c r="P65" s="10" t="s">
        <v>9</v>
      </c>
      <c r="Q65" s="10" t="s">
        <v>26</v>
      </c>
      <c r="R65" s="18">
        <v>1505031</v>
      </c>
      <c r="S65" s="43">
        <v>525201.68635140301</v>
      </c>
      <c r="T65" s="28">
        <v>0.939209923032716</v>
      </c>
      <c r="U65" s="28">
        <v>38.3475407697454</v>
      </c>
      <c r="V65" s="36">
        <v>26</v>
      </c>
      <c r="W65" s="25">
        <v>1.23547151460632</v>
      </c>
      <c r="X65" s="38">
        <v>0.81852359955083998</v>
      </c>
      <c r="Z65" s="18">
        <v>1638533</v>
      </c>
      <c r="AA65" s="18">
        <v>112966</v>
      </c>
      <c r="AB65" s="18">
        <v>55138.580113251403</v>
      </c>
      <c r="AC65" s="18">
        <v>37065.345875290703</v>
      </c>
      <c r="AD65" s="18">
        <v>778536504</v>
      </c>
      <c r="AE65" s="36">
        <v>328</v>
      </c>
      <c r="AF65" s="52">
        <v>37.728766641529397</v>
      </c>
      <c r="AG65" s="45">
        <v>4.1441131551066997E-3</v>
      </c>
      <c r="AH65" s="39">
        <v>0.97543603170597104</v>
      </c>
      <c r="AI65" s="39">
        <v>3.2886121236912598E-2</v>
      </c>
      <c r="AK65" s="25">
        <v>0.95988689184593101</v>
      </c>
      <c r="AL65" s="25">
        <v>0.91761746942811895</v>
      </c>
      <c r="AM65" s="25">
        <v>0.89814922801998698</v>
      </c>
      <c r="AN65" s="25">
        <v>0.80590244014798396</v>
      </c>
      <c r="AO65" s="25">
        <v>0.94952949084838201</v>
      </c>
      <c r="AP65" s="25">
        <v>0.92247073876448504</v>
      </c>
      <c r="AQ65" s="25">
        <v>0.98956616458153901</v>
      </c>
      <c r="AR65" s="25">
        <v>0.97838694230964396</v>
      </c>
      <c r="AS65" s="36">
        <v>182</v>
      </c>
      <c r="AT65" s="36">
        <v>10926</v>
      </c>
      <c r="AU65" s="16"/>
      <c r="AV65" s="16"/>
      <c r="AW65" s="16"/>
      <c r="AX65" s="16"/>
      <c r="AY65" s="16"/>
      <c r="AZ65" s="16"/>
      <c r="BA65" s="16"/>
      <c r="BB65" s="16"/>
      <c r="BC65" s="16"/>
      <c r="BD65" s="16"/>
    </row>
    <row r="66" spans="2:56" ht="15.75">
      <c r="B66" s="26">
        <v>48</v>
      </c>
      <c r="C66" s="10" t="s">
        <v>259</v>
      </c>
      <c r="D66" s="12" t="s">
        <v>417</v>
      </c>
      <c r="E66" s="14" t="s">
        <v>260</v>
      </c>
      <c r="F66" s="5" t="s">
        <v>628</v>
      </c>
      <c r="G66" s="4">
        <v>42734</v>
      </c>
      <c r="H66" s="93">
        <v>18</v>
      </c>
      <c r="I66" s="5" t="s">
        <v>629</v>
      </c>
      <c r="J66" s="3" t="s">
        <v>544</v>
      </c>
      <c r="K66" s="3" t="s">
        <v>541</v>
      </c>
      <c r="L66" s="3" t="s">
        <v>536</v>
      </c>
      <c r="M66" s="49" t="s">
        <v>365</v>
      </c>
      <c r="N66" s="12" t="s">
        <v>366</v>
      </c>
      <c r="O66" s="12" t="s">
        <v>367</v>
      </c>
      <c r="P66" s="10" t="s">
        <v>9</v>
      </c>
      <c r="Q66" s="10" t="s">
        <v>26</v>
      </c>
      <c r="R66" s="18">
        <v>1540921</v>
      </c>
      <c r="S66" s="43">
        <v>531878.815408202</v>
      </c>
      <c r="T66" s="28">
        <v>0.94124736388942598</v>
      </c>
      <c r="U66" s="28">
        <v>38.3750168205788</v>
      </c>
      <c r="V66" s="36">
        <v>18</v>
      </c>
      <c r="W66" s="25">
        <v>1.2511786285844499</v>
      </c>
      <c r="X66" s="38">
        <v>0.85066830918110703</v>
      </c>
      <c r="Z66" s="18">
        <v>1807750</v>
      </c>
      <c r="AA66" s="18">
        <v>80395</v>
      </c>
      <c r="AB66" s="18">
        <v>38638.242964318</v>
      </c>
      <c r="AC66" s="18">
        <v>31166.9421610584</v>
      </c>
      <c r="AD66" s="18">
        <v>787710698</v>
      </c>
      <c r="AE66" s="36">
        <v>340</v>
      </c>
      <c r="AF66" s="52">
        <v>38.295891033700798</v>
      </c>
      <c r="AG66" s="45">
        <v>3.7421323677563501E-3</v>
      </c>
      <c r="AH66" s="39">
        <v>0.97646895992772198</v>
      </c>
      <c r="AI66" s="39">
        <v>3.54222427028721E-2</v>
      </c>
      <c r="AK66" s="25">
        <v>0.96201039708162095</v>
      </c>
      <c r="AL66" s="25">
        <v>0.92127304963133005</v>
      </c>
      <c r="AM66" s="25">
        <v>0.89930552914678097</v>
      </c>
      <c r="AN66" s="25">
        <v>0.80780391900608295</v>
      </c>
      <c r="AO66" s="25">
        <v>0.95162293263662101</v>
      </c>
      <c r="AP66" s="25">
        <v>0.92582525361360501</v>
      </c>
      <c r="AQ66" s="25">
        <v>0.99005893579345505</v>
      </c>
      <c r="AR66" s="25">
        <v>0.97921974696222802</v>
      </c>
      <c r="AS66" s="36">
        <v>184</v>
      </c>
      <c r="AT66" s="36">
        <v>10913</v>
      </c>
      <c r="AU66" s="16"/>
      <c r="AV66" s="16"/>
      <c r="AW66" s="16"/>
      <c r="AX66" s="16"/>
      <c r="AY66" s="16"/>
      <c r="AZ66" s="16"/>
      <c r="BA66" s="16"/>
      <c r="BB66" s="16"/>
      <c r="BC66" s="16"/>
      <c r="BD66" s="16"/>
    </row>
    <row r="67" spans="2:56" ht="15.75">
      <c r="B67" s="26">
        <v>49</v>
      </c>
      <c r="C67" s="10" t="s">
        <v>255</v>
      </c>
      <c r="D67" s="12" t="s">
        <v>418</v>
      </c>
      <c r="E67" s="14" t="s">
        <v>256</v>
      </c>
      <c r="F67" s="3" t="s">
        <v>630</v>
      </c>
      <c r="G67" s="4">
        <v>42631</v>
      </c>
      <c r="H67" s="93">
        <v>46</v>
      </c>
      <c r="I67" s="3" t="s">
        <v>631</v>
      </c>
      <c r="J67" s="3" t="s">
        <v>544</v>
      </c>
      <c r="K67" s="3" t="s">
        <v>549</v>
      </c>
      <c r="L67" s="3" t="s">
        <v>536</v>
      </c>
      <c r="M67" s="49" t="s">
        <v>365</v>
      </c>
      <c r="N67" s="12" t="s">
        <v>366</v>
      </c>
      <c r="O67" s="12" t="s">
        <v>367</v>
      </c>
      <c r="P67" s="10" t="s">
        <v>9</v>
      </c>
      <c r="Q67" s="10" t="s">
        <v>26</v>
      </c>
      <c r="R67" s="18">
        <v>1592263</v>
      </c>
      <c r="S67" s="43">
        <v>564540.14038736501</v>
      </c>
      <c r="T67" s="28">
        <v>0.94171165929621903</v>
      </c>
      <c r="U67" s="28">
        <v>38.338048552175003</v>
      </c>
      <c r="V67" s="36">
        <v>20</v>
      </c>
      <c r="W67" s="25">
        <v>1.3280103252253701</v>
      </c>
      <c r="X67" s="38">
        <v>0.81386602290800003</v>
      </c>
      <c r="Z67" s="18">
        <v>1219738</v>
      </c>
      <c r="AA67" s="18">
        <v>97919</v>
      </c>
      <c r="AB67" s="18">
        <v>49572.349710131297</v>
      </c>
      <c r="AC67" s="18">
        <v>35898.412566799198</v>
      </c>
      <c r="AD67" s="18">
        <v>803032638</v>
      </c>
      <c r="AE67" s="36">
        <v>302</v>
      </c>
      <c r="AF67" s="52">
        <v>39.084748565045302</v>
      </c>
      <c r="AG67" s="45">
        <v>3.5957385892968598E-3</v>
      </c>
      <c r="AH67" s="39">
        <v>0.97820833279755104</v>
      </c>
      <c r="AI67" s="39">
        <v>2.8458466618038199E-2</v>
      </c>
      <c r="AK67" s="25">
        <v>0.96128774286047802</v>
      </c>
      <c r="AL67" s="25">
        <v>0.92027836975727795</v>
      </c>
      <c r="AM67" s="25">
        <v>0.90243987405899995</v>
      </c>
      <c r="AN67" s="25">
        <v>0.81401771955778401</v>
      </c>
      <c r="AO67" s="25">
        <v>0.95079424281133595</v>
      </c>
      <c r="AP67" s="25">
        <v>0.92348922840418801</v>
      </c>
      <c r="AQ67" s="25">
        <v>0.98924961954659596</v>
      </c>
      <c r="AR67" s="25">
        <v>0.97826666495341097</v>
      </c>
      <c r="AS67" s="36">
        <v>162</v>
      </c>
      <c r="AT67" s="36">
        <v>9864</v>
      </c>
      <c r="AU67" s="16"/>
      <c r="AV67" s="16"/>
      <c r="AW67" s="16"/>
      <c r="AX67" s="16"/>
      <c r="AY67" s="16"/>
      <c r="AZ67" s="16"/>
      <c r="BA67" s="16"/>
      <c r="BB67" s="16"/>
      <c r="BC67" s="16"/>
      <c r="BD67" s="16"/>
    </row>
    <row r="68" spans="2:56" ht="15.75">
      <c r="B68" s="26">
        <v>50</v>
      </c>
      <c r="C68" s="10" t="s">
        <v>106</v>
      </c>
      <c r="D68" s="12" t="s">
        <v>419</v>
      </c>
      <c r="E68" s="10" t="s">
        <v>107</v>
      </c>
      <c r="F68" s="3" t="s">
        <v>632</v>
      </c>
      <c r="G68" s="4">
        <v>42625</v>
      </c>
      <c r="H68" s="93">
        <v>52</v>
      </c>
      <c r="I68" s="3" t="s">
        <v>633</v>
      </c>
      <c r="J68" s="3" t="s">
        <v>544</v>
      </c>
      <c r="K68" s="3" t="s">
        <v>549</v>
      </c>
      <c r="L68" s="3" t="s">
        <v>536</v>
      </c>
      <c r="M68" s="49" t="s">
        <v>365</v>
      </c>
      <c r="N68" s="12" t="s">
        <v>366</v>
      </c>
      <c r="O68" s="12" t="s">
        <v>367</v>
      </c>
      <c r="P68" s="10" t="s">
        <v>9</v>
      </c>
      <c r="Q68" s="10" t="s">
        <v>26</v>
      </c>
      <c r="R68" s="18">
        <v>1657760</v>
      </c>
      <c r="S68" s="43">
        <v>422639.52559661597</v>
      </c>
      <c r="T68" s="28">
        <v>0.94348228914846299</v>
      </c>
      <c r="U68" s="28">
        <v>38.390419890438203</v>
      </c>
      <c r="V68" s="36">
        <v>24</v>
      </c>
      <c r="W68" s="25">
        <v>0.99420681309843095</v>
      </c>
      <c r="X68" s="38">
        <v>0.80962259136933301</v>
      </c>
      <c r="Z68" s="18">
        <v>1553101</v>
      </c>
      <c r="AA68" s="18">
        <v>101699</v>
      </c>
      <c r="AB68" s="18">
        <v>44872.869279920997</v>
      </c>
      <c r="AC68" s="18">
        <v>40178.754666212997</v>
      </c>
      <c r="AD68" s="18">
        <v>805917602</v>
      </c>
      <c r="AE68" s="36">
        <v>319</v>
      </c>
      <c r="AF68" s="52">
        <v>39.253982141400101</v>
      </c>
      <c r="AG68" s="45">
        <v>3.5457231998012599E-3</v>
      </c>
      <c r="AH68" s="39">
        <v>0.97816146470020804</v>
      </c>
      <c r="AI68" s="39">
        <v>3.6094245464194603E-2</v>
      </c>
      <c r="AK68" s="25">
        <v>0.96304689549587297</v>
      </c>
      <c r="AL68" s="25">
        <v>0.92270497189442402</v>
      </c>
      <c r="AM68" s="25">
        <v>0.90546437906545096</v>
      </c>
      <c r="AN68" s="25">
        <v>0.81705227382760104</v>
      </c>
      <c r="AO68" s="25">
        <v>0.946325156700076</v>
      </c>
      <c r="AP68" s="25">
        <v>0.91674531883471599</v>
      </c>
      <c r="AQ68" s="25">
        <v>0.99064894927682601</v>
      </c>
      <c r="AR68" s="25">
        <v>0.97961187290211305</v>
      </c>
      <c r="AS68" s="36">
        <v>204</v>
      </c>
      <c r="AT68" s="36">
        <v>9827</v>
      </c>
      <c r="AU68" s="16"/>
      <c r="AV68" s="16"/>
      <c r="AW68" s="16"/>
      <c r="AX68" s="16"/>
      <c r="AY68" s="16"/>
      <c r="AZ68" s="16"/>
      <c r="BA68" s="16"/>
      <c r="BB68" s="16"/>
      <c r="BC68" s="16"/>
      <c r="BD68" s="16"/>
    </row>
    <row r="69" spans="2:56" ht="15.75">
      <c r="B69" s="26">
        <v>51</v>
      </c>
      <c r="C69" s="10" t="s">
        <v>110</v>
      </c>
      <c r="D69" s="12" t="s">
        <v>420</v>
      </c>
      <c r="E69" s="10" t="s">
        <v>111</v>
      </c>
      <c r="F69" s="3" t="s">
        <v>634</v>
      </c>
      <c r="G69" s="4">
        <v>42331</v>
      </c>
      <c r="H69" s="93">
        <v>346</v>
      </c>
      <c r="I69" s="3" t="s">
        <v>635</v>
      </c>
      <c r="J69" s="3" t="s">
        <v>544</v>
      </c>
      <c r="K69" s="3" t="s">
        <v>549</v>
      </c>
      <c r="L69" s="3" t="s">
        <v>536</v>
      </c>
      <c r="M69" s="49" t="s">
        <v>365</v>
      </c>
      <c r="N69" s="12" t="s">
        <v>366</v>
      </c>
      <c r="O69" s="12" t="s">
        <v>367</v>
      </c>
      <c r="P69" s="10" t="s">
        <v>9</v>
      </c>
      <c r="Q69" s="10" t="s">
        <v>52</v>
      </c>
      <c r="R69" s="18">
        <v>1535229</v>
      </c>
      <c r="S69" s="43">
        <v>542071.48971264996</v>
      </c>
      <c r="T69" s="28">
        <v>0.94201179888070996</v>
      </c>
      <c r="U69" s="28">
        <v>37.966484684394402</v>
      </c>
      <c r="V69" s="36">
        <v>18</v>
      </c>
      <c r="W69" s="25">
        <v>1.2751556246376901</v>
      </c>
      <c r="X69" s="38">
        <v>0.80673622490496999</v>
      </c>
      <c r="Z69" s="18">
        <v>866092</v>
      </c>
      <c r="AA69" s="18">
        <v>65428</v>
      </c>
      <c r="AB69" s="18">
        <v>34306.753943384902</v>
      </c>
      <c r="AC69" s="18">
        <v>27039.324278288899</v>
      </c>
      <c r="AD69" s="18">
        <v>780944246</v>
      </c>
      <c r="AE69" s="36">
        <v>317</v>
      </c>
      <c r="AF69" s="52">
        <v>37.209058847433099</v>
      </c>
      <c r="AG69" s="45">
        <v>3.2991602970992499E-3</v>
      </c>
      <c r="AH69" s="39">
        <v>0.96582745293701799</v>
      </c>
      <c r="AI69" s="39">
        <v>4.3039270721322603E-2</v>
      </c>
      <c r="AK69" s="25">
        <v>0.94415521316566697</v>
      </c>
      <c r="AL69" s="25">
        <v>0.88256182941522299</v>
      </c>
      <c r="AM69" s="25">
        <v>0.81920150126629698</v>
      </c>
      <c r="AN69" s="25">
        <v>0.67298635659733297</v>
      </c>
      <c r="AO69" s="25">
        <v>0.95401140166669396</v>
      </c>
      <c r="AP69" s="25">
        <v>0.92065731091896597</v>
      </c>
      <c r="AQ69" s="25">
        <v>0.98730595391312903</v>
      </c>
      <c r="AR69" s="25">
        <v>0.96697871101927502</v>
      </c>
      <c r="AS69" s="36">
        <v>166</v>
      </c>
      <c r="AT69" s="36">
        <v>9869</v>
      </c>
      <c r="AU69" s="16"/>
      <c r="AV69" s="16"/>
      <c r="AW69" s="16"/>
      <c r="AX69" s="16"/>
      <c r="AY69" s="16"/>
      <c r="AZ69" s="16"/>
      <c r="BA69" s="16"/>
      <c r="BB69" s="16"/>
      <c r="BC69" s="16"/>
      <c r="BD69" s="16"/>
    </row>
    <row r="70" spans="2:56" ht="15.75">
      <c r="B70" s="26">
        <v>52</v>
      </c>
      <c r="C70" s="10" t="s">
        <v>116</v>
      </c>
      <c r="D70" s="12" t="s">
        <v>421</v>
      </c>
      <c r="E70" s="10" t="s">
        <v>117</v>
      </c>
      <c r="F70" s="3" t="s">
        <v>636</v>
      </c>
      <c r="G70" s="4">
        <v>42641</v>
      </c>
      <c r="H70" s="93">
        <v>42</v>
      </c>
      <c r="I70" s="3" t="s">
        <v>637</v>
      </c>
      <c r="J70" s="3" t="s">
        <v>540</v>
      </c>
      <c r="K70" s="3" t="s">
        <v>549</v>
      </c>
      <c r="L70" s="3" t="s">
        <v>536</v>
      </c>
      <c r="M70" s="49" t="s">
        <v>365</v>
      </c>
      <c r="N70" s="12" t="s">
        <v>366</v>
      </c>
      <c r="O70" s="12" t="s">
        <v>367</v>
      </c>
      <c r="P70" s="10" t="s">
        <v>9</v>
      </c>
      <c r="Q70" s="10" t="s">
        <v>52</v>
      </c>
      <c r="R70" s="18">
        <v>1602023</v>
      </c>
      <c r="S70" s="43">
        <v>450541.99242728797</v>
      </c>
      <c r="T70" s="28">
        <v>0.94267066973015901</v>
      </c>
      <c r="U70" s="28">
        <v>38.0867843246739</v>
      </c>
      <c r="V70" s="36">
        <v>24</v>
      </c>
      <c r="W70" s="25">
        <v>1.0598438890111599</v>
      </c>
      <c r="X70" s="38">
        <v>0.81427318086646605</v>
      </c>
      <c r="Z70" s="18">
        <v>1626898</v>
      </c>
      <c r="AA70" s="18">
        <v>74626</v>
      </c>
      <c r="AB70" s="18">
        <v>41168.044128114598</v>
      </c>
      <c r="AC70" s="18">
        <v>27903.667673488799</v>
      </c>
      <c r="AD70" s="18">
        <v>825160032</v>
      </c>
      <c r="AE70" s="36">
        <v>336</v>
      </c>
      <c r="AF70" s="52">
        <v>39.514296194167699</v>
      </c>
      <c r="AG70" s="45">
        <v>2.5412816387013798E-3</v>
      </c>
      <c r="AH70" s="39">
        <v>0.96878744849338505</v>
      </c>
      <c r="AI70" s="39">
        <v>4.6421984863842101E-2</v>
      </c>
      <c r="AK70" s="25">
        <v>0.94988413031670005</v>
      </c>
      <c r="AL70" s="25">
        <v>0.89269212281912702</v>
      </c>
      <c r="AM70" s="25">
        <v>0.81695913679075705</v>
      </c>
      <c r="AN70" s="25">
        <v>0.66881748307351196</v>
      </c>
      <c r="AO70" s="25">
        <v>0.96323822764842704</v>
      </c>
      <c r="AP70" s="25">
        <v>0.93509261455600801</v>
      </c>
      <c r="AQ70" s="25">
        <v>0.98899078160877196</v>
      </c>
      <c r="AR70" s="25">
        <v>0.97101245537544401</v>
      </c>
      <c r="AS70" s="36">
        <v>227</v>
      </c>
      <c r="AT70" s="36">
        <v>9699</v>
      </c>
      <c r="AU70" s="16"/>
      <c r="AV70" s="16"/>
      <c r="AW70" s="16"/>
      <c r="AX70" s="16"/>
      <c r="AY70" s="16"/>
      <c r="AZ70" s="16"/>
      <c r="BA70" s="16"/>
      <c r="BB70" s="16"/>
      <c r="BC70" s="16"/>
      <c r="BD70" s="16"/>
    </row>
    <row r="71" spans="2:56" ht="15.75">
      <c r="B71" s="26">
        <v>53</v>
      </c>
      <c r="C71" s="10" t="s">
        <v>112</v>
      </c>
      <c r="D71" s="12" t="s">
        <v>422</v>
      </c>
      <c r="E71" s="10" t="s">
        <v>113</v>
      </c>
      <c r="F71" s="3" t="s">
        <v>638</v>
      </c>
      <c r="G71" s="4">
        <v>42604</v>
      </c>
      <c r="H71" s="93">
        <v>149</v>
      </c>
      <c r="I71" s="3" t="s">
        <v>639</v>
      </c>
      <c r="J71" s="3" t="s">
        <v>540</v>
      </c>
      <c r="K71" s="3" t="s">
        <v>541</v>
      </c>
      <c r="L71" s="3" t="s">
        <v>536</v>
      </c>
      <c r="M71" s="49" t="s">
        <v>365</v>
      </c>
      <c r="N71" s="12" t="s">
        <v>366</v>
      </c>
      <c r="O71" s="12" t="s">
        <v>370</v>
      </c>
      <c r="P71" s="10" t="s">
        <v>9</v>
      </c>
      <c r="Q71" s="10" t="s">
        <v>52</v>
      </c>
      <c r="R71" s="18">
        <v>1532391</v>
      </c>
      <c r="S71" s="43">
        <v>205573.55572602601</v>
      </c>
      <c r="T71" s="28">
        <v>0.94104209468773403</v>
      </c>
      <c r="U71" s="28">
        <v>37.980504005747399</v>
      </c>
      <c r="V71" s="36">
        <v>52</v>
      </c>
      <c r="W71" s="25">
        <v>0.48358617052479802</v>
      </c>
      <c r="X71" s="38">
        <v>0.91865333547468997</v>
      </c>
      <c r="Z71" s="18">
        <v>6347511</v>
      </c>
      <c r="AA71" s="18">
        <v>89359</v>
      </c>
      <c r="AB71" s="18">
        <v>41897.138922031198</v>
      </c>
      <c r="AC71" s="18">
        <v>38161.739432907001</v>
      </c>
      <c r="AD71" s="18">
        <v>793434464</v>
      </c>
      <c r="AE71" s="36">
        <v>317</v>
      </c>
      <c r="AF71" s="52">
        <v>36.251671141652402</v>
      </c>
      <c r="AG71" s="45">
        <v>4.6856756308986296E-3</v>
      </c>
      <c r="AH71" s="39">
        <v>0.94220576987691795</v>
      </c>
      <c r="AI71" s="39">
        <v>9.8689044352785596E-2</v>
      </c>
      <c r="AK71" s="25">
        <v>0.93323474426901498</v>
      </c>
      <c r="AL71" s="25">
        <v>0.86409433308049199</v>
      </c>
      <c r="AM71" s="25">
        <v>0.80690558755160802</v>
      </c>
      <c r="AN71" s="25">
        <v>0.66316710135072798</v>
      </c>
      <c r="AO71" s="25">
        <v>0.95869865661645803</v>
      </c>
      <c r="AP71" s="25">
        <v>0.92778615392991004</v>
      </c>
      <c r="AQ71" s="25">
        <v>0.98761535473835904</v>
      </c>
      <c r="AR71" s="25">
        <v>0.96761442621806704</v>
      </c>
      <c r="AS71" s="36">
        <v>209</v>
      </c>
      <c r="AT71" s="36">
        <v>10339</v>
      </c>
      <c r="AU71" s="16"/>
      <c r="AV71" s="16"/>
      <c r="AW71" s="16"/>
      <c r="AX71" s="16"/>
      <c r="AY71" s="16"/>
      <c r="AZ71" s="16"/>
      <c r="BA71" s="16"/>
      <c r="BB71" s="16"/>
      <c r="BC71" s="16"/>
      <c r="BD71" s="16"/>
    </row>
    <row r="72" spans="2:56" ht="15.75">
      <c r="B72" s="26">
        <v>54</v>
      </c>
      <c r="C72" s="10" t="s">
        <v>283</v>
      </c>
      <c r="D72" s="12" t="s">
        <v>423</v>
      </c>
      <c r="E72" s="14" t="s">
        <v>284</v>
      </c>
      <c r="F72" s="3" t="s">
        <v>542</v>
      </c>
      <c r="G72" s="4">
        <v>42687</v>
      </c>
      <c r="H72" s="93">
        <v>18</v>
      </c>
      <c r="I72" s="3" t="s">
        <v>640</v>
      </c>
      <c r="J72" s="3" t="s">
        <v>540</v>
      </c>
      <c r="K72" s="3" t="s">
        <v>541</v>
      </c>
      <c r="L72" s="3" t="s">
        <v>536</v>
      </c>
      <c r="M72" s="49" t="s">
        <v>365</v>
      </c>
      <c r="N72" s="12" t="s">
        <v>366</v>
      </c>
      <c r="O72" s="12" t="s">
        <v>367</v>
      </c>
      <c r="P72" s="10" t="s">
        <v>9</v>
      </c>
      <c r="Q72" s="10" t="s">
        <v>52</v>
      </c>
      <c r="R72" s="18">
        <v>1546568</v>
      </c>
      <c r="S72" s="43">
        <v>507287.61279160698</v>
      </c>
      <c r="T72" s="28">
        <v>0.94163944108866804</v>
      </c>
      <c r="U72" s="28">
        <v>38.146187930663999</v>
      </c>
      <c r="V72" s="36">
        <v>26</v>
      </c>
      <c r="W72" s="25">
        <v>1.1933308890736001</v>
      </c>
      <c r="X72" s="38">
        <v>0.87039325253884803</v>
      </c>
      <c r="Z72" s="18">
        <v>2352753</v>
      </c>
      <c r="AA72" s="18">
        <v>111526</v>
      </c>
      <c r="AB72" s="18">
        <v>44946.4804942439</v>
      </c>
      <c r="AC72" s="18">
        <v>42842.070702538898</v>
      </c>
      <c r="AD72" s="18">
        <v>821805632</v>
      </c>
      <c r="AE72" s="36">
        <v>335</v>
      </c>
      <c r="AF72" s="52">
        <v>39.072297552363999</v>
      </c>
      <c r="AG72" s="45">
        <v>4.3729214992478602E-3</v>
      </c>
      <c r="AH72" s="39">
        <v>0.96523496446419998</v>
      </c>
      <c r="AI72" s="39">
        <v>4.28886949650856E-2</v>
      </c>
      <c r="AK72" s="25">
        <v>0.94503274882386601</v>
      </c>
      <c r="AL72" s="25">
        <v>0.88469377772721103</v>
      </c>
      <c r="AM72" s="25">
        <v>0.81242465826165</v>
      </c>
      <c r="AN72" s="25">
        <v>0.66368351204756004</v>
      </c>
      <c r="AO72" s="25">
        <v>0.96146675166616502</v>
      </c>
      <c r="AP72" s="25">
        <v>0.93347450039135205</v>
      </c>
      <c r="AQ72" s="25">
        <v>0.98969112123948</v>
      </c>
      <c r="AR72" s="25">
        <v>0.97280203097342599</v>
      </c>
      <c r="AS72" s="36">
        <v>185</v>
      </c>
      <c r="AT72" s="36">
        <v>10186</v>
      </c>
      <c r="AU72" s="16"/>
      <c r="AV72" s="16"/>
      <c r="AW72" s="16"/>
      <c r="AX72" s="16"/>
      <c r="AY72" s="16"/>
      <c r="AZ72" s="16"/>
      <c r="BA72" s="16"/>
      <c r="BB72" s="16"/>
      <c r="BC72" s="16"/>
      <c r="BD72" s="16"/>
    </row>
    <row r="73" spans="2:56" ht="15.75">
      <c r="B73" s="26">
        <v>55</v>
      </c>
      <c r="C73" s="10" t="s">
        <v>293</v>
      </c>
      <c r="D73" s="12" t="s">
        <v>424</v>
      </c>
      <c r="E73" s="14" t="s">
        <v>294</v>
      </c>
      <c r="F73" s="3" t="s">
        <v>641</v>
      </c>
      <c r="G73" s="4">
        <v>42447</v>
      </c>
      <c r="H73" s="93">
        <v>242</v>
      </c>
      <c r="I73" s="3" t="s">
        <v>642</v>
      </c>
      <c r="J73" s="3" t="s">
        <v>540</v>
      </c>
      <c r="K73" s="3" t="s">
        <v>549</v>
      </c>
      <c r="L73" s="3" t="s">
        <v>536</v>
      </c>
      <c r="M73" s="49" t="s">
        <v>365</v>
      </c>
      <c r="N73" s="12" t="s">
        <v>366</v>
      </c>
      <c r="O73" s="12" t="s">
        <v>367</v>
      </c>
      <c r="P73" s="10" t="s">
        <v>9</v>
      </c>
      <c r="Q73" s="10" t="s">
        <v>52</v>
      </c>
      <c r="R73" s="18">
        <v>1574275</v>
      </c>
      <c r="S73" s="43">
        <v>562701.790230238</v>
      </c>
      <c r="T73" s="28">
        <v>0.943903152874497</v>
      </c>
      <c r="U73" s="28">
        <v>38.052609567875301</v>
      </c>
      <c r="V73" s="36">
        <v>19</v>
      </c>
      <c r="W73" s="25">
        <v>1.32368583558259</v>
      </c>
      <c r="X73" s="38">
        <v>0.81290559996561795</v>
      </c>
      <c r="Z73" s="18">
        <v>1488305</v>
      </c>
      <c r="AA73" s="18">
        <v>80333</v>
      </c>
      <c r="AB73" s="18">
        <v>35861.9029191765</v>
      </c>
      <c r="AC73" s="18">
        <v>31697.033323386899</v>
      </c>
      <c r="AD73" s="18">
        <v>813705018</v>
      </c>
      <c r="AE73" s="36">
        <v>321</v>
      </c>
      <c r="AF73" s="52">
        <v>38.921645935297398</v>
      </c>
      <c r="AG73" s="45">
        <v>3.2065613345378498E-3</v>
      </c>
      <c r="AH73" s="39">
        <v>0.96732355901484601</v>
      </c>
      <c r="AI73" s="39">
        <v>4.0396351836967097E-2</v>
      </c>
      <c r="AK73" s="25">
        <v>0.94690724481216104</v>
      </c>
      <c r="AL73" s="25">
        <v>0.88710242893929703</v>
      </c>
      <c r="AM73" s="25">
        <v>0.81934674036777899</v>
      </c>
      <c r="AN73" s="25">
        <v>0.67364071657227198</v>
      </c>
      <c r="AO73" s="25">
        <v>0.96127493065306302</v>
      </c>
      <c r="AP73" s="25">
        <v>0.93223247641321505</v>
      </c>
      <c r="AQ73" s="25">
        <v>0.98855376067620604</v>
      </c>
      <c r="AR73" s="25">
        <v>0.96999532974491198</v>
      </c>
      <c r="AS73" s="36">
        <v>172</v>
      </c>
      <c r="AT73" s="36">
        <v>10870</v>
      </c>
      <c r="AU73" s="16"/>
      <c r="AV73" s="16"/>
      <c r="AW73" s="16"/>
      <c r="AX73" s="16"/>
      <c r="AY73" s="16"/>
      <c r="AZ73" s="16"/>
      <c r="BA73" s="16"/>
      <c r="BB73" s="16"/>
      <c r="BC73" s="16"/>
      <c r="BD73" s="16"/>
    </row>
    <row r="74" spans="2:56" ht="15.75">
      <c r="B74" s="26">
        <v>56</v>
      </c>
      <c r="C74" s="10" t="s">
        <v>227</v>
      </c>
      <c r="D74" s="12" t="s">
        <v>425</v>
      </c>
      <c r="E74" s="14" t="s">
        <v>228</v>
      </c>
      <c r="F74" s="3" t="s">
        <v>643</v>
      </c>
      <c r="G74" s="4">
        <v>42652</v>
      </c>
      <c r="H74" s="93">
        <v>31</v>
      </c>
      <c r="I74" s="3" t="s">
        <v>644</v>
      </c>
      <c r="J74" s="3" t="s">
        <v>540</v>
      </c>
      <c r="K74" s="3" t="s">
        <v>549</v>
      </c>
      <c r="L74" s="3" t="s">
        <v>536</v>
      </c>
      <c r="M74" s="49" t="s">
        <v>365</v>
      </c>
      <c r="N74" s="12" t="s">
        <v>366</v>
      </c>
      <c r="O74" s="12" t="s">
        <v>367</v>
      </c>
      <c r="P74" s="10" t="s">
        <v>9</v>
      </c>
      <c r="Q74" s="10" t="s">
        <v>52</v>
      </c>
      <c r="R74" s="18">
        <v>1556395</v>
      </c>
      <c r="S74" s="43">
        <v>535919.11749919201</v>
      </c>
      <c r="T74" s="28">
        <v>0.94295036471900595</v>
      </c>
      <c r="U74" s="28">
        <v>37.890759818047201</v>
      </c>
      <c r="V74" s="36">
        <v>24</v>
      </c>
      <c r="W74" s="25">
        <v>1.26068293573643</v>
      </c>
      <c r="X74" s="38">
        <v>0.823776490461956</v>
      </c>
      <c r="Z74" s="18">
        <v>1822194</v>
      </c>
      <c r="AA74" s="18">
        <v>103262</v>
      </c>
      <c r="AB74" s="18">
        <v>47399.5071628316</v>
      </c>
      <c r="AC74" s="18">
        <v>36766.049250607801</v>
      </c>
      <c r="AD74" s="18">
        <v>784902336</v>
      </c>
      <c r="AE74" s="36">
        <v>338</v>
      </c>
      <c r="AF74" s="52">
        <v>37.357057722953698</v>
      </c>
      <c r="AG74" s="45">
        <v>3.16832112383087E-3</v>
      </c>
      <c r="AH74" s="39">
        <v>0.96261410031018102</v>
      </c>
      <c r="AI74" s="39">
        <v>4.0275860011791703E-2</v>
      </c>
      <c r="AK74" s="25">
        <v>0.94284954372771901</v>
      </c>
      <c r="AL74" s="25">
        <v>0.87864106405744002</v>
      </c>
      <c r="AM74" s="25">
        <v>0.80427951059410696</v>
      </c>
      <c r="AN74" s="25">
        <v>0.65093412920614102</v>
      </c>
      <c r="AO74" s="25">
        <v>0.95755557701639904</v>
      </c>
      <c r="AP74" s="25">
        <v>0.92430454430447695</v>
      </c>
      <c r="AQ74" s="25">
        <v>0.98676538497395905</v>
      </c>
      <c r="AR74" s="25">
        <v>0.96474803204051096</v>
      </c>
      <c r="AS74" s="36">
        <v>187</v>
      </c>
      <c r="AT74" s="36">
        <v>10856</v>
      </c>
      <c r="AU74" s="16"/>
      <c r="AV74" s="16"/>
      <c r="AW74" s="16"/>
      <c r="AX74" s="16"/>
      <c r="AY74" s="16"/>
      <c r="AZ74" s="16"/>
      <c r="BA74" s="16"/>
      <c r="BB74" s="16"/>
      <c r="BC74" s="16"/>
      <c r="BD74" s="16"/>
    </row>
    <row r="75" spans="2:56" ht="15.75">
      <c r="B75" s="26">
        <v>57</v>
      </c>
      <c r="C75" s="10" t="s">
        <v>163</v>
      </c>
      <c r="D75" s="12" t="s">
        <v>426</v>
      </c>
      <c r="E75" s="14" t="s">
        <v>164</v>
      </c>
      <c r="F75" s="5" t="s">
        <v>645</v>
      </c>
      <c r="G75" s="4">
        <v>42646</v>
      </c>
      <c r="H75" s="93">
        <v>106</v>
      </c>
      <c r="I75" s="3" t="s">
        <v>646</v>
      </c>
      <c r="J75" s="3" t="s">
        <v>647</v>
      </c>
      <c r="K75" s="3" t="s">
        <v>541</v>
      </c>
      <c r="L75" s="3" t="s">
        <v>536</v>
      </c>
      <c r="M75" s="49" t="s">
        <v>365</v>
      </c>
      <c r="N75" s="12" t="s">
        <v>366</v>
      </c>
      <c r="O75" s="12" t="s">
        <v>370</v>
      </c>
      <c r="P75" s="10" t="s">
        <v>9</v>
      </c>
      <c r="Q75" s="10" t="s">
        <v>52</v>
      </c>
      <c r="R75" s="15">
        <v>1437902</v>
      </c>
      <c r="S75" s="43">
        <v>463853.19628844102</v>
      </c>
      <c r="T75" s="28">
        <v>0.94827093749271496</v>
      </c>
      <c r="U75" s="28">
        <v>38.040738020374697</v>
      </c>
      <c r="V75" s="36">
        <v>23</v>
      </c>
      <c r="W75" s="25">
        <v>1.0911568372041101</v>
      </c>
      <c r="X75" s="38">
        <v>0.944272216603814</v>
      </c>
      <c r="Z75" s="18">
        <v>8066664</v>
      </c>
      <c r="AA75" s="18">
        <v>98664</v>
      </c>
      <c r="AB75" s="18">
        <v>32457.5379288197</v>
      </c>
      <c r="AC75" s="18">
        <v>30933.007564858701</v>
      </c>
      <c r="AD75" s="18">
        <v>848642946</v>
      </c>
      <c r="AE75" s="36">
        <v>335</v>
      </c>
      <c r="AF75" s="52">
        <v>40.542640272001201</v>
      </c>
      <c r="AG75" s="45">
        <v>2.7403046648925501E-3</v>
      </c>
      <c r="AH75" s="39">
        <v>0.96714262678853402</v>
      </c>
      <c r="AI75" s="39">
        <v>8.9811191168627499E-2</v>
      </c>
      <c r="AK75" s="25">
        <v>0.95071385582210999</v>
      </c>
      <c r="AL75" s="25">
        <v>0.89431986908711203</v>
      </c>
      <c r="AM75" s="25">
        <v>0.81261065220833095</v>
      </c>
      <c r="AN75" s="25">
        <v>0.66468215698137001</v>
      </c>
      <c r="AO75" s="25">
        <v>0.96820750602220795</v>
      </c>
      <c r="AP75" s="25">
        <v>0.94193352489139703</v>
      </c>
      <c r="AQ75" s="25">
        <v>0.98833332286956799</v>
      </c>
      <c r="AR75" s="25">
        <v>0.96923600614598104</v>
      </c>
      <c r="AS75" s="36">
        <v>160</v>
      </c>
      <c r="AT75" s="36">
        <v>10524</v>
      </c>
      <c r="AU75" s="16"/>
      <c r="AV75" s="16"/>
      <c r="AW75" s="16"/>
      <c r="AX75" s="16"/>
      <c r="AY75" s="16"/>
      <c r="AZ75" s="16"/>
      <c r="BA75" s="16"/>
      <c r="BB75" s="16"/>
      <c r="BC75" s="16"/>
      <c r="BD75" s="16"/>
    </row>
    <row r="76" spans="2:56" ht="15.75">
      <c r="B76" s="26">
        <v>58</v>
      </c>
      <c r="C76" s="10" t="s">
        <v>37</v>
      </c>
      <c r="D76" s="12" t="s">
        <v>427</v>
      </c>
      <c r="E76" s="10" t="s">
        <v>38</v>
      </c>
      <c r="F76" s="3" t="s">
        <v>648</v>
      </c>
      <c r="G76" s="4">
        <v>42467</v>
      </c>
      <c r="H76" s="93">
        <v>210</v>
      </c>
      <c r="I76" s="3" t="s">
        <v>649</v>
      </c>
      <c r="J76" s="3" t="s">
        <v>588</v>
      </c>
      <c r="K76" s="3" t="s">
        <v>549</v>
      </c>
      <c r="L76" s="3" t="s">
        <v>536</v>
      </c>
      <c r="M76" s="49" t="s">
        <v>365</v>
      </c>
      <c r="N76" s="12" t="s">
        <v>366</v>
      </c>
      <c r="O76" s="12" t="s">
        <v>367</v>
      </c>
      <c r="P76" s="10" t="s">
        <v>9</v>
      </c>
      <c r="Q76" s="10" t="s">
        <v>39</v>
      </c>
      <c r="R76" s="15">
        <v>1380183</v>
      </c>
      <c r="S76" s="32">
        <v>390302.79602116399</v>
      </c>
      <c r="T76" s="28">
        <v>0.94708577786158199</v>
      </c>
      <c r="U76" s="28">
        <v>38.098770548410897</v>
      </c>
      <c r="V76" s="36">
        <v>24</v>
      </c>
      <c r="W76" s="25">
        <v>0.918138686692477</v>
      </c>
      <c r="X76" s="37">
        <v>0.79768736540691398</v>
      </c>
      <c r="Z76" s="15">
        <v>793006</v>
      </c>
      <c r="AA76" s="15">
        <v>62414</v>
      </c>
      <c r="AB76" s="15">
        <v>27170.685012850699</v>
      </c>
      <c r="AC76" s="15">
        <v>26920.225320654699</v>
      </c>
      <c r="AD76" s="15">
        <v>826904946</v>
      </c>
      <c r="AE76" s="36">
        <v>346</v>
      </c>
      <c r="AF76" s="51">
        <v>38.192846290321597</v>
      </c>
      <c r="AG76" s="45">
        <v>3.44006663189815E-3</v>
      </c>
      <c r="AH76" s="39">
        <v>0.94223793166185699</v>
      </c>
      <c r="AI76" s="39">
        <v>0.108870433743709</v>
      </c>
      <c r="AK76" s="25">
        <v>0.93899026249461004</v>
      </c>
      <c r="AL76" s="25">
        <v>0.87344950977052904</v>
      </c>
      <c r="AM76" s="25">
        <v>0.80128789670299305</v>
      </c>
      <c r="AN76" s="25">
        <v>0.66092058628055295</v>
      </c>
      <c r="AO76" s="25">
        <v>0.96011068755900197</v>
      </c>
      <c r="AP76" s="25">
        <v>0.92702296643416104</v>
      </c>
      <c r="AQ76" s="25">
        <v>0.99084327115029702</v>
      </c>
      <c r="AR76" s="25">
        <v>0.96844734830017498</v>
      </c>
      <c r="AS76" s="36">
        <v>182</v>
      </c>
      <c r="AT76" s="36">
        <v>11276</v>
      </c>
      <c r="AU76" s="16"/>
      <c r="AV76" s="16"/>
      <c r="AW76" s="16"/>
      <c r="AX76" s="16"/>
      <c r="AY76" s="16"/>
      <c r="AZ76" s="16"/>
      <c r="BA76" s="16"/>
      <c r="BB76" s="16"/>
      <c r="BC76" s="16"/>
      <c r="BD76" s="16"/>
    </row>
    <row r="77" spans="2:56" ht="15.75">
      <c r="B77" s="26">
        <v>59</v>
      </c>
      <c r="C77" s="10" t="s">
        <v>315</v>
      </c>
      <c r="D77" s="12" t="s">
        <v>428</v>
      </c>
      <c r="E77" s="14" t="s">
        <v>316</v>
      </c>
      <c r="F77" s="3" t="s">
        <v>650</v>
      </c>
      <c r="G77" s="4">
        <v>42590</v>
      </c>
      <c r="H77" s="93">
        <v>163</v>
      </c>
      <c r="I77" s="3" t="s">
        <v>651</v>
      </c>
      <c r="J77" s="3" t="s">
        <v>540</v>
      </c>
      <c r="K77" s="3" t="s">
        <v>541</v>
      </c>
      <c r="L77" s="3" t="s">
        <v>536</v>
      </c>
      <c r="M77" s="49" t="s">
        <v>365</v>
      </c>
      <c r="N77" s="12" t="s">
        <v>366</v>
      </c>
      <c r="O77" s="12" t="s">
        <v>367</v>
      </c>
      <c r="P77" s="10" t="s">
        <v>9</v>
      </c>
      <c r="Q77" s="10" t="s">
        <v>52</v>
      </c>
      <c r="R77" s="18">
        <v>1369738</v>
      </c>
      <c r="S77" s="43">
        <v>554753.51287503995</v>
      </c>
      <c r="T77" s="28">
        <v>0.93740392652626703</v>
      </c>
      <c r="U77" s="28">
        <v>38.191837502662999</v>
      </c>
      <c r="V77" s="36">
        <v>25</v>
      </c>
      <c r="W77" s="25">
        <v>1.3049885036475799</v>
      </c>
      <c r="X77" s="38">
        <v>0.92953455980996103</v>
      </c>
      <c r="Z77" s="18">
        <v>6637276</v>
      </c>
      <c r="AA77" s="18">
        <v>134034</v>
      </c>
      <c r="AB77" s="18">
        <v>45408.533843145997</v>
      </c>
      <c r="AC77" s="18">
        <v>39757.897562448401</v>
      </c>
      <c r="AD77" s="18">
        <v>820713012</v>
      </c>
      <c r="AE77" s="36">
        <v>365</v>
      </c>
      <c r="AF77" s="52">
        <v>38.5112379800319</v>
      </c>
      <c r="AG77" s="45">
        <v>4.1643356874015497E-3</v>
      </c>
      <c r="AH77" s="39">
        <v>0.95991685093448897</v>
      </c>
      <c r="AI77" s="39">
        <v>8.0449380345639102E-2</v>
      </c>
      <c r="AK77" s="25">
        <v>0.93216809954885005</v>
      </c>
      <c r="AL77" s="25">
        <v>0.86471115068277005</v>
      </c>
      <c r="AM77" s="25">
        <v>0.81324255192647699</v>
      </c>
      <c r="AN77" s="25">
        <v>0.66403533799203396</v>
      </c>
      <c r="AO77" s="25">
        <v>0.95671716394085804</v>
      </c>
      <c r="AP77" s="25">
        <v>0.92538905914166203</v>
      </c>
      <c r="AQ77" s="25">
        <v>0.99001617068915104</v>
      </c>
      <c r="AR77" s="25">
        <v>0.97407676792749498</v>
      </c>
      <c r="AS77" s="36">
        <v>172</v>
      </c>
      <c r="AT77" s="36">
        <v>13781</v>
      </c>
      <c r="AU77" s="16"/>
      <c r="AV77" s="16"/>
      <c r="AW77" s="16"/>
      <c r="AX77" s="16"/>
      <c r="AY77" s="16"/>
      <c r="AZ77" s="16"/>
      <c r="BA77" s="16"/>
      <c r="BB77" s="16"/>
      <c r="BC77" s="16"/>
      <c r="BD77" s="16"/>
    </row>
    <row r="78" spans="2:56" ht="15.75">
      <c r="B78" s="26">
        <v>60</v>
      </c>
      <c r="C78" s="10" t="s">
        <v>118</v>
      </c>
      <c r="D78" s="12" t="s">
        <v>429</v>
      </c>
      <c r="E78" s="10" t="s">
        <v>119</v>
      </c>
      <c r="F78" s="3" t="s">
        <v>652</v>
      </c>
      <c r="G78" s="4">
        <v>42656</v>
      </c>
      <c r="H78" s="93">
        <v>21</v>
      </c>
      <c r="I78" s="3" t="s">
        <v>653</v>
      </c>
      <c r="J78" s="3" t="s">
        <v>588</v>
      </c>
      <c r="K78" s="3" t="s">
        <v>549</v>
      </c>
      <c r="L78" s="3" t="s">
        <v>536</v>
      </c>
      <c r="M78" s="49" t="s">
        <v>365</v>
      </c>
      <c r="N78" s="12" t="s">
        <v>366</v>
      </c>
      <c r="O78" s="12" t="s">
        <v>367</v>
      </c>
      <c r="P78" s="10" t="s">
        <v>9</v>
      </c>
      <c r="Q78" s="10" t="s">
        <v>52</v>
      </c>
      <c r="R78" s="18">
        <v>1404160</v>
      </c>
      <c r="S78" s="43">
        <v>367556.43911119603</v>
      </c>
      <c r="T78" s="28">
        <v>0.93927189449637205</v>
      </c>
      <c r="U78" s="28">
        <v>38.069730250919903</v>
      </c>
      <c r="V78" s="36">
        <v>30</v>
      </c>
      <c r="W78" s="25">
        <v>0.86463071679511505</v>
      </c>
      <c r="X78" s="38">
        <v>0.76828146893974703</v>
      </c>
      <c r="Z78" s="18">
        <v>863782</v>
      </c>
      <c r="AA78" s="18">
        <v>66455</v>
      </c>
      <c r="AB78" s="18">
        <v>35242.437718963498</v>
      </c>
      <c r="AC78" s="18">
        <v>27516.241202692599</v>
      </c>
      <c r="AD78" s="18">
        <v>792614418</v>
      </c>
      <c r="AE78" s="36">
        <v>370</v>
      </c>
      <c r="AF78" s="52">
        <v>36.789998979185498</v>
      </c>
      <c r="AG78" s="45">
        <v>2.1943087326952901E-3</v>
      </c>
      <c r="AH78" s="39">
        <v>0.95503251872463402</v>
      </c>
      <c r="AI78" s="39">
        <v>8.8001077262020194E-2</v>
      </c>
      <c r="AK78" s="25">
        <v>0.92728426865564795</v>
      </c>
      <c r="AL78" s="25">
        <v>0.85591574123006298</v>
      </c>
      <c r="AM78" s="25">
        <v>0.80480678668961203</v>
      </c>
      <c r="AN78" s="25">
        <v>0.65646387921612803</v>
      </c>
      <c r="AO78" s="25">
        <v>0.95999798384944302</v>
      </c>
      <c r="AP78" s="25">
        <v>0.92995358778598403</v>
      </c>
      <c r="AQ78" s="25">
        <v>0.98908177522579399</v>
      </c>
      <c r="AR78" s="25">
        <v>0.97034376287992197</v>
      </c>
      <c r="AS78" s="36">
        <v>149</v>
      </c>
      <c r="AT78" s="36">
        <v>9369</v>
      </c>
      <c r="AU78" s="16"/>
      <c r="AV78" s="16"/>
      <c r="AW78" s="16"/>
      <c r="AX78" s="16"/>
      <c r="AY78" s="16"/>
      <c r="AZ78" s="16"/>
      <c r="BA78" s="16"/>
      <c r="BB78" s="16"/>
      <c r="BC78" s="16"/>
      <c r="BD78" s="16"/>
    </row>
    <row r="79" spans="2:56" ht="15.75">
      <c r="B79" s="26">
        <v>61</v>
      </c>
      <c r="C79" s="10" t="s">
        <v>299</v>
      </c>
      <c r="D79" s="12" t="s">
        <v>430</v>
      </c>
      <c r="E79" s="14" t="s">
        <v>300</v>
      </c>
      <c r="F79" s="3" t="s">
        <v>654</v>
      </c>
      <c r="G79" s="4">
        <v>42654</v>
      </c>
      <c r="H79" s="93">
        <v>51</v>
      </c>
      <c r="I79" s="3" t="s">
        <v>655</v>
      </c>
      <c r="J79" s="3" t="s">
        <v>540</v>
      </c>
      <c r="K79" s="3" t="s">
        <v>541</v>
      </c>
      <c r="L79" s="3" t="s">
        <v>536</v>
      </c>
      <c r="M79" s="49" t="s">
        <v>365</v>
      </c>
      <c r="N79" s="12" t="s">
        <v>366</v>
      </c>
      <c r="O79" s="12" t="s">
        <v>367</v>
      </c>
      <c r="P79" s="10" t="s">
        <v>9</v>
      </c>
      <c r="Q79" s="10" t="s">
        <v>52</v>
      </c>
      <c r="R79" s="18">
        <v>1344480</v>
      </c>
      <c r="S79" s="43">
        <v>505827.40055535501</v>
      </c>
      <c r="T79" s="28">
        <v>0.947431470150362</v>
      </c>
      <c r="U79" s="28">
        <v>37.993383583549097</v>
      </c>
      <c r="V79" s="36">
        <v>34</v>
      </c>
      <c r="W79" s="25">
        <v>1.18989592176475</v>
      </c>
      <c r="X79" s="38">
        <v>0.84151316303203405</v>
      </c>
      <c r="Z79" s="18">
        <v>2639967</v>
      </c>
      <c r="AA79" s="18">
        <v>117495</v>
      </c>
      <c r="AB79" s="18">
        <v>52361.300592586696</v>
      </c>
      <c r="AC79" s="18">
        <v>41319.225122026997</v>
      </c>
      <c r="AD79" s="18">
        <v>806627846</v>
      </c>
      <c r="AE79" s="36">
        <v>331</v>
      </c>
      <c r="AF79" s="52">
        <v>38.373617859128501</v>
      </c>
      <c r="AG79" s="45">
        <v>3.58490619381491E-3</v>
      </c>
      <c r="AH79" s="39">
        <v>0.96695914462640498</v>
      </c>
      <c r="AI79" s="39">
        <v>6.32732480388941E-2</v>
      </c>
      <c r="AK79" s="25">
        <v>0.93771094754578199</v>
      </c>
      <c r="AL79" s="25">
        <v>0.87105357923438298</v>
      </c>
      <c r="AM79" s="25">
        <v>0.83906002049100703</v>
      </c>
      <c r="AN79" s="25">
        <v>0.70224638206923595</v>
      </c>
      <c r="AO79" s="25">
        <v>0.96366031758591097</v>
      </c>
      <c r="AP79" s="25">
        <v>0.93355496432985696</v>
      </c>
      <c r="AQ79" s="25">
        <v>0.98859629407090899</v>
      </c>
      <c r="AR79" s="25">
        <v>0.96807193908849998</v>
      </c>
      <c r="AS79" s="36">
        <v>248</v>
      </c>
      <c r="AT79" s="36">
        <v>9561</v>
      </c>
      <c r="AU79" s="16"/>
      <c r="AV79" s="16"/>
      <c r="AW79" s="16"/>
      <c r="AX79" s="16"/>
      <c r="AY79" s="16"/>
      <c r="AZ79" s="16"/>
      <c r="BA79" s="16"/>
      <c r="BB79" s="16"/>
      <c r="BC79" s="16"/>
      <c r="BD79" s="16"/>
    </row>
    <row r="80" spans="2:56" ht="15.75">
      <c r="B80" s="26">
        <v>62</v>
      </c>
      <c r="C80" s="10" t="s">
        <v>277</v>
      </c>
      <c r="D80" s="12" t="s">
        <v>431</v>
      </c>
      <c r="E80" s="14" t="s">
        <v>278</v>
      </c>
      <c r="F80" s="3" t="s">
        <v>656</v>
      </c>
      <c r="G80" s="4">
        <v>42475</v>
      </c>
      <c r="H80" s="93">
        <v>202</v>
      </c>
      <c r="I80" s="3" t="s">
        <v>657</v>
      </c>
      <c r="J80" s="3" t="s">
        <v>544</v>
      </c>
      <c r="K80" s="3" t="s">
        <v>549</v>
      </c>
      <c r="L80" s="3" t="s">
        <v>536</v>
      </c>
      <c r="M80" s="49" t="s">
        <v>365</v>
      </c>
      <c r="N80" s="12" t="s">
        <v>366</v>
      </c>
      <c r="O80" s="12" t="s">
        <v>367</v>
      </c>
      <c r="P80" s="10" t="s">
        <v>9</v>
      </c>
      <c r="Q80" s="10" t="s">
        <v>52</v>
      </c>
      <c r="R80" s="18">
        <v>1415092</v>
      </c>
      <c r="S80" s="43">
        <v>367789.775930801</v>
      </c>
      <c r="T80" s="28">
        <v>0.94253785386405797</v>
      </c>
      <c r="U80" s="28">
        <v>38.095366024488897</v>
      </c>
      <c r="V80" s="36">
        <v>30</v>
      </c>
      <c r="W80" s="25">
        <v>0.86517961258395804</v>
      </c>
      <c r="X80" s="38">
        <v>0.834290248448599</v>
      </c>
      <c r="Z80" s="18">
        <v>1032472</v>
      </c>
      <c r="AA80" s="18">
        <v>79949</v>
      </c>
      <c r="AB80" s="18">
        <v>31122.808010082699</v>
      </c>
      <c r="AC80" s="18">
        <v>30241.514880137402</v>
      </c>
      <c r="AD80" s="18">
        <v>800858532</v>
      </c>
      <c r="AE80" s="36">
        <v>347</v>
      </c>
      <c r="AF80" s="52">
        <v>37.608775946095498</v>
      </c>
      <c r="AG80" s="45">
        <v>4.1387331457693396E-3</v>
      </c>
      <c r="AH80" s="39">
        <v>0.96150398257853598</v>
      </c>
      <c r="AI80" s="39">
        <v>5.1113495405366499E-2</v>
      </c>
      <c r="AK80" s="25">
        <v>0.93159609169012902</v>
      </c>
      <c r="AL80" s="25">
        <v>0.86226088150504698</v>
      </c>
      <c r="AM80" s="25">
        <v>0.82787384597269598</v>
      </c>
      <c r="AN80" s="25">
        <v>0.68897603192411705</v>
      </c>
      <c r="AO80" s="25">
        <v>0.95962381281092402</v>
      </c>
      <c r="AP80" s="25">
        <v>0.92899521984489497</v>
      </c>
      <c r="AQ80" s="25">
        <v>0.98956418201086205</v>
      </c>
      <c r="AR80" s="25">
        <v>0.97124601370919705</v>
      </c>
      <c r="AS80" s="36">
        <v>319</v>
      </c>
      <c r="AT80" s="36">
        <v>11825</v>
      </c>
      <c r="AU80" s="16"/>
      <c r="AV80" s="16"/>
      <c r="AW80" s="16"/>
      <c r="AX80" s="16"/>
      <c r="AY80" s="16"/>
      <c r="AZ80" s="16"/>
      <c r="BA80" s="16"/>
      <c r="BB80" s="16"/>
      <c r="BC80" s="16"/>
      <c r="BD80" s="16"/>
    </row>
    <row r="81" spans="2:56" ht="15.75">
      <c r="B81" s="26">
        <v>63</v>
      </c>
      <c r="C81" s="10" t="s">
        <v>279</v>
      </c>
      <c r="D81" s="12" t="s">
        <v>432</v>
      </c>
      <c r="E81" s="14" t="s">
        <v>280</v>
      </c>
      <c r="F81" s="3" t="s">
        <v>658</v>
      </c>
      <c r="G81" s="4">
        <v>42649</v>
      </c>
      <c r="H81" s="93">
        <v>28</v>
      </c>
      <c r="I81" s="3" t="s">
        <v>659</v>
      </c>
      <c r="J81" s="3" t="s">
        <v>588</v>
      </c>
      <c r="K81" s="3" t="s">
        <v>549</v>
      </c>
      <c r="L81" s="3" t="s">
        <v>536</v>
      </c>
      <c r="M81" s="49" t="s">
        <v>365</v>
      </c>
      <c r="N81" s="12" t="s">
        <v>366</v>
      </c>
      <c r="O81" s="12" t="s">
        <v>367</v>
      </c>
      <c r="P81" s="10" t="s">
        <v>9</v>
      </c>
      <c r="Q81" s="10" t="s">
        <v>52</v>
      </c>
      <c r="R81" s="18">
        <v>1358214</v>
      </c>
      <c r="S81" s="43">
        <v>552602.63739473303</v>
      </c>
      <c r="T81" s="28">
        <v>0.94207002160914999</v>
      </c>
      <c r="U81" s="28">
        <v>38.079077240614197</v>
      </c>
      <c r="V81" s="36">
        <v>37</v>
      </c>
      <c r="W81" s="25">
        <v>1.2999288371300499</v>
      </c>
      <c r="X81" s="38">
        <v>0.832983345309948</v>
      </c>
      <c r="Z81" s="18">
        <v>2262697</v>
      </c>
      <c r="AA81" s="18">
        <v>151455</v>
      </c>
      <c r="AB81" s="18">
        <v>65521.626639531802</v>
      </c>
      <c r="AC81" s="18">
        <v>46533.778999966104</v>
      </c>
      <c r="AD81" s="18">
        <v>820458894</v>
      </c>
      <c r="AE81" s="36">
        <v>347</v>
      </c>
      <c r="AF81" s="52">
        <v>38.880958342435498</v>
      </c>
      <c r="AG81" s="45">
        <v>3.6786047560986401E-3</v>
      </c>
      <c r="AH81" s="39">
        <v>0.96522888811538599</v>
      </c>
      <c r="AI81" s="39">
        <v>6.8222046004973905E-2</v>
      </c>
      <c r="AK81" s="25">
        <v>0.93581817805885403</v>
      </c>
      <c r="AL81" s="25">
        <v>0.86934197499940702</v>
      </c>
      <c r="AM81" s="25">
        <v>0.83288145865032304</v>
      </c>
      <c r="AN81" s="25">
        <v>0.69570078865632201</v>
      </c>
      <c r="AO81" s="25">
        <v>0.96440921298611704</v>
      </c>
      <c r="AP81" s="25">
        <v>0.93553816633987197</v>
      </c>
      <c r="AQ81" s="25">
        <v>0.98937629165368002</v>
      </c>
      <c r="AR81" s="25">
        <v>0.97068142057339901</v>
      </c>
      <c r="AS81" s="36">
        <v>221</v>
      </c>
      <c r="AT81" s="36">
        <v>11931</v>
      </c>
      <c r="AU81" s="16"/>
      <c r="AV81" s="16"/>
      <c r="AW81" s="16"/>
      <c r="AX81" s="16"/>
      <c r="AY81" s="16"/>
      <c r="AZ81" s="16"/>
      <c r="BA81" s="16"/>
      <c r="BB81" s="16"/>
      <c r="BC81" s="16"/>
      <c r="BD81" s="16"/>
    </row>
    <row r="82" spans="2:56" ht="15.75">
      <c r="B82" s="26">
        <v>64</v>
      </c>
      <c r="C82" s="10" t="s">
        <v>305</v>
      </c>
      <c r="D82" s="12" t="s">
        <v>433</v>
      </c>
      <c r="E82" s="14" t="s">
        <v>306</v>
      </c>
      <c r="F82" s="5" t="s">
        <v>660</v>
      </c>
      <c r="G82" s="4">
        <v>42587</v>
      </c>
      <c r="H82" s="93">
        <v>165</v>
      </c>
      <c r="I82" s="3" t="s">
        <v>661</v>
      </c>
      <c r="J82" s="3" t="s">
        <v>540</v>
      </c>
      <c r="K82" s="3" t="s">
        <v>541</v>
      </c>
      <c r="L82" s="3" t="s">
        <v>536</v>
      </c>
      <c r="M82" s="49" t="s">
        <v>365</v>
      </c>
      <c r="N82" s="12" t="s">
        <v>366</v>
      </c>
      <c r="O82" s="12" t="s">
        <v>367</v>
      </c>
      <c r="P82" s="10" t="s">
        <v>9</v>
      </c>
      <c r="Q82" s="10" t="s">
        <v>52</v>
      </c>
      <c r="R82" s="18">
        <v>1349494</v>
      </c>
      <c r="S82" s="43">
        <v>450784.30464334699</v>
      </c>
      <c r="T82" s="28">
        <v>0.94453043442606399</v>
      </c>
      <c r="U82" s="28">
        <v>38.121385687161499</v>
      </c>
      <c r="V82" s="36">
        <v>26</v>
      </c>
      <c r="W82" s="25">
        <v>1.06041389830161</v>
      </c>
      <c r="X82" s="38">
        <v>0.913113895569865</v>
      </c>
      <c r="Z82" s="18">
        <v>8823808</v>
      </c>
      <c r="AA82" s="18">
        <v>102880</v>
      </c>
      <c r="AB82" s="18">
        <v>44503.1075368483</v>
      </c>
      <c r="AC82" s="18">
        <v>34115.812661274802</v>
      </c>
      <c r="AD82" s="18">
        <v>826775900</v>
      </c>
      <c r="AE82" s="36">
        <v>343</v>
      </c>
      <c r="AF82" s="52">
        <v>39.429502860674503</v>
      </c>
      <c r="AG82" s="45">
        <v>3.2952560960967901E-3</v>
      </c>
      <c r="AH82" s="39">
        <v>0.967901408350195</v>
      </c>
      <c r="AI82" s="39">
        <v>7.4844514911247897E-2</v>
      </c>
      <c r="AK82" s="25">
        <v>0.93921653179346498</v>
      </c>
      <c r="AL82" s="25">
        <v>0.87549213281692295</v>
      </c>
      <c r="AM82" s="25">
        <v>0.84091173575852596</v>
      </c>
      <c r="AN82" s="25">
        <v>0.70804415923756003</v>
      </c>
      <c r="AO82" s="25">
        <v>0.96360417073114901</v>
      </c>
      <c r="AP82" s="25">
        <v>0.93468591398225298</v>
      </c>
      <c r="AQ82" s="25">
        <v>0.98989933305990097</v>
      </c>
      <c r="AR82" s="25">
        <v>0.97191556956364999</v>
      </c>
      <c r="AS82" s="36">
        <v>171</v>
      </c>
      <c r="AT82" s="36">
        <v>11787</v>
      </c>
      <c r="AU82" s="16"/>
      <c r="AV82" s="16"/>
      <c r="AW82" s="16"/>
      <c r="AX82" s="16"/>
      <c r="AY82" s="16"/>
      <c r="AZ82" s="16"/>
      <c r="BA82" s="16"/>
      <c r="BB82" s="16"/>
      <c r="BC82" s="16"/>
      <c r="BD82" s="16"/>
    </row>
    <row r="83" spans="2:56" ht="15.75">
      <c r="B83" s="26">
        <v>65</v>
      </c>
      <c r="C83" s="10" t="s">
        <v>145</v>
      </c>
      <c r="D83" s="12" t="s">
        <v>434</v>
      </c>
      <c r="E83" s="10" t="s">
        <v>146</v>
      </c>
      <c r="F83" s="5" t="s">
        <v>662</v>
      </c>
      <c r="G83" s="4">
        <v>42570</v>
      </c>
      <c r="H83" s="93">
        <v>182</v>
      </c>
      <c r="I83" s="5" t="s">
        <v>663</v>
      </c>
      <c r="J83" s="3" t="s">
        <v>544</v>
      </c>
      <c r="K83" s="3" t="s">
        <v>541</v>
      </c>
      <c r="L83" s="3" t="s">
        <v>536</v>
      </c>
      <c r="M83" s="49" t="s">
        <v>365</v>
      </c>
      <c r="N83" s="12" t="s">
        <v>366</v>
      </c>
      <c r="O83" s="12" t="s">
        <v>367</v>
      </c>
      <c r="P83" s="10" t="s">
        <v>9</v>
      </c>
      <c r="Q83" s="10" t="s">
        <v>29</v>
      </c>
      <c r="R83" s="15">
        <v>1546424</v>
      </c>
      <c r="S83" s="43">
        <v>466682.59675580898</v>
      </c>
      <c r="T83" s="28">
        <v>0.94428983958903201</v>
      </c>
      <c r="U83" s="28">
        <v>38.631799962155</v>
      </c>
      <c r="V83" s="36">
        <v>25</v>
      </c>
      <c r="W83" s="25">
        <v>1.0978126491934701</v>
      </c>
      <c r="X83" s="38">
        <v>0.86262263583751797</v>
      </c>
      <c r="Z83" s="18">
        <v>4219201</v>
      </c>
      <c r="AA83" s="18">
        <v>93247</v>
      </c>
      <c r="AB83" s="18">
        <v>44582.002485271601</v>
      </c>
      <c r="AC83" s="18">
        <v>35177.487553458101</v>
      </c>
      <c r="AD83" s="18">
        <v>751958560</v>
      </c>
      <c r="AE83" s="36">
        <v>296</v>
      </c>
      <c r="AF83" s="52">
        <v>36.079744164572901</v>
      </c>
      <c r="AG83" s="45">
        <v>3.8452896740348301E-3</v>
      </c>
      <c r="AH83" s="39">
        <v>0.97664988613202297</v>
      </c>
      <c r="AI83" s="39">
        <v>3.9762122313656702E-2</v>
      </c>
      <c r="AK83" s="25">
        <v>0.95712806808900397</v>
      </c>
      <c r="AL83" s="25">
        <v>0.91368020933647898</v>
      </c>
      <c r="AM83" s="25">
        <v>0.90575498069119298</v>
      </c>
      <c r="AN83" s="25">
        <v>0.82419627322044398</v>
      </c>
      <c r="AO83" s="25">
        <v>0.98208581800039596</v>
      </c>
      <c r="AP83" s="25">
        <v>0.96891194376456002</v>
      </c>
      <c r="AQ83" s="25">
        <v>0.99490059365771399</v>
      </c>
      <c r="AR83" s="25">
        <v>0.98681590778087502</v>
      </c>
      <c r="AS83" s="36">
        <v>163</v>
      </c>
      <c r="AT83" s="36">
        <v>9615</v>
      </c>
    </row>
    <row r="84" spans="2:56" ht="15.75">
      <c r="B84" s="26">
        <v>66</v>
      </c>
      <c r="C84" s="10" t="s">
        <v>133</v>
      </c>
      <c r="D84" s="12" t="s">
        <v>435</v>
      </c>
      <c r="E84" s="10" t="s">
        <v>134</v>
      </c>
      <c r="F84" s="3" t="s">
        <v>664</v>
      </c>
      <c r="G84" s="4">
        <v>42630</v>
      </c>
      <c r="H84" s="93">
        <v>47</v>
      </c>
      <c r="I84" s="3" t="s">
        <v>665</v>
      </c>
      <c r="J84" s="3" t="s">
        <v>588</v>
      </c>
      <c r="K84" s="3" t="s">
        <v>549</v>
      </c>
      <c r="L84" s="3" t="s">
        <v>536</v>
      </c>
      <c r="M84" s="49" t="s">
        <v>365</v>
      </c>
      <c r="N84" s="12" t="s">
        <v>366</v>
      </c>
      <c r="O84" s="12" t="s">
        <v>367</v>
      </c>
      <c r="P84" s="10" t="s">
        <v>9</v>
      </c>
      <c r="Q84" s="10" t="s">
        <v>29</v>
      </c>
      <c r="R84" s="15">
        <v>1537358</v>
      </c>
      <c r="S84" s="43">
        <v>489409.49117359001</v>
      </c>
      <c r="T84" s="28">
        <v>0.94388514530024004</v>
      </c>
      <c r="U84" s="28">
        <v>38.582067501367298</v>
      </c>
      <c r="V84" s="36">
        <v>28</v>
      </c>
      <c r="W84" s="25">
        <v>1.1512748360034399</v>
      </c>
      <c r="X84" s="38">
        <v>0.82757862275892702</v>
      </c>
      <c r="Z84" s="18">
        <v>1812617</v>
      </c>
      <c r="AA84" s="18">
        <v>103128</v>
      </c>
      <c r="AB84" s="18">
        <v>46951.307833099403</v>
      </c>
      <c r="AC84" s="18">
        <v>36253.862641571497</v>
      </c>
      <c r="AD84" s="18">
        <v>867341852</v>
      </c>
      <c r="AE84" s="36">
        <v>301</v>
      </c>
      <c r="AF84" s="52">
        <v>41.771319301029003</v>
      </c>
      <c r="AG84" s="45">
        <v>3.86129814212128E-3</v>
      </c>
      <c r="AH84" s="39">
        <v>0.97599923495908902</v>
      </c>
      <c r="AI84" s="39">
        <v>4.5157269801978303E-2</v>
      </c>
      <c r="AK84" s="25">
        <v>0.96194735746780402</v>
      </c>
      <c r="AL84" s="25">
        <v>0.92239702787247702</v>
      </c>
      <c r="AM84" s="25">
        <v>0.90711424345523195</v>
      </c>
      <c r="AN84" s="25">
        <v>0.82597377411046102</v>
      </c>
      <c r="AO84" s="25">
        <v>0.977324048234674</v>
      </c>
      <c r="AP84" s="25">
        <v>0.96098735991815099</v>
      </c>
      <c r="AQ84" s="25">
        <v>0.99476113802242705</v>
      </c>
      <c r="AR84" s="25">
        <v>0.98572158446356095</v>
      </c>
      <c r="AS84" s="36">
        <v>238</v>
      </c>
      <c r="AT84" s="36">
        <v>10659</v>
      </c>
    </row>
    <row r="85" spans="2:56" ht="15.75">
      <c r="B85" s="26">
        <v>67</v>
      </c>
      <c r="C85" s="10" t="s">
        <v>229</v>
      </c>
      <c r="D85" s="12" t="s">
        <v>436</v>
      </c>
      <c r="E85" s="14" t="s">
        <v>230</v>
      </c>
      <c r="F85" s="3" t="s">
        <v>666</v>
      </c>
      <c r="G85" s="4">
        <v>42618</v>
      </c>
      <c r="H85" s="93">
        <v>135</v>
      </c>
      <c r="I85" s="3" t="s">
        <v>667</v>
      </c>
      <c r="J85" s="3" t="s">
        <v>602</v>
      </c>
      <c r="K85" s="3" t="s">
        <v>541</v>
      </c>
      <c r="L85" s="3" t="s">
        <v>536</v>
      </c>
      <c r="M85" s="49" t="s">
        <v>365</v>
      </c>
      <c r="N85" s="12" t="s">
        <v>366</v>
      </c>
      <c r="O85" s="12" t="s">
        <v>367</v>
      </c>
      <c r="P85" s="10" t="s">
        <v>9</v>
      </c>
      <c r="Q85" s="10" t="s">
        <v>29</v>
      </c>
      <c r="R85" s="18">
        <v>1601376</v>
      </c>
      <c r="S85" s="43">
        <v>442477.193329047</v>
      </c>
      <c r="T85" s="28">
        <v>0.94562501566663204</v>
      </c>
      <c r="U85" s="28">
        <v>38.598353254705501</v>
      </c>
      <c r="V85" s="36">
        <v>28</v>
      </c>
      <c r="W85" s="25">
        <v>1.04087245419701</v>
      </c>
      <c r="X85" s="38">
        <v>0.96975404085616401</v>
      </c>
      <c r="Z85" s="18">
        <v>8835744</v>
      </c>
      <c r="AA85" s="18">
        <v>159761</v>
      </c>
      <c r="AB85" s="18">
        <v>40680.116738929799</v>
      </c>
      <c r="AC85" s="18">
        <v>33919.309424002</v>
      </c>
      <c r="AD85" s="18">
        <v>896012580</v>
      </c>
      <c r="AE85" s="36">
        <v>300</v>
      </c>
      <c r="AF85" s="52">
        <v>43.300741914295301</v>
      </c>
      <c r="AG85" s="45">
        <v>3.3082254922046899E-3</v>
      </c>
      <c r="AH85" s="39">
        <v>0.977212906988426</v>
      </c>
      <c r="AI85" s="39">
        <v>5.4790001011627301E-2</v>
      </c>
      <c r="AK85" s="25">
        <v>0.96431558052102495</v>
      </c>
      <c r="AL85" s="25">
        <v>0.92624701957162703</v>
      </c>
      <c r="AM85" s="25">
        <v>0.91404416778012398</v>
      </c>
      <c r="AN85" s="25">
        <v>0.83647569929259602</v>
      </c>
      <c r="AO85" s="25">
        <v>0.98074706216736296</v>
      </c>
      <c r="AP85" s="25">
        <v>0.965565609860075</v>
      </c>
      <c r="AQ85" s="25">
        <v>0.99507369904895704</v>
      </c>
      <c r="AR85" s="25">
        <v>0.98618146954476904</v>
      </c>
      <c r="AS85" s="36">
        <v>249</v>
      </c>
      <c r="AT85" s="36">
        <v>12523</v>
      </c>
    </row>
    <row r="86" spans="2:56" ht="15.75">
      <c r="B86" s="26">
        <v>68</v>
      </c>
      <c r="C86" s="10" t="s">
        <v>303</v>
      </c>
      <c r="D86" s="12" t="s">
        <v>437</v>
      </c>
      <c r="E86" s="14" t="s">
        <v>304</v>
      </c>
      <c r="F86" s="3" t="s">
        <v>545</v>
      </c>
      <c r="G86" s="4">
        <v>42651</v>
      </c>
      <c r="H86" s="93">
        <v>54</v>
      </c>
      <c r="I86" s="3" t="s">
        <v>668</v>
      </c>
      <c r="J86" s="3" t="s">
        <v>540</v>
      </c>
      <c r="K86" s="3" t="s">
        <v>541</v>
      </c>
      <c r="L86" s="3" t="s">
        <v>536</v>
      </c>
      <c r="M86" s="49" t="s">
        <v>365</v>
      </c>
      <c r="N86" s="12" t="s">
        <v>366</v>
      </c>
      <c r="O86" s="12" t="s">
        <v>367</v>
      </c>
      <c r="P86" s="10" t="s">
        <v>9</v>
      </c>
      <c r="Q86" s="10" t="s">
        <v>29</v>
      </c>
      <c r="R86" s="18">
        <v>1642270</v>
      </c>
      <c r="S86" s="43">
        <v>457452.73392831301</v>
      </c>
      <c r="T86" s="28">
        <v>0.94543442837685299</v>
      </c>
      <c r="U86" s="28">
        <v>38.368036764788002</v>
      </c>
      <c r="V86" s="36">
        <v>38</v>
      </c>
      <c r="W86" s="25">
        <v>1.0761005471506999</v>
      </c>
      <c r="X86" s="38">
        <v>0.86440421530411704</v>
      </c>
      <c r="Z86" s="18">
        <v>2849237</v>
      </c>
      <c r="AA86" s="18">
        <v>160404</v>
      </c>
      <c r="AB86" s="18">
        <v>59303.260190102097</v>
      </c>
      <c r="AC86" s="18">
        <v>54457.002307211602</v>
      </c>
      <c r="AD86" s="18">
        <v>877835796</v>
      </c>
      <c r="AE86" s="36">
        <v>317</v>
      </c>
      <c r="AF86" s="52">
        <v>42.393890653723197</v>
      </c>
      <c r="AG86" s="45">
        <v>5.2376581051563299E-3</v>
      </c>
      <c r="AH86" s="39">
        <v>0.97504440796351399</v>
      </c>
      <c r="AI86" s="39">
        <v>4.8559640067399198E-2</v>
      </c>
      <c r="AK86" s="25">
        <v>0.96074421024479495</v>
      </c>
      <c r="AL86" s="25">
        <v>0.917240614868154</v>
      </c>
      <c r="AM86" s="25">
        <v>0.90220079328273195</v>
      </c>
      <c r="AN86" s="25">
        <v>0.81461457556107697</v>
      </c>
      <c r="AO86" s="25">
        <v>0.97557895953014795</v>
      </c>
      <c r="AP86" s="25">
        <v>0.95472166414138804</v>
      </c>
      <c r="AQ86" s="25">
        <v>0.99293873534977095</v>
      </c>
      <c r="AR86" s="25">
        <v>0.97947707793747796</v>
      </c>
      <c r="AS86" s="36">
        <v>332</v>
      </c>
      <c r="AT86" s="36">
        <v>11028</v>
      </c>
    </row>
    <row r="87" spans="2:56" ht="15.75">
      <c r="B87" s="26">
        <v>68.5</v>
      </c>
      <c r="C87" s="10" t="s">
        <v>303</v>
      </c>
      <c r="D87" s="12" t="s">
        <v>437</v>
      </c>
      <c r="E87" s="14" t="s">
        <v>304</v>
      </c>
      <c r="F87" s="3" t="s">
        <v>545</v>
      </c>
      <c r="G87" s="4">
        <v>42651</v>
      </c>
      <c r="H87" s="93">
        <v>54</v>
      </c>
      <c r="I87" s="3" t="s">
        <v>668</v>
      </c>
      <c r="J87" s="3" t="s">
        <v>540</v>
      </c>
      <c r="K87" s="3" t="s">
        <v>541</v>
      </c>
      <c r="L87" s="3" t="s">
        <v>536</v>
      </c>
      <c r="M87" s="49" t="s">
        <v>365</v>
      </c>
      <c r="N87" s="12" t="s">
        <v>366</v>
      </c>
      <c r="O87" s="12" t="s">
        <v>367</v>
      </c>
      <c r="P87" s="10" t="s">
        <v>9</v>
      </c>
      <c r="Q87" s="10" t="s">
        <v>29</v>
      </c>
      <c r="R87" s="18">
        <v>1642364</v>
      </c>
      <c r="S87" s="43">
        <v>454328.40302834503</v>
      </c>
      <c r="T87" s="28">
        <v>0.94562126969814297</v>
      </c>
      <c r="U87" s="28">
        <v>38.368036764788002</v>
      </c>
      <c r="V87" s="36">
        <v>38</v>
      </c>
      <c r="W87" s="25">
        <v>1.0687509480739501</v>
      </c>
      <c r="X87" s="38">
        <v>0.86386691694711104</v>
      </c>
      <c r="Z87" s="18">
        <v>2711526</v>
      </c>
      <c r="AA87" s="18">
        <v>160025</v>
      </c>
      <c r="AB87" s="18">
        <v>58756.359045619</v>
      </c>
      <c r="AC87" s="18">
        <v>54457.787537525197</v>
      </c>
      <c r="AD87" s="18">
        <v>877835796</v>
      </c>
      <c r="AE87" s="36">
        <v>317</v>
      </c>
      <c r="AF87" s="52">
        <v>42.393886697500399</v>
      </c>
      <c r="AG87" s="45">
        <v>5.2388221654725998E-3</v>
      </c>
      <c r="AH87" s="39">
        <v>0.97504413000720203</v>
      </c>
      <c r="AI87" s="39">
        <v>4.8561268426562998E-2</v>
      </c>
      <c r="AK87" s="25">
        <v>0.96074421024479495</v>
      </c>
      <c r="AL87" s="25">
        <v>0.917240614868154</v>
      </c>
      <c r="AM87" s="25">
        <v>0.90220079328273195</v>
      </c>
      <c r="AN87" s="25">
        <v>0.81461457556107697</v>
      </c>
      <c r="AO87" s="25">
        <v>0.97557895953014795</v>
      </c>
      <c r="AP87" s="25">
        <v>0.95472166414138804</v>
      </c>
      <c r="AQ87" s="25">
        <v>0.99293873534977095</v>
      </c>
      <c r="AR87" s="25">
        <v>0.97947707793747796</v>
      </c>
      <c r="AS87" s="36">
        <v>339</v>
      </c>
      <c r="AT87" s="36">
        <v>11056</v>
      </c>
    </row>
    <row r="88" spans="2:56" ht="15.75">
      <c r="B88" s="26">
        <v>69</v>
      </c>
      <c r="C88" s="10" t="s">
        <v>175</v>
      </c>
      <c r="D88" s="12" t="s">
        <v>438</v>
      </c>
      <c r="E88" s="14" t="s">
        <v>176</v>
      </c>
      <c r="F88" s="3" t="s">
        <v>669</v>
      </c>
      <c r="G88" s="4">
        <v>42646</v>
      </c>
      <c r="H88" s="93">
        <v>31</v>
      </c>
      <c r="I88" s="3" t="s">
        <v>670</v>
      </c>
      <c r="J88" s="3" t="s">
        <v>588</v>
      </c>
      <c r="K88" s="3" t="s">
        <v>549</v>
      </c>
      <c r="L88" s="3" t="s">
        <v>536</v>
      </c>
      <c r="M88" s="49" t="s">
        <v>365</v>
      </c>
      <c r="N88" s="12" t="s">
        <v>366</v>
      </c>
      <c r="O88" s="12" t="s">
        <v>367</v>
      </c>
      <c r="P88" s="10" t="s">
        <v>9</v>
      </c>
      <c r="Q88" s="10" t="s">
        <v>29</v>
      </c>
      <c r="R88" s="15">
        <v>1659458</v>
      </c>
      <c r="S88" s="43">
        <v>512809.46139112301</v>
      </c>
      <c r="T88" s="28">
        <v>0.94613037869014105</v>
      </c>
      <c r="U88" s="28">
        <v>38.369841779222398</v>
      </c>
      <c r="V88" s="36">
        <v>36</v>
      </c>
      <c r="W88" s="25">
        <v>1.2063203497512001</v>
      </c>
      <c r="X88" s="38">
        <v>0.835812744750974</v>
      </c>
      <c r="Z88" s="18">
        <v>4071200</v>
      </c>
      <c r="AA88" s="18">
        <v>144703</v>
      </c>
      <c r="AB88" s="18">
        <v>69500.457901293601</v>
      </c>
      <c r="AC88" s="18">
        <v>47257.860839067202</v>
      </c>
      <c r="AD88" s="18">
        <v>884176700</v>
      </c>
      <c r="AE88" s="36">
        <v>303</v>
      </c>
      <c r="AF88" s="52">
        <v>42.800805490535197</v>
      </c>
      <c r="AG88" s="45">
        <v>2.8222695142667998E-3</v>
      </c>
      <c r="AH88" s="39">
        <v>0.97532311810523797</v>
      </c>
      <c r="AI88" s="39">
        <v>5.3986764788543903E-2</v>
      </c>
      <c r="AK88" s="25">
        <v>0.96248626529301795</v>
      </c>
      <c r="AL88" s="25">
        <v>0.92005942374652605</v>
      </c>
      <c r="AM88" s="25">
        <v>0.89617168665838598</v>
      </c>
      <c r="AN88" s="25">
        <v>0.80070053639760497</v>
      </c>
      <c r="AO88" s="25">
        <v>0.97513599741997203</v>
      </c>
      <c r="AP88" s="25">
        <v>0.95388845775963105</v>
      </c>
      <c r="AQ88" s="25">
        <v>0.99307111406577397</v>
      </c>
      <c r="AR88" s="25">
        <v>0.97946770509786096</v>
      </c>
      <c r="AS88" s="36">
        <v>186</v>
      </c>
      <c r="AT88" s="36">
        <v>9310</v>
      </c>
    </row>
    <row r="89" spans="2:56" ht="15.75">
      <c r="B89" s="26">
        <v>70</v>
      </c>
      <c r="C89" s="10" t="s">
        <v>177</v>
      </c>
      <c r="D89" s="12" t="s">
        <v>439</v>
      </c>
      <c r="E89" s="14" t="s">
        <v>178</v>
      </c>
      <c r="F89" s="3" t="s">
        <v>671</v>
      </c>
      <c r="G89" s="4">
        <v>42626</v>
      </c>
      <c r="H89" s="93">
        <v>57</v>
      </c>
      <c r="I89" s="3" t="s">
        <v>672</v>
      </c>
      <c r="J89" s="3" t="s">
        <v>540</v>
      </c>
      <c r="K89" s="3" t="s">
        <v>549</v>
      </c>
      <c r="L89" s="3" t="s">
        <v>536</v>
      </c>
      <c r="M89" s="49" t="s">
        <v>365</v>
      </c>
      <c r="N89" s="12" t="s">
        <v>366</v>
      </c>
      <c r="O89" s="12" t="s">
        <v>367</v>
      </c>
      <c r="P89" s="10" t="s">
        <v>9</v>
      </c>
      <c r="Q89" s="10" t="s">
        <v>29</v>
      </c>
      <c r="R89" s="15">
        <v>1656333</v>
      </c>
      <c r="S89" s="43">
        <v>393060.635293342</v>
      </c>
      <c r="T89" s="28">
        <v>0.94902156246636205</v>
      </c>
      <c r="U89" s="28">
        <v>38.339457054248001</v>
      </c>
      <c r="V89" s="36">
        <v>36</v>
      </c>
      <c r="W89" s="25">
        <v>0.92462615988836105</v>
      </c>
      <c r="X89" s="38">
        <v>0.79958268486114803</v>
      </c>
      <c r="Z89" s="18">
        <v>2306493</v>
      </c>
      <c r="AA89" s="18">
        <v>128539</v>
      </c>
      <c r="AB89" s="18">
        <v>55181.150855275897</v>
      </c>
      <c r="AC89" s="18">
        <v>44723.2344485457</v>
      </c>
      <c r="AD89" s="18">
        <v>892813358</v>
      </c>
      <c r="AE89" s="36">
        <v>282</v>
      </c>
      <c r="AF89" s="52">
        <v>43.209602388961798</v>
      </c>
      <c r="AG89" s="45">
        <v>2.5758434489659599E-3</v>
      </c>
      <c r="AH89" s="39">
        <v>0.975380388517887</v>
      </c>
      <c r="AI89" s="39">
        <v>6.0256550053544397E-2</v>
      </c>
      <c r="AK89" s="25">
        <v>0.96431434768144697</v>
      </c>
      <c r="AL89" s="25">
        <v>0.92289519901036898</v>
      </c>
      <c r="AM89" s="25">
        <v>0.89708855562937695</v>
      </c>
      <c r="AN89" s="25">
        <v>0.80024919619618295</v>
      </c>
      <c r="AO89" s="25">
        <v>0.97824664855652799</v>
      </c>
      <c r="AP89" s="25">
        <v>0.95776072774663801</v>
      </c>
      <c r="AQ89" s="25">
        <v>0.99296573332631499</v>
      </c>
      <c r="AR89" s="25">
        <v>0.97863356229040599</v>
      </c>
      <c r="AS89" s="36">
        <v>153</v>
      </c>
      <c r="AT89" s="36">
        <v>9260</v>
      </c>
    </row>
    <row r="90" spans="2:56" ht="15.75">
      <c r="B90" s="26">
        <v>71</v>
      </c>
      <c r="C90" s="10" t="s">
        <v>90</v>
      </c>
      <c r="D90" s="12" t="s">
        <v>440</v>
      </c>
      <c r="E90" s="10" t="s">
        <v>91</v>
      </c>
      <c r="F90" s="3" t="s">
        <v>673</v>
      </c>
      <c r="G90" s="4">
        <v>42645</v>
      </c>
      <c r="H90" s="93">
        <v>32</v>
      </c>
      <c r="I90" s="3" t="s">
        <v>674</v>
      </c>
      <c r="J90" s="3" t="s">
        <v>588</v>
      </c>
      <c r="K90" s="3" t="s">
        <v>549</v>
      </c>
      <c r="L90" s="3" t="s">
        <v>536</v>
      </c>
      <c r="M90" s="49" t="s">
        <v>365</v>
      </c>
      <c r="N90" s="12" t="s">
        <v>366</v>
      </c>
      <c r="O90" s="12" t="s">
        <v>367</v>
      </c>
      <c r="P90" s="10" t="s">
        <v>9</v>
      </c>
      <c r="Q90" s="10" t="s">
        <v>29</v>
      </c>
      <c r="R90" s="15">
        <v>1627250</v>
      </c>
      <c r="S90" s="32">
        <v>429986.15228684503</v>
      </c>
      <c r="T90" s="28">
        <v>0.94854713826440995</v>
      </c>
      <c r="U90" s="28">
        <v>38.354974391005697</v>
      </c>
      <c r="V90" s="36">
        <v>33</v>
      </c>
      <c r="W90" s="25">
        <v>1.0114888368239801</v>
      </c>
      <c r="X90" s="37">
        <v>0.81129042486606595</v>
      </c>
      <c r="Z90" s="15">
        <v>1971603</v>
      </c>
      <c r="AA90" s="15">
        <v>141678</v>
      </c>
      <c r="AB90" s="15">
        <v>68833.297342920996</v>
      </c>
      <c r="AC90" s="15">
        <v>47549.195819710403</v>
      </c>
      <c r="AD90" s="15">
        <v>847467498</v>
      </c>
      <c r="AE90" s="36">
        <v>293</v>
      </c>
      <c r="AF90" s="51">
        <v>41.099743803819699</v>
      </c>
      <c r="AG90" s="45">
        <v>3.4641206114256898E-3</v>
      </c>
      <c r="AH90" s="39">
        <v>0.97520754713356494</v>
      </c>
      <c r="AI90" s="39">
        <v>5.93185462620716E-2</v>
      </c>
      <c r="AK90" s="25">
        <v>0.96246829611840701</v>
      </c>
      <c r="AL90" s="25">
        <v>0.9202569420358</v>
      </c>
      <c r="AM90" s="25">
        <v>0.89516577590017599</v>
      </c>
      <c r="AN90" s="25">
        <v>0.79749340550298298</v>
      </c>
      <c r="AO90" s="25">
        <v>0.95897755951461805</v>
      </c>
      <c r="AP90" s="25">
        <v>0.929149531820747</v>
      </c>
      <c r="AQ90" s="25">
        <v>0.99282829369345305</v>
      </c>
      <c r="AR90" s="25">
        <v>0.97916240824376699</v>
      </c>
      <c r="AS90" s="36">
        <v>232</v>
      </c>
      <c r="AT90" s="36">
        <v>9795</v>
      </c>
    </row>
    <row r="91" spans="2:56" ht="15.75">
      <c r="B91" s="26">
        <v>72</v>
      </c>
      <c r="C91" s="10" t="s">
        <v>307</v>
      </c>
      <c r="D91" s="12" t="s">
        <v>441</v>
      </c>
      <c r="E91" s="14" t="s">
        <v>308</v>
      </c>
      <c r="F91" s="3" t="s">
        <v>675</v>
      </c>
      <c r="G91" s="4">
        <v>42641</v>
      </c>
      <c r="H91" s="93">
        <v>64</v>
      </c>
      <c r="I91" s="3" t="s">
        <v>676</v>
      </c>
      <c r="J91" s="3" t="s">
        <v>540</v>
      </c>
      <c r="K91" s="3" t="s">
        <v>541</v>
      </c>
      <c r="L91" s="3" t="s">
        <v>536</v>
      </c>
      <c r="M91" s="49" t="s">
        <v>365</v>
      </c>
      <c r="N91" s="12" t="s">
        <v>366</v>
      </c>
      <c r="O91" s="12" t="s">
        <v>367</v>
      </c>
      <c r="P91" s="10" t="s">
        <v>9</v>
      </c>
      <c r="Q91" s="10" t="s">
        <v>12</v>
      </c>
      <c r="R91" s="18">
        <v>1652014</v>
      </c>
      <c r="S91" s="43">
        <v>529793.48179568804</v>
      </c>
      <c r="T91" s="28">
        <v>0.94933731980597802</v>
      </c>
      <c r="U91" s="28">
        <v>38.3687418587377</v>
      </c>
      <c r="V91" s="36">
        <v>30</v>
      </c>
      <c r="W91" s="25">
        <v>1.2462731411428301</v>
      </c>
      <c r="X91" s="38">
        <v>0.90339780219780197</v>
      </c>
      <c r="Z91" s="18">
        <v>6788536</v>
      </c>
      <c r="AA91" s="18">
        <v>142919</v>
      </c>
      <c r="AB91" s="18">
        <v>59125.107335704699</v>
      </c>
      <c r="AC91" s="18">
        <v>44220.624263517799</v>
      </c>
      <c r="AD91" s="18">
        <v>880227454</v>
      </c>
      <c r="AE91" s="36">
        <v>335</v>
      </c>
      <c r="AF91" s="52">
        <v>42.829898428574801</v>
      </c>
      <c r="AG91" s="45">
        <v>4.4305081813121898E-3</v>
      </c>
      <c r="AH91" s="39">
        <v>0.97691211299119496</v>
      </c>
      <c r="AI91" s="39">
        <v>5.7288839381737601E-2</v>
      </c>
      <c r="AK91" s="25">
        <v>0.94340397225568096</v>
      </c>
      <c r="AL91" s="25">
        <v>0.88784195467253502</v>
      </c>
      <c r="AM91" s="25">
        <v>0.90045804134343999</v>
      </c>
      <c r="AN91" s="25">
        <v>0.80492323532175902</v>
      </c>
      <c r="AO91" s="25">
        <v>0.97515337240321898</v>
      </c>
      <c r="AP91" s="25">
        <v>0.95526960182725595</v>
      </c>
      <c r="AQ91" s="25">
        <v>0.99280077456547899</v>
      </c>
      <c r="AR91" s="25">
        <v>0.97884739743643501</v>
      </c>
      <c r="AS91" s="36">
        <v>190</v>
      </c>
      <c r="AT91" s="36">
        <v>11380</v>
      </c>
    </row>
    <row r="92" spans="2:56" ht="15.75">
      <c r="B92" s="26">
        <v>73</v>
      </c>
      <c r="C92" s="10" t="s">
        <v>82</v>
      </c>
      <c r="D92" s="12" t="s">
        <v>442</v>
      </c>
      <c r="E92" s="10" t="s">
        <v>83</v>
      </c>
      <c r="F92" s="3" t="s">
        <v>677</v>
      </c>
      <c r="G92" s="4">
        <v>42641</v>
      </c>
      <c r="H92" s="93">
        <v>36</v>
      </c>
      <c r="I92" s="3" t="s">
        <v>678</v>
      </c>
      <c r="J92" s="3" t="s">
        <v>540</v>
      </c>
      <c r="K92" s="3" t="s">
        <v>549</v>
      </c>
      <c r="L92" s="3" t="s">
        <v>536</v>
      </c>
      <c r="M92" s="49" t="s">
        <v>365</v>
      </c>
      <c r="N92" s="12" t="s">
        <v>366</v>
      </c>
      <c r="O92" s="12" t="s">
        <v>367</v>
      </c>
      <c r="P92" s="14" t="s">
        <v>9</v>
      </c>
      <c r="Q92" s="10" t="s">
        <v>12</v>
      </c>
      <c r="R92" s="15">
        <v>1626953</v>
      </c>
      <c r="S92" s="32">
        <v>465230.451158499</v>
      </c>
      <c r="T92" s="28">
        <v>0.94924180546177095</v>
      </c>
      <c r="U92" s="28">
        <v>38.0671436946635</v>
      </c>
      <c r="V92" s="36">
        <v>28</v>
      </c>
      <c r="W92" s="25">
        <v>1.09439665764744</v>
      </c>
      <c r="X92" s="37">
        <v>0.82859585027917504</v>
      </c>
      <c r="Z92" s="15">
        <v>2840772</v>
      </c>
      <c r="AA92" s="15">
        <v>134497</v>
      </c>
      <c r="AB92" s="15">
        <v>50077.530876400197</v>
      </c>
      <c r="AC92" s="15">
        <v>47652.811431878501</v>
      </c>
      <c r="AD92" s="15">
        <v>802707708</v>
      </c>
      <c r="AE92" s="36">
        <v>313</v>
      </c>
      <c r="AF92" s="51">
        <v>38.410426408713803</v>
      </c>
      <c r="AG92" s="45">
        <v>7.9775835457360101E-3</v>
      </c>
      <c r="AH92" s="39">
        <v>0.96785825308158102</v>
      </c>
      <c r="AI92" s="39">
        <v>5.9118403956510003E-2</v>
      </c>
      <c r="AK92" s="25">
        <v>0.92675516579586303</v>
      </c>
      <c r="AL92" s="25">
        <v>0.857175611762099</v>
      </c>
      <c r="AM92" s="25">
        <v>0.87865278498803501</v>
      </c>
      <c r="AN92" s="25">
        <v>0.76699395752577504</v>
      </c>
      <c r="AO92" s="25">
        <v>0.96365181814100598</v>
      </c>
      <c r="AP92" s="25">
        <v>0.93488995841310596</v>
      </c>
      <c r="AQ92" s="25">
        <v>0.98997653000611197</v>
      </c>
      <c r="AR92" s="25">
        <v>0.96928115800527404</v>
      </c>
      <c r="AS92" s="36">
        <v>185</v>
      </c>
      <c r="AT92" s="36">
        <v>11004</v>
      </c>
    </row>
    <row r="93" spans="2:56" ht="15.75">
      <c r="B93" s="26">
        <v>74</v>
      </c>
      <c r="C93" s="10" t="s">
        <v>231</v>
      </c>
      <c r="D93" s="12" t="s">
        <v>443</v>
      </c>
      <c r="E93" s="14" t="s">
        <v>232</v>
      </c>
      <c r="F93" s="3" t="s">
        <v>679</v>
      </c>
      <c r="G93" s="4">
        <v>42687</v>
      </c>
      <c r="H93" s="93">
        <v>66</v>
      </c>
      <c r="I93" s="3" t="s">
        <v>680</v>
      </c>
      <c r="J93" s="3" t="s">
        <v>602</v>
      </c>
      <c r="K93" s="3" t="s">
        <v>541</v>
      </c>
      <c r="L93" s="3" t="s">
        <v>536</v>
      </c>
      <c r="M93" s="49" t="s">
        <v>365</v>
      </c>
      <c r="N93" s="12" t="s">
        <v>366</v>
      </c>
      <c r="O93" s="12" t="s">
        <v>367</v>
      </c>
      <c r="P93" s="10" t="s">
        <v>9</v>
      </c>
      <c r="Q93" s="10" t="s">
        <v>12</v>
      </c>
      <c r="R93" s="18">
        <v>1644119</v>
      </c>
      <c r="S93" s="43">
        <v>499979.643223505</v>
      </c>
      <c r="T93" s="28">
        <v>0.95170833284148604</v>
      </c>
      <c r="U93" s="28">
        <v>38.146593251262303</v>
      </c>
      <c r="V93" s="36">
        <v>29</v>
      </c>
      <c r="W93" s="25">
        <v>1.17613980141026</v>
      </c>
      <c r="X93" s="38">
        <v>0.96225480821017395</v>
      </c>
      <c r="Z93" s="18">
        <v>6976759</v>
      </c>
      <c r="AA93" s="18">
        <v>197932</v>
      </c>
      <c r="AB93" s="18">
        <v>54045.915305929098</v>
      </c>
      <c r="AC93" s="18">
        <v>41813.136670346299</v>
      </c>
      <c r="AD93" s="18">
        <v>835287460</v>
      </c>
      <c r="AE93" s="36">
        <v>302</v>
      </c>
      <c r="AF93" s="52">
        <v>40.485434488339699</v>
      </c>
      <c r="AG93" s="45">
        <v>2.6205376352800699E-3</v>
      </c>
      <c r="AH93" s="39">
        <v>0.97614605156409195</v>
      </c>
      <c r="AI93" s="39">
        <v>4.9094875235024697E-2</v>
      </c>
      <c r="AK93" s="25">
        <v>0.94456908331263201</v>
      </c>
      <c r="AL93" s="25">
        <v>0.88711390286871294</v>
      </c>
      <c r="AM93" s="25">
        <v>0.89335525766540302</v>
      </c>
      <c r="AN93" s="25">
        <v>0.78907306849676895</v>
      </c>
      <c r="AO93" s="25">
        <v>0.968702007988962</v>
      </c>
      <c r="AP93" s="25">
        <v>0.94293459583363004</v>
      </c>
      <c r="AQ93" s="25">
        <v>0.99065653368003304</v>
      </c>
      <c r="AR93" s="25">
        <v>0.97222067687931002</v>
      </c>
      <c r="AS93" s="36">
        <v>152</v>
      </c>
      <c r="AT93" s="36">
        <v>12611</v>
      </c>
    </row>
    <row r="94" spans="2:56" ht="15.75">
      <c r="B94" s="26">
        <v>75</v>
      </c>
      <c r="C94" s="10" t="s">
        <v>275</v>
      </c>
      <c r="D94" s="12" t="s">
        <v>444</v>
      </c>
      <c r="E94" s="14" t="s">
        <v>276</v>
      </c>
      <c r="F94" s="3" t="s">
        <v>569</v>
      </c>
      <c r="G94" s="4">
        <v>42653</v>
      </c>
      <c r="H94" s="93">
        <v>52</v>
      </c>
      <c r="I94" s="3" t="s">
        <v>681</v>
      </c>
      <c r="J94" s="3" t="s">
        <v>540</v>
      </c>
      <c r="K94" s="3" t="s">
        <v>541</v>
      </c>
      <c r="L94" s="3" t="s">
        <v>536</v>
      </c>
      <c r="M94" s="49" t="s">
        <v>365</v>
      </c>
      <c r="N94" s="12" t="s">
        <v>366</v>
      </c>
      <c r="O94" s="12" t="s">
        <v>367</v>
      </c>
      <c r="P94" s="10" t="s">
        <v>9</v>
      </c>
      <c r="Q94" s="10" t="s">
        <v>12</v>
      </c>
      <c r="R94" s="18">
        <v>1586619</v>
      </c>
      <c r="S94" s="43">
        <v>466885.819530126</v>
      </c>
      <c r="T94" s="28">
        <v>0.94902307657129503</v>
      </c>
      <c r="U94" s="28">
        <v>38.102904714766701</v>
      </c>
      <c r="V94" s="36">
        <v>36</v>
      </c>
      <c r="W94" s="25">
        <v>1.0982907054436899</v>
      </c>
      <c r="X94" s="38">
        <v>0.85763523724514501</v>
      </c>
      <c r="Z94" s="18">
        <v>7962058</v>
      </c>
      <c r="AA94" s="18">
        <v>147861</v>
      </c>
      <c r="AB94" s="18">
        <v>63771.257753284997</v>
      </c>
      <c r="AC94" s="18">
        <v>45260.651902904698</v>
      </c>
      <c r="AD94" s="18">
        <v>820570862</v>
      </c>
      <c r="AE94" s="36">
        <v>300</v>
      </c>
      <c r="AF94" s="52">
        <v>39.529309506788202</v>
      </c>
      <c r="AG94" s="45">
        <v>3.5715602121318898E-3</v>
      </c>
      <c r="AH94" s="39">
        <v>0.97291242593500704</v>
      </c>
      <c r="AI94" s="39">
        <v>5.9946533929357303E-2</v>
      </c>
      <c r="AK94" s="25">
        <v>0.93786159407182301</v>
      </c>
      <c r="AL94" s="25">
        <v>0.87542568638283502</v>
      </c>
      <c r="AM94" s="25">
        <v>0.88288859137776798</v>
      </c>
      <c r="AN94" s="25">
        <v>0.774947451672785</v>
      </c>
      <c r="AO94" s="25">
        <v>0.96460968534853897</v>
      </c>
      <c r="AP94" s="25">
        <v>0.93611043003376804</v>
      </c>
      <c r="AQ94" s="25">
        <v>0.99021957502799995</v>
      </c>
      <c r="AR94" s="25">
        <v>0.970750317417437</v>
      </c>
      <c r="AS94" s="36">
        <v>181</v>
      </c>
      <c r="AT94" s="36">
        <v>9674</v>
      </c>
    </row>
    <row r="95" spans="2:56" ht="15.75">
      <c r="B95" s="26">
        <v>76</v>
      </c>
      <c r="C95" s="10" t="s">
        <v>269</v>
      </c>
      <c r="D95" s="12" t="s">
        <v>445</v>
      </c>
      <c r="E95" s="14" t="s">
        <v>270</v>
      </c>
      <c r="F95" s="3" t="s">
        <v>682</v>
      </c>
      <c r="G95" s="4">
        <v>42628</v>
      </c>
      <c r="H95" s="93">
        <v>49</v>
      </c>
      <c r="I95" s="3" t="s">
        <v>683</v>
      </c>
      <c r="J95" s="3" t="s">
        <v>588</v>
      </c>
      <c r="K95" s="3" t="s">
        <v>549</v>
      </c>
      <c r="L95" s="3" t="s">
        <v>536</v>
      </c>
      <c r="M95" s="49" t="s">
        <v>365</v>
      </c>
      <c r="N95" s="12" t="s">
        <v>366</v>
      </c>
      <c r="O95" s="12" t="s">
        <v>367</v>
      </c>
      <c r="P95" s="10" t="s">
        <v>9</v>
      </c>
      <c r="Q95" s="10" t="s">
        <v>12</v>
      </c>
      <c r="R95" s="18">
        <v>1654717</v>
      </c>
      <c r="S95" s="43">
        <v>474622.87090753898</v>
      </c>
      <c r="T95" s="28">
        <v>0.95160325720808003</v>
      </c>
      <c r="U95" s="28">
        <v>38.304217821285697</v>
      </c>
      <c r="V95" s="36">
        <v>26</v>
      </c>
      <c r="W95" s="25">
        <v>1.1164911545897001</v>
      </c>
      <c r="X95" s="38">
        <v>0.82366354366026595</v>
      </c>
      <c r="Z95" s="18">
        <v>1479072</v>
      </c>
      <c r="AA95" s="18">
        <v>100520</v>
      </c>
      <c r="AB95" s="18">
        <v>46569.441117549497</v>
      </c>
      <c r="AC95" s="18">
        <v>33342.785644811403</v>
      </c>
      <c r="AD95" s="18">
        <v>863334712</v>
      </c>
      <c r="AE95" s="36">
        <v>280</v>
      </c>
      <c r="AF95" s="52">
        <v>41.790908351548303</v>
      </c>
      <c r="AG95" s="45">
        <v>3.9407889863609302E-3</v>
      </c>
      <c r="AH95" s="39">
        <v>0.97740041060691096</v>
      </c>
      <c r="AI95" s="39">
        <v>6.0776602019952601E-2</v>
      </c>
      <c r="AK95" s="25">
        <v>0.95773167104479495</v>
      </c>
      <c r="AL95" s="25">
        <v>0.91145927195457299</v>
      </c>
      <c r="AM95" s="25">
        <v>0.89227915324233997</v>
      </c>
      <c r="AN95" s="25">
        <v>0.78887398807383202</v>
      </c>
      <c r="AO95" s="25">
        <v>0.96206485555975096</v>
      </c>
      <c r="AP95" s="25">
        <v>0.93434066074016497</v>
      </c>
      <c r="AQ95" s="25">
        <v>0.99213675671713197</v>
      </c>
      <c r="AR95" s="25">
        <v>0.977490216448055</v>
      </c>
      <c r="AS95" s="36">
        <v>224</v>
      </c>
      <c r="AT95" s="36">
        <v>11941</v>
      </c>
    </row>
    <row r="96" spans="2:56" ht="15.75">
      <c r="B96" s="26">
        <v>77</v>
      </c>
      <c r="C96" s="10" t="s">
        <v>263</v>
      </c>
      <c r="D96" s="12" t="s">
        <v>446</v>
      </c>
      <c r="E96" s="14" t="s">
        <v>264</v>
      </c>
      <c r="F96" s="3" t="s">
        <v>684</v>
      </c>
      <c r="G96" s="4">
        <v>42656</v>
      </c>
      <c r="H96" s="93">
        <v>21</v>
      </c>
      <c r="I96" s="3" t="s">
        <v>685</v>
      </c>
      <c r="J96" s="3" t="s">
        <v>588</v>
      </c>
      <c r="K96" s="3" t="s">
        <v>549</v>
      </c>
      <c r="L96" s="3" t="s">
        <v>536</v>
      </c>
      <c r="M96" s="49" t="s">
        <v>365</v>
      </c>
      <c r="N96" s="12" t="s">
        <v>366</v>
      </c>
      <c r="O96" s="12" t="s">
        <v>367</v>
      </c>
      <c r="P96" s="10" t="s">
        <v>9</v>
      </c>
      <c r="Q96" s="10" t="s">
        <v>73</v>
      </c>
      <c r="R96" s="18">
        <v>1645486</v>
      </c>
      <c r="S96" s="43">
        <v>405494.57782487001</v>
      </c>
      <c r="T96" s="28">
        <v>0.948978594887955</v>
      </c>
      <c r="U96" s="28">
        <v>37.6410725776459</v>
      </c>
      <c r="V96" s="36">
        <v>28</v>
      </c>
      <c r="W96" s="25">
        <v>0.953875460130853</v>
      </c>
      <c r="X96" s="38">
        <v>0.77863979673523298</v>
      </c>
      <c r="Z96" s="18">
        <v>2005333</v>
      </c>
      <c r="AA96" s="18">
        <v>80142</v>
      </c>
      <c r="AB96" s="18">
        <v>45380.884151048798</v>
      </c>
      <c r="AC96" s="18">
        <v>33885.8548442959</v>
      </c>
      <c r="AD96" s="18">
        <v>703472982</v>
      </c>
      <c r="AE96" s="36">
        <v>303</v>
      </c>
      <c r="AF96" s="52">
        <v>33.491848668012501</v>
      </c>
      <c r="AG96" s="45">
        <v>2.9846363263341998E-3</v>
      </c>
      <c r="AH96" s="39">
        <v>0.96661578965942396</v>
      </c>
      <c r="AI96" s="39">
        <v>5.8375641253563898E-2</v>
      </c>
      <c r="AK96" s="25">
        <v>0.935993987339651</v>
      </c>
      <c r="AL96" s="25">
        <v>0.86480719265356598</v>
      </c>
      <c r="AM96" s="25">
        <v>0.84951814684830296</v>
      </c>
      <c r="AN96" s="25">
        <v>0.71659512422774496</v>
      </c>
      <c r="AO96" s="25">
        <v>0.93997881215002999</v>
      </c>
      <c r="AP96" s="25">
        <v>0.89447345043878301</v>
      </c>
      <c r="AQ96" s="25">
        <v>0.98519472209097503</v>
      </c>
      <c r="AR96" s="25">
        <v>0.95560436676443605</v>
      </c>
      <c r="AS96" s="36">
        <v>206</v>
      </c>
      <c r="AT96" s="36">
        <v>6953</v>
      </c>
    </row>
    <row r="97" spans="2:46" ht="15.75">
      <c r="B97" s="26">
        <v>78</v>
      </c>
      <c r="C97" s="10" t="s">
        <v>65</v>
      </c>
      <c r="D97" s="12" t="s">
        <v>447</v>
      </c>
      <c r="E97" s="10" t="s">
        <v>66</v>
      </c>
      <c r="F97" s="3" t="s">
        <v>686</v>
      </c>
      <c r="G97" s="4">
        <v>42650</v>
      </c>
      <c r="H97" s="93">
        <v>33</v>
      </c>
      <c r="I97" s="3" t="s">
        <v>687</v>
      </c>
      <c r="J97" s="3" t="s">
        <v>688</v>
      </c>
      <c r="K97" s="3" t="s">
        <v>549</v>
      </c>
      <c r="L97" s="3" t="s">
        <v>536</v>
      </c>
      <c r="M97" s="49" t="s">
        <v>365</v>
      </c>
      <c r="N97" s="12" t="s">
        <v>366</v>
      </c>
      <c r="O97" s="12" t="s">
        <v>367</v>
      </c>
      <c r="P97" s="10" t="s">
        <v>9</v>
      </c>
      <c r="Q97" s="10" t="s">
        <v>12</v>
      </c>
      <c r="R97" s="15">
        <v>1516987</v>
      </c>
      <c r="S97" s="32">
        <v>711920.02270013897</v>
      </c>
      <c r="T97" s="28">
        <v>0.94746196721797005</v>
      </c>
      <c r="U97" s="28">
        <v>38.074892071219899</v>
      </c>
      <c r="V97" s="36">
        <v>24</v>
      </c>
      <c r="W97" s="25">
        <v>1.67470313135174</v>
      </c>
      <c r="X97" s="37">
        <v>0.86156607583576394</v>
      </c>
      <c r="Z97" s="15">
        <v>1804100</v>
      </c>
      <c r="AA97" s="15">
        <v>185474</v>
      </c>
      <c r="AB97" s="15">
        <v>67017.037878339397</v>
      </c>
      <c r="AC97" s="15">
        <v>49975.458987729296</v>
      </c>
      <c r="AD97" s="15">
        <v>796426356</v>
      </c>
      <c r="AE97" s="36">
        <v>311</v>
      </c>
      <c r="AF97" s="51">
        <v>38.248433528028201</v>
      </c>
      <c r="AG97" s="45">
        <v>6.2785168861311099E-3</v>
      </c>
      <c r="AH97" s="39">
        <v>0.96915644263284495</v>
      </c>
      <c r="AI97" s="39">
        <v>3.2125928510953403E-2</v>
      </c>
      <c r="AK97" s="25">
        <v>0.94889478826761497</v>
      </c>
      <c r="AL97" s="25">
        <v>0.89313456733666696</v>
      </c>
      <c r="AM97" s="25">
        <v>0.86724637932798898</v>
      </c>
      <c r="AN97" s="25">
        <v>0.75445362525951298</v>
      </c>
      <c r="AO97" s="25">
        <v>0.93741266675257995</v>
      </c>
      <c r="AP97" s="25">
        <v>0.89571376452539198</v>
      </c>
      <c r="AQ97" s="25">
        <v>0.98907325086062303</v>
      </c>
      <c r="AR97" s="25">
        <v>0.97043348239595395</v>
      </c>
      <c r="AS97" s="36">
        <v>201</v>
      </c>
      <c r="AT97" s="36">
        <v>17285</v>
      </c>
    </row>
    <row r="98" spans="2:46" ht="15.75">
      <c r="B98" s="26">
        <v>79</v>
      </c>
      <c r="C98" s="10" t="s">
        <v>193</v>
      </c>
      <c r="D98" s="12" t="s">
        <v>448</v>
      </c>
      <c r="E98" s="14" t="s">
        <v>194</v>
      </c>
      <c r="F98" s="3" t="s">
        <v>689</v>
      </c>
      <c r="G98" s="4">
        <v>42644</v>
      </c>
      <c r="H98" s="93">
        <v>61</v>
      </c>
      <c r="I98" s="3" t="s">
        <v>690</v>
      </c>
      <c r="J98" s="3" t="s">
        <v>544</v>
      </c>
      <c r="K98" s="3" t="s">
        <v>541</v>
      </c>
      <c r="L98" s="3" t="s">
        <v>536</v>
      </c>
      <c r="M98" s="49" t="s">
        <v>365</v>
      </c>
      <c r="N98" s="12" t="s">
        <v>366</v>
      </c>
      <c r="O98" s="12" t="s">
        <v>367</v>
      </c>
      <c r="P98" s="10" t="s">
        <v>9</v>
      </c>
      <c r="Q98" s="10" t="s">
        <v>12</v>
      </c>
      <c r="R98" s="18">
        <v>1493567</v>
      </c>
      <c r="S98" s="43">
        <v>748452.24967670406</v>
      </c>
      <c r="T98" s="28">
        <v>0.94292309654400996</v>
      </c>
      <c r="U98" s="28">
        <v>37.958435401115601</v>
      </c>
      <c r="V98" s="36">
        <v>23</v>
      </c>
      <c r="W98" s="25">
        <v>1.7606406425357299</v>
      </c>
      <c r="X98" s="38">
        <v>0.82780889659357804</v>
      </c>
      <c r="Z98" s="18">
        <v>2085560</v>
      </c>
      <c r="AA98" s="18">
        <v>123859</v>
      </c>
      <c r="AB98" s="18">
        <v>57118.051033727199</v>
      </c>
      <c r="AC98" s="18">
        <v>40535.092347337202</v>
      </c>
      <c r="AD98" s="18">
        <v>781159406</v>
      </c>
      <c r="AE98" s="36">
        <v>312</v>
      </c>
      <c r="AF98" s="52">
        <v>37.324660828522397</v>
      </c>
      <c r="AG98" s="45">
        <v>2.6951758407725299E-3</v>
      </c>
      <c r="AH98" s="39">
        <v>0.96728464407685799</v>
      </c>
      <c r="AI98" s="39">
        <v>3.1018471791066701E-2</v>
      </c>
      <c r="AK98" s="25">
        <v>0.93970577061976102</v>
      </c>
      <c r="AL98" s="25">
        <v>0.875644641186482</v>
      </c>
      <c r="AM98" s="25">
        <v>0.85599061147661404</v>
      </c>
      <c r="AN98" s="25">
        <v>0.73742320178648102</v>
      </c>
      <c r="AO98" s="25">
        <v>0.95684312255468096</v>
      </c>
      <c r="AP98" s="25">
        <v>0.92409510044355703</v>
      </c>
      <c r="AQ98" s="25">
        <v>0.98808470117813496</v>
      </c>
      <c r="AR98" s="25">
        <v>0.96674910533561398</v>
      </c>
      <c r="AS98" s="36">
        <v>131</v>
      </c>
      <c r="AT98" s="36">
        <v>10166</v>
      </c>
    </row>
    <row r="99" spans="2:46" ht="15.75">
      <c r="B99" s="26">
        <v>80</v>
      </c>
      <c r="C99" s="10" t="s">
        <v>191</v>
      </c>
      <c r="D99" s="12" t="s">
        <v>449</v>
      </c>
      <c r="E99" s="14" t="s">
        <v>192</v>
      </c>
      <c r="F99" s="5" t="s">
        <v>691</v>
      </c>
      <c r="G99" s="4">
        <v>42590</v>
      </c>
      <c r="H99" s="93">
        <v>162</v>
      </c>
      <c r="I99" s="5" t="s">
        <v>692</v>
      </c>
      <c r="J99" s="3" t="s">
        <v>540</v>
      </c>
      <c r="K99" s="3" t="s">
        <v>541</v>
      </c>
      <c r="L99" s="3" t="s">
        <v>536</v>
      </c>
      <c r="M99" s="49" t="s">
        <v>365</v>
      </c>
      <c r="N99" s="12" t="s">
        <v>366</v>
      </c>
      <c r="O99" s="12" t="s">
        <v>367</v>
      </c>
      <c r="P99" s="10" t="s">
        <v>9</v>
      </c>
      <c r="Q99" s="10" t="s">
        <v>12</v>
      </c>
      <c r="R99" s="18">
        <v>1521055</v>
      </c>
      <c r="S99" s="43">
        <v>599935.428186498</v>
      </c>
      <c r="T99" s="28">
        <v>0.94350994593762405</v>
      </c>
      <c r="U99" s="28">
        <v>38.010044083100198</v>
      </c>
      <c r="V99" s="36">
        <v>29</v>
      </c>
      <c r="W99" s="25">
        <v>1.4112733286839401</v>
      </c>
      <c r="X99" s="38">
        <v>0.89395336959060201</v>
      </c>
      <c r="Z99" s="18">
        <v>8305942</v>
      </c>
      <c r="AA99" s="18">
        <v>134849</v>
      </c>
      <c r="AB99" s="18">
        <v>58040.739841680501</v>
      </c>
      <c r="AC99" s="18">
        <v>42200.516714831603</v>
      </c>
      <c r="AD99" s="18">
        <v>813555072</v>
      </c>
      <c r="AE99" s="36">
        <v>311</v>
      </c>
      <c r="AF99" s="52">
        <v>38.888929707984197</v>
      </c>
      <c r="AG99" s="45">
        <v>4.07244880707377E-3</v>
      </c>
      <c r="AH99" s="39">
        <v>0.96800844970947397</v>
      </c>
      <c r="AI99" s="39">
        <v>3.9652724118477298E-2</v>
      </c>
      <c r="AK99" s="25">
        <v>0.94445780148022995</v>
      </c>
      <c r="AL99" s="25">
        <v>0.88487568580522002</v>
      </c>
      <c r="AM99" s="25">
        <v>0.86415815951316299</v>
      </c>
      <c r="AN99" s="25">
        <v>0.75048063163526701</v>
      </c>
      <c r="AO99" s="25">
        <v>0.96143385607213006</v>
      </c>
      <c r="AP99" s="25">
        <v>0.93144070368477705</v>
      </c>
      <c r="AQ99" s="25">
        <v>0.98819722649335195</v>
      </c>
      <c r="AR99" s="25">
        <v>0.96901991688400402</v>
      </c>
      <c r="AS99" s="36">
        <v>203</v>
      </c>
      <c r="AT99" s="36">
        <v>11351</v>
      </c>
    </row>
    <row r="100" spans="2:46" ht="15.75">
      <c r="B100" s="26">
        <v>81</v>
      </c>
      <c r="C100" s="10" t="s">
        <v>197</v>
      </c>
      <c r="D100" s="12" t="s">
        <v>450</v>
      </c>
      <c r="E100" s="14" t="s">
        <v>198</v>
      </c>
      <c r="F100" s="5" t="s">
        <v>693</v>
      </c>
      <c r="G100" s="4"/>
      <c r="H100" s="93" t="s">
        <v>821</v>
      </c>
      <c r="I100" s="5" t="s">
        <v>694</v>
      </c>
      <c r="J100" s="3" t="s">
        <v>540</v>
      </c>
      <c r="K100" s="3" t="s">
        <v>541</v>
      </c>
      <c r="L100" s="3" t="s">
        <v>536</v>
      </c>
      <c r="M100" s="49" t="s">
        <v>365</v>
      </c>
      <c r="N100" s="12" t="s">
        <v>366</v>
      </c>
      <c r="O100" s="12" t="s">
        <v>367</v>
      </c>
      <c r="P100" s="10" t="s">
        <v>9</v>
      </c>
      <c r="Q100" s="10" t="s">
        <v>12</v>
      </c>
      <c r="R100" s="18">
        <v>1540787</v>
      </c>
      <c r="S100" s="43">
        <v>628897.65940813697</v>
      </c>
      <c r="T100" s="28">
        <v>0.94527782359932899</v>
      </c>
      <c r="U100" s="28">
        <v>37.903094523131699</v>
      </c>
      <c r="V100" s="36">
        <v>26</v>
      </c>
      <c r="W100" s="25">
        <v>1.4794033682547501</v>
      </c>
      <c r="X100" s="38">
        <v>0.86510284074837296</v>
      </c>
      <c r="Z100" s="18">
        <v>5291840</v>
      </c>
      <c r="AA100" s="18">
        <v>130079</v>
      </c>
      <c r="AB100" s="18">
        <v>56098.327522744599</v>
      </c>
      <c r="AC100" s="18">
        <v>41379.580546664001</v>
      </c>
      <c r="AD100" s="18">
        <v>769337164</v>
      </c>
      <c r="AE100" s="36">
        <v>307</v>
      </c>
      <c r="AF100" s="52">
        <v>36.806934006488</v>
      </c>
      <c r="AG100" s="45">
        <v>5.3761601728900899E-3</v>
      </c>
      <c r="AH100" s="39">
        <v>0.96765188637110999</v>
      </c>
      <c r="AI100" s="39">
        <v>3.2011954184972401E-2</v>
      </c>
      <c r="AK100" s="25">
        <v>0.94178165890058196</v>
      </c>
      <c r="AL100" s="25">
        <v>0.87803440019713497</v>
      </c>
      <c r="AM100" s="25">
        <v>0.86237847655011801</v>
      </c>
      <c r="AN100" s="25">
        <v>0.74578429896723197</v>
      </c>
      <c r="AO100" s="25">
        <v>0.95727943411817296</v>
      </c>
      <c r="AP100" s="25">
        <v>0.92339833592128395</v>
      </c>
      <c r="AQ100" s="25">
        <v>0.98785435932742705</v>
      </c>
      <c r="AR100" s="25">
        <v>0.96529882962991698</v>
      </c>
      <c r="AS100" s="36">
        <v>190</v>
      </c>
      <c r="AT100" s="36">
        <v>12012</v>
      </c>
    </row>
    <row r="101" spans="2:46" ht="15.75">
      <c r="B101" s="26">
        <v>82</v>
      </c>
      <c r="C101" s="10" t="s">
        <v>126</v>
      </c>
      <c r="D101" s="12" t="s">
        <v>451</v>
      </c>
      <c r="E101" s="10" t="s">
        <v>127</v>
      </c>
      <c r="F101" s="3" t="s">
        <v>695</v>
      </c>
      <c r="G101" s="4">
        <v>42607</v>
      </c>
      <c r="H101" s="93">
        <v>70</v>
      </c>
      <c r="I101" s="3" t="s">
        <v>633</v>
      </c>
      <c r="J101" s="3" t="s">
        <v>588</v>
      </c>
      <c r="K101" s="3" t="s">
        <v>549</v>
      </c>
      <c r="L101" s="3" t="s">
        <v>536</v>
      </c>
      <c r="M101" s="49" t="s">
        <v>365</v>
      </c>
      <c r="N101" s="12" t="s">
        <v>366</v>
      </c>
      <c r="O101" s="12" t="s">
        <v>367</v>
      </c>
      <c r="P101" s="10" t="s">
        <v>9</v>
      </c>
      <c r="Q101" s="10" t="s">
        <v>26</v>
      </c>
      <c r="R101" s="15">
        <v>1403609</v>
      </c>
      <c r="S101" s="43">
        <v>688117.32565623499</v>
      </c>
      <c r="T101" s="28">
        <v>0.94592607949772101</v>
      </c>
      <c r="U101" s="28">
        <v>38.195586175316599</v>
      </c>
      <c r="V101" s="36">
        <v>24</v>
      </c>
      <c r="W101" s="25">
        <v>1.6187102529342201</v>
      </c>
      <c r="X101" s="38">
        <v>0.83942126250778704</v>
      </c>
      <c r="Z101" s="18">
        <v>1952984</v>
      </c>
      <c r="AA101" s="18">
        <v>129172</v>
      </c>
      <c r="AB101" s="18">
        <v>55625.821068630299</v>
      </c>
      <c r="AC101" s="18">
        <v>41152.109007800202</v>
      </c>
      <c r="AD101" s="18">
        <v>827621108</v>
      </c>
      <c r="AE101" s="36">
        <v>331</v>
      </c>
      <c r="AF101" s="52">
        <v>40.191453988612601</v>
      </c>
      <c r="AG101" s="45">
        <v>4.2116931140441698E-3</v>
      </c>
      <c r="AH101" s="39">
        <v>0.97716704199864302</v>
      </c>
      <c r="AI101" s="39">
        <v>7.1658320305754794E-2</v>
      </c>
      <c r="AK101" s="25">
        <v>0.95889654812721503</v>
      </c>
      <c r="AL101" s="25">
        <v>0.91362728677719796</v>
      </c>
      <c r="AM101" s="25">
        <v>0.89769141259797802</v>
      </c>
      <c r="AN101" s="25">
        <v>0.80642442710728202</v>
      </c>
      <c r="AO101" s="25">
        <v>0.96025381429735102</v>
      </c>
      <c r="AP101" s="25">
        <v>0.93191320194071203</v>
      </c>
      <c r="AQ101" s="25">
        <v>0.99008924791101305</v>
      </c>
      <c r="AR101" s="25">
        <v>0.97460418400179305</v>
      </c>
      <c r="AS101" s="36">
        <v>247</v>
      </c>
      <c r="AT101" s="36">
        <v>12858</v>
      </c>
    </row>
    <row r="102" spans="2:46" ht="15.75">
      <c r="B102" s="26">
        <v>83</v>
      </c>
      <c r="C102" s="10" t="s">
        <v>122</v>
      </c>
      <c r="D102" s="12" t="s">
        <v>452</v>
      </c>
      <c r="E102" s="10" t="s">
        <v>123</v>
      </c>
      <c r="F102" s="3" t="s">
        <v>696</v>
      </c>
      <c r="G102" s="4">
        <v>42656</v>
      </c>
      <c r="H102" s="93">
        <v>21</v>
      </c>
      <c r="I102" s="3" t="s">
        <v>697</v>
      </c>
      <c r="J102" s="3" t="s">
        <v>588</v>
      </c>
      <c r="K102" s="3" t="s">
        <v>549</v>
      </c>
      <c r="L102" s="3" t="s">
        <v>536</v>
      </c>
      <c r="M102" s="49" t="s">
        <v>365</v>
      </c>
      <c r="N102" s="12" t="s">
        <v>366</v>
      </c>
      <c r="O102" s="12" t="s">
        <v>367</v>
      </c>
      <c r="P102" s="10" t="s">
        <v>9</v>
      </c>
      <c r="Q102" s="10" t="s">
        <v>26</v>
      </c>
      <c r="R102" s="15">
        <v>1432352</v>
      </c>
      <c r="S102" s="43">
        <v>732428.75135859102</v>
      </c>
      <c r="T102" s="28">
        <v>0.94373506978712396</v>
      </c>
      <c r="U102" s="28">
        <v>38.313497556682897</v>
      </c>
      <c r="V102" s="36">
        <v>37</v>
      </c>
      <c r="W102" s="25">
        <v>1.7229473596487399</v>
      </c>
      <c r="X102" s="38">
        <v>0.817999095522838</v>
      </c>
      <c r="Z102" s="18">
        <v>2333530</v>
      </c>
      <c r="AA102" s="18">
        <v>225837</v>
      </c>
      <c r="AB102" s="18">
        <v>95322.733193979497</v>
      </c>
      <c r="AC102" s="18">
        <v>69139.689579483107</v>
      </c>
      <c r="AD102" s="18">
        <v>830897396</v>
      </c>
      <c r="AE102" s="36">
        <v>346</v>
      </c>
      <c r="AF102" s="52">
        <v>40.531536779387203</v>
      </c>
      <c r="AG102" s="45">
        <v>2.91503057071939E-3</v>
      </c>
      <c r="AH102" s="39">
        <v>0.97966394878435703</v>
      </c>
      <c r="AI102" s="39">
        <v>6.3797171014067705E-2</v>
      </c>
      <c r="AK102" s="25">
        <v>0.96063203170502498</v>
      </c>
      <c r="AL102" s="25">
        <v>0.917943964483381</v>
      </c>
      <c r="AM102" s="25">
        <v>0.905929553760219</v>
      </c>
      <c r="AN102" s="25">
        <v>0.82209701018230996</v>
      </c>
      <c r="AO102" s="25">
        <v>0.96868590047909997</v>
      </c>
      <c r="AP102" s="25">
        <v>0.94615595443507605</v>
      </c>
      <c r="AQ102" s="25">
        <v>0.99123904478453795</v>
      </c>
      <c r="AR102" s="25">
        <v>0.978066769329482</v>
      </c>
      <c r="AS102" s="36">
        <v>169</v>
      </c>
      <c r="AT102" s="36">
        <v>9060</v>
      </c>
    </row>
    <row r="103" spans="2:46" ht="15.75">
      <c r="B103" s="26">
        <v>84</v>
      </c>
      <c r="C103" s="10" t="s">
        <v>94</v>
      </c>
      <c r="D103" s="12" t="s">
        <v>453</v>
      </c>
      <c r="E103" s="10" t="s">
        <v>95</v>
      </c>
      <c r="F103" s="3" t="s">
        <v>698</v>
      </c>
      <c r="G103" s="4">
        <v>42656</v>
      </c>
      <c r="H103" s="93">
        <v>21</v>
      </c>
      <c r="I103" s="3" t="s">
        <v>699</v>
      </c>
      <c r="J103" s="3" t="s">
        <v>560</v>
      </c>
      <c r="K103" s="3" t="s">
        <v>549</v>
      </c>
      <c r="L103" s="3" t="s">
        <v>536</v>
      </c>
      <c r="M103" s="49" t="s">
        <v>365</v>
      </c>
      <c r="N103" s="12" t="s">
        <v>366</v>
      </c>
      <c r="O103" s="12" t="s">
        <v>367</v>
      </c>
      <c r="P103" s="10" t="s">
        <v>9</v>
      </c>
      <c r="Q103" s="10" t="s">
        <v>26</v>
      </c>
      <c r="R103" s="15">
        <v>1374574</v>
      </c>
      <c r="S103" s="32">
        <v>787381.95354730997</v>
      </c>
      <c r="T103" s="28">
        <v>0.94826848924817397</v>
      </c>
      <c r="U103" s="28">
        <v>38.1931254657121</v>
      </c>
      <c r="V103" s="36">
        <v>28</v>
      </c>
      <c r="W103" s="25">
        <v>1.85221791933072</v>
      </c>
      <c r="X103" s="37">
        <v>0.83005308625315299</v>
      </c>
      <c r="Z103" s="15">
        <v>2409405</v>
      </c>
      <c r="AA103" s="15">
        <v>158930</v>
      </c>
      <c r="AB103" s="15">
        <v>71590.884259470899</v>
      </c>
      <c r="AC103" s="15">
        <v>47196.845642841203</v>
      </c>
      <c r="AD103" s="15">
        <v>824991874</v>
      </c>
      <c r="AE103" s="36">
        <v>324</v>
      </c>
      <c r="AF103" s="51">
        <v>40.367679247854099</v>
      </c>
      <c r="AG103" s="45">
        <v>4.4799928075547803E-3</v>
      </c>
      <c r="AH103" s="39">
        <v>0.98105841221897905</v>
      </c>
      <c r="AI103" s="39">
        <v>6.1126050184265299E-2</v>
      </c>
      <c r="AK103" s="25">
        <v>0.96081110894547705</v>
      </c>
      <c r="AL103" s="25">
        <v>0.91612621000893502</v>
      </c>
      <c r="AM103" s="25">
        <v>0.90751827519581896</v>
      </c>
      <c r="AN103" s="25">
        <v>0.82179197116688896</v>
      </c>
      <c r="AO103" s="25">
        <v>0.96231992704451697</v>
      </c>
      <c r="AP103" s="25">
        <v>0.93509290280597301</v>
      </c>
      <c r="AQ103" s="25">
        <v>0.99018531105555996</v>
      </c>
      <c r="AR103" s="25">
        <v>0.974452865338162</v>
      </c>
      <c r="AS103" s="36">
        <v>222</v>
      </c>
      <c r="AT103" s="36">
        <v>11622</v>
      </c>
    </row>
    <row r="104" spans="2:46" ht="15.75">
      <c r="B104" s="26">
        <v>85</v>
      </c>
      <c r="C104" s="10" t="s">
        <v>325</v>
      </c>
      <c r="D104" s="12" t="s">
        <v>454</v>
      </c>
      <c r="E104" s="14" t="s">
        <v>326</v>
      </c>
      <c r="F104" s="3" t="s">
        <v>545</v>
      </c>
      <c r="G104" s="4">
        <v>42666</v>
      </c>
      <c r="H104" s="93">
        <v>39</v>
      </c>
      <c r="I104" s="3" t="s">
        <v>700</v>
      </c>
      <c r="J104" s="3" t="s">
        <v>540</v>
      </c>
      <c r="K104" s="3" t="s">
        <v>541</v>
      </c>
      <c r="L104" s="3" t="s">
        <v>536</v>
      </c>
      <c r="M104" s="49" t="s">
        <v>365</v>
      </c>
      <c r="N104" s="12" t="s">
        <v>366</v>
      </c>
      <c r="O104" s="12" t="s">
        <v>367</v>
      </c>
      <c r="P104" s="10" t="s">
        <v>9</v>
      </c>
      <c r="Q104" s="10" t="s">
        <v>26</v>
      </c>
      <c r="R104" s="18">
        <v>1455795</v>
      </c>
      <c r="S104" s="43">
        <v>613838.09587271302</v>
      </c>
      <c r="T104" s="28">
        <v>0.94766804551147499</v>
      </c>
      <c r="U104" s="28">
        <v>38.228242013930497</v>
      </c>
      <c r="V104" s="36">
        <v>25</v>
      </c>
      <c r="W104" s="25">
        <v>1.44397762181499</v>
      </c>
      <c r="X104" s="38">
        <v>0.88462536958246196</v>
      </c>
      <c r="Z104" s="18">
        <v>5627090</v>
      </c>
      <c r="AA104" s="18">
        <v>108653</v>
      </c>
      <c r="AB104" s="18">
        <v>50549.267728716099</v>
      </c>
      <c r="AC104" s="18">
        <v>36897.434196280701</v>
      </c>
      <c r="AD104" s="18">
        <v>850311792</v>
      </c>
      <c r="AE104" s="36">
        <v>328</v>
      </c>
      <c r="AF104" s="52">
        <v>41.408695086877103</v>
      </c>
      <c r="AG104" s="45">
        <v>3.2185807850508702E-3</v>
      </c>
      <c r="AH104" s="39">
        <v>0.97951781197925503</v>
      </c>
      <c r="AI104" s="39">
        <v>6.2787750405982098E-2</v>
      </c>
      <c r="AK104" s="25">
        <v>0.96048957121836498</v>
      </c>
      <c r="AL104" s="25">
        <v>0.91669714005516101</v>
      </c>
      <c r="AM104" s="25">
        <v>0.90431181412106398</v>
      </c>
      <c r="AN104" s="25">
        <v>0.81693487430068101</v>
      </c>
      <c r="AO104" s="25">
        <v>0.96563330824653504</v>
      </c>
      <c r="AP104" s="25">
        <v>0.94082168508842701</v>
      </c>
      <c r="AQ104" s="25">
        <v>0.990373125685172</v>
      </c>
      <c r="AR104" s="25">
        <v>0.97552852207181895</v>
      </c>
      <c r="AS104" s="36">
        <v>156</v>
      </c>
      <c r="AT104" s="36">
        <v>9967</v>
      </c>
    </row>
    <row r="105" spans="2:46" ht="15.75">
      <c r="B105" s="26">
        <v>86</v>
      </c>
      <c r="C105" s="10" t="s">
        <v>149</v>
      </c>
      <c r="D105" s="12" t="s">
        <v>455</v>
      </c>
      <c r="E105" s="10" t="s">
        <v>150</v>
      </c>
      <c r="F105" s="3" t="s">
        <v>701</v>
      </c>
      <c r="G105" s="4">
        <v>42648</v>
      </c>
      <c r="H105" s="93">
        <v>29</v>
      </c>
      <c r="I105" s="3" t="s">
        <v>670</v>
      </c>
      <c r="J105" s="3" t="s">
        <v>588</v>
      </c>
      <c r="K105" s="3" t="s">
        <v>549</v>
      </c>
      <c r="L105" s="3" t="s">
        <v>536</v>
      </c>
      <c r="M105" s="49" t="s">
        <v>365</v>
      </c>
      <c r="N105" s="12" t="s">
        <v>366</v>
      </c>
      <c r="O105" s="12" t="s">
        <v>367</v>
      </c>
      <c r="P105" s="10" t="s">
        <v>9</v>
      </c>
      <c r="Q105" s="10" t="s">
        <v>26</v>
      </c>
      <c r="R105" s="15">
        <v>1408280</v>
      </c>
      <c r="S105" s="43">
        <v>587972.53115341696</v>
      </c>
      <c r="T105" s="28">
        <v>0.94928038898398603</v>
      </c>
      <c r="U105" s="28">
        <v>38.012389596394698</v>
      </c>
      <c r="V105" s="36">
        <v>26</v>
      </c>
      <c r="W105" s="25">
        <v>1.3831321042731499</v>
      </c>
      <c r="X105" s="38">
        <v>0.83654997969245604</v>
      </c>
      <c r="Z105" s="18">
        <v>1808932</v>
      </c>
      <c r="AA105" s="18">
        <v>113557</v>
      </c>
      <c r="AB105" s="18">
        <v>51310.226486674801</v>
      </c>
      <c r="AC105" s="18">
        <v>35697.219265121799</v>
      </c>
      <c r="AD105" s="18">
        <v>814211410</v>
      </c>
      <c r="AE105" s="36">
        <v>296</v>
      </c>
      <c r="AF105" s="52">
        <v>39.440326609765599</v>
      </c>
      <c r="AG105" s="45">
        <v>3.69609581784567E-3</v>
      </c>
      <c r="AH105" s="39">
        <v>0.97614088950190403</v>
      </c>
      <c r="AI105" s="39">
        <v>5.9102387170160399E-2</v>
      </c>
      <c r="AK105" s="25">
        <v>0.95605478709373704</v>
      </c>
      <c r="AL105" s="25">
        <v>0.90531650951750497</v>
      </c>
      <c r="AM105" s="25">
        <v>0.88776485328349397</v>
      </c>
      <c r="AN105" s="25">
        <v>0.78590865015289502</v>
      </c>
      <c r="AO105" s="25">
        <v>0.96300704506216595</v>
      </c>
      <c r="AP105" s="25">
        <v>0.93276914745029105</v>
      </c>
      <c r="AQ105" s="25">
        <v>0.98844430926115301</v>
      </c>
      <c r="AR105" s="25">
        <v>0.968954178159945</v>
      </c>
      <c r="AS105" s="36">
        <v>161</v>
      </c>
      <c r="AT105" s="36">
        <v>11488</v>
      </c>
    </row>
    <row r="106" spans="2:46" ht="15.75">
      <c r="B106" s="26">
        <v>87</v>
      </c>
      <c r="C106" s="10" t="s">
        <v>104</v>
      </c>
      <c r="D106" s="12" t="s">
        <v>456</v>
      </c>
      <c r="E106" s="10" t="s">
        <v>105</v>
      </c>
      <c r="F106" s="3" t="s">
        <v>702</v>
      </c>
      <c r="G106" s="4">
        <v>42641</v>
      </c>
      <c r="H106" s="93">
        <v>64</v>
      </c>
      <c r="I106" s="3" t="s">
        <v>703</v>
      </c>
      <c r="J106" s="3" t="s">
        <v>540</v>
      </c>
      <c r="K106" s="3" t="s">
        <v>541</v>
      </c>
      <c r="L106" s="3" t="s">
        <v>536</v>
      </c>
      <c r="M106" s="49" t="s">
        <v>365</v>
      </c>
      <c r="N106" s="12" t="s">
        <v>366</v>
      </c>
      <c r="O106" s="12" t="s">
        <v>367</v>
      </c>
      <c r="P106" s="10" t="s">
        <v>9</v>
      </c>
      <c r="Q106" s="10" t="s">
        <v>26</v>
      </c>
      <c r="R106" s="18">
        <v>1430903</v>
      </c>
      <c r="S106" s="43">
        <v>657244.03953574295</v>
      </c>
      <c r="T106" s="28">
        <v>0.94808594115232703</v>
      </c>
      <c r="U106" s="28">
        <v>38.212822027147702</v>
      </c>
      <c r="V106" s="36">
        <v>22</v>
      </c>
      <c r="W106" s="25">
        <v>1.54608469487644</v>
      </c>
      <c r="X106" s="38">
        <v>0.852231873024902</v>
      </c>
      <c r="Z106" s="18">
        <v>4756940</v>
      </c>
      <c r="AA106" s="18">
        <v>105743</v>
      </c>
      <c r="AB106" s="18">
        <v>49453.856311243697</v>
      </c>
      <c r="AC106" s="18">
        <v>35998.442005773803</v>
      </c>
      <c r="AD106" s="18">
        <v>830955486</v>
      </c>
      <c r="AE106" s="36">
        <v>286</v>
      </c>
      <c r="AF106" s="52">
        <v>40.176944874694897</v>
      </c>
      <c r="AG106" s="45">
        <v>4.8682710066614903E-3</v>
      </c>
      <c r="AH106" s="39">
        <v>0.97383028048267795</v>
      </c>
      <c r="AI106" s="39">
        <v>5.99602447909586E-2</v>
      </c>
      <c r="AK106" s="25">
        <v>0.96059821390265199</v>
      </c>
      <c r="AL106" s="25">
        <v>0.91628747476359296</v>
      </c>
      <c r="AM106" s="25">
        <v>0.88800497895855601</v>
      </c>
      <c r="AN106" s="25">
        <v>0.78558241666682604</v>
      </c>
      <c r="AO106" s="25">
        <v>0.96254989584363804</v>
      </c>
      <c r="AP106" s="25">
        <v>0.93503125719781299</v>
      </c>
      <c r="AQ106" s="25">
        <v>0.99073186454659201</v>
      </c>
      <c r="AR106" s="25">
        <v>0.97496888419363503</v>
      </c>
      <c r="AS106" s="36">
        <v>189</v>
      </c>
      <c r="AT106" s="36">
        <v>10046</v>
      </c>
    </row>
    <row r="107" spans="2:46" ht="15.75">
      <c r="B107" s="26">
        <v>88</v>
      </c>
      <c r="C107" s="10" t="s">
        <v>243</v>
      </c>
      <c r="D107" s="12" t="s">
        <v>457</v>
      </c>
      <c r="E107" s="14" t="s">
        <v>244</v>
      </c>
      <c r="F107" s="3" t="s">
        <v>654</v>
      </c>
      <c r="G107" s="4">
        <v>42718</v>
      </c>
      <c r="H107" s="93">
        <v>35</v>
      </c>
      <c r="I107" s="3" t="s">
        <v>704</v>
      </c>
      <c r="J107" s="3" t="s">
        <v>540</v>
      </c>
      <c r="K107" s="3" t="s">
        <v>541</v>
      </c>
      <c r="L107" s="3" t="s">
        <v>536</v>
      </c>
      <c r="M107" s="49" t="s">
        <v>365</v>
      </c>
      <c r="N107" s="12" t="s">
        <v>366</v>
      </c>
      <c r="O107" s="12" t="s">
        <v>367</v>
      </c>
      <c r="P107" s="10" t="s">
        <v>9</v>
      </c>
      <c r="Q107" s="10" t="s">
        <v>32</v>
      </c>
      <c r="R107" s="18">
        <v>1453041</v>
      </c>
      <c r="S107" s="43">
        <v>506542.05579567997</v>
      </c>
      <c r="T107" s="28">
        <v>0.94916506829209002</v>
      </c>
      <c r="U107" s="28">
        <v>37.532355130853396</v>
      </c>
      <c r="V107" s="36">
        <v>24</v>
      </c>
      <c r="W107" s="25">
        <v>1.1915770591546899</v>
      </c>
      <c r="X107" s="38">
        <v>0.881160844654157</v>
      </c>
      <c r="Z107" s="18">
        <v>3971034</v>
      </c>
      <c r="AA107" s="18">
        <v>96530</v>
      </c>
      <c r="AB107" s="18">
        <v>42307.1772981459</v>
      </c>
      <c r="AC107" s="18">
        <v>31563.817806606901</v>
      </c>
      <c r="AD107" s="18">
        <v>700887024</v>
      </c>
      <c r="AE107" s="36">
        <v>271</v>
      </c>
      <c r="AF107" s="52">
        <v>33.731623825691301</v>
      </c>
      <c r="AG107" s="45">
        <v>4.9538569581724203E-3</v>
      </c>
      <c r="AH107" s="39">
        <v>0.97366652917232399</v>
      </c>
      <c r="AI107" s="39">
        <v>3.2244248000061197E-2</v>
      </c>
      <c r="AK107" s="25">
        <v>0.94243399564822805</v>
      </c>
      <c r="AL107" s="25">
        <v>0.87424345394103098</v>
      </c>
      <c r="AM107" s="25">
        <v>0.88712794548168705</v>
      </c>
      <c r="AN107" s="25">
        <v>0.78339740505890598</v>
      </c>
      <c r="AO107" s="25">
        <v>0.95312144914242203</v>
      </c>
      <c r="AP107" s="25">
        <v>0.91201046725327795</v>
      </c>
      <c r="AQ107" s="25">
        <v>0.98383232356003703</v>
      </c>
      <c r="AR107" s="25">
        <v>0.95186204467383595</v>
      </c>
      <c r="AS107" s="36">
        <v>192</v>
      </c>
      <c r="AT107" s="36">
        <v>11997</v>
      </c>
    </row>
    <row r="108" spans="2:46" ht="15.75">
      <c r="B108" s="26">
        <v>89</v>
      </c>
      <c r="C108" s="10" t="s">
        <v>221</v>
      </c>
      <c r="D108" s="12" t="s">
        <v>458</v>
      </c>
      <c r="E108" s="14" t="s">
        <v>222</v>
      </c>
      <c r="F108" s="3" t="s">
        <v>567</v>
      </c>
      <c r="G108" s="4">
        <v>42631</v>
      </c>
      <c r="H108" s="93">
        <v>74</v>
      </c>
      <c r="I108" s="3" t="s">
        <v>705</v>
      </c>
      <c r="J108" s="3" t="s">
        <v>544</v>
      </c>
      <c r="K108" s="3" t="s">
        <v>541</v>
      </c>
      <c r="L108" s="3" t="s">
        <v>536</v>
      </c>
      <c r="M108" s="49" t="s">
        <v>365</v>
      </c>
      <c r="N108" s="12" t="s">
        <v>366</v>
      </c>
      <c r="O108" s="12" t="s">
        <v>367</v>
      </c>
      <c r="P108" s="10" t="s">
        <v>9</v>
      </c>
      <c r="Q108" s="10" t="s">
        <v>32</v>
      </c>
      <c r="R108" s="18">
        <v>1467051</v>
      </c>
      <c r="S108" s="43">
        <v>566520.32135906897</v>
      </c>
      <c r="T108" s="28">
        <v>0.94662544831891704</v>
      </c>
      <c r="U108" s="28">
        <v>37.312963163792901</v>
      </c>
      <c r="V108" s="36">
        <v>24</v>
      </c>
      <c r="W108" s="25">
        <v>1.3326684541839899</v>
      </c>
      <c r="X108" s="38">
        <v>0.85412441119753002</v>
      </c>
      <c r="Z108" s="18">
        <v>3602683</v>
      </c>
      <c r="AA108" s="18">
        <v>118226</v>
      </c>
      <c r="AB108" s="18">
        <v>53273.195874195299</v>
      </c>
      <c r="AC108" s="18">
        <v>39362.124692670302</v>
      </c>
      <c r="AD108" s="18">
        <v>634284522</v>
      </c>
      <c r="AE108" s="36">
        <v>300</v>
      </c>
      <c r="AF108" s="52">
        <v>30.614367994221901</v>
      </c>
      <c r="AG108" s="45">
        <v>4.73579732382985E-3</v>
      </c>
      <c r="AH108" s="39">
        <v>0.97246910275385801</v>
      </c>
      <c r="AI108" s="39">
        <v>3.30094241647775E-2</v>
      </c>
      <c r="AK108" s="25">
        <v>0.94097809844014901</v>
      </c>
      <c r="AL108" s="25">
        <v>0.87015371016482201</v>
      </c>
      <c r="AM108" s="25">
        <v>0.87465443828792599</v>
      </c>
      <c r="AN108" s="25">
        <v>0.76028103663435198</v>
      </c>
      <c r="AO108" s="25">
        <v>0.95012029790630703</v>
      </c>
      <c r="AP108" s="25">
        <v>0.90488027902720902</v>
      </c>
      <c r="AQ108" s="25">
        <v>0.98134592014370403</v>
      </c>
      <c r="AR108" s="25">
        <v>0.94450009376076105</v>
      </c>
      <c r="AS108" s="36">
        <v>182</v>
      </c>
      <c r="AT108" s="36">
        <v>9934</v>
      </c>
    </row>
    <row r="109" spans="2:46" ht="15.75">
      <c r="B109" s="26">
        <v>90</v>
      </c>
      <c r="C109" s="10" t="s">
        <v>223</v>
      </c>
      <c r="D109" s="12" t="s">
        <v>459</v>
      </c>
      <c r="E109" s="14" t="s">
        <v>224</v>
      </c>
      <c r="F109" s="3" t="s">
        <v>565</v>
      </c>
      <c r="G109" s="4">
        <v>42655</v>
      </c>
      <c r="H109" s="93">
        <v>50</v>
      </c>
      <c r="I109" s="3" t="s">
        <v>706</v>
      </c>
      <c r="J109" s="3" t="s">
        <v>647</v>
      </c>
      <c r="K109" s="3" t="s">
        <v>541</v>
      </c>
      <c r="L109" s="3" t="s">
        <v>536</v>
      </c>
      <c r="M109" s="49" t="s">
        <v>365</v>
      </c>
      <c r="N109" s="12" t="s">
        <v>366</v>
      </c>
      <c r="O109" s="12" t="s">
        <v>367</v>
      </c>
      <c r="P109" s="10" t="s">
        <v>9</v>
      </c>
      <c r="Q109" s="10" t="s">
        <v>32</v>
      </c>
      <c r="R109" s="18">
        <v>1419212</v>
      </c>
      <c r="S109" s="43">
        <v>605146.57641965302</v>
      </c>
      <c r="T109" s="28">
        <v>0.94720364513479005</v>
      </c>
      <c r="U109" s="28">
        <v>37.6640319000673</v>
      </c>
      <c r="V109" s="36">
        <v>40</v>
      </c>
      <c r="W109" s="25">
        <v>1.42353190547028</v>
      </c>
      <c r="X109" s="38">
        <v>0.83840404023912696</v>
      </c>
      <c r="Z109" s="18">
        <v>4553984</v>
      </c>
      <c r="AA109" s="18">
        <v>203792</v>
      </c>
      <c r="AB109" s="18">
        <v>86860.834563524404</v>
      </c>
      <c r="AC109" s="18">
        <v>62021.594156188497</v>
      </c>
      <c r="AD109" s="18">
        <v>730669496</v>
      </c>
      <c r="AE109" s="36">
        <v>297</v>
      </c>
      <c r="AF109" s="52">
        <v>35.505291622554701</v>
      </c>
      <c r="AG109" s="45">
        <v>3.6471992531618199E-3</v>
      </c>
      <c r="AH109" s="39">
        <v>0.97622186214818996</v>
      </c>
      <c r="AI109" s="39">
        <v>3.8058093734959303E-2</v>
      </c>
      <c r="AK109" s="25">
        <v>0.95006376100454104</v>
      </c>
      <c r="AL109" s="25">
        <v>0.88969050584260301</v>
      </c>
      <c r="AM109" s="25">
        <v>0.88723826723110999</v>
      </c>
      <c r="AN109" s="25">
        <v>0.78364023568458896</v>
      </c>
      <c r="AO109" s="25">
        <v>0.95795108469944901</v>
      </c>
      <c r="AP109" s="25">
        <v>0.92030803554990603</v>
      </c>
      <c r="AQ109" s="25">
        <v>0.98544647093081805</v>
      </c>
      <c r="AR109" s="25">
        <v>0.95645433941175495</v>
      </c>
      <c r="AS109" s="36">
        <v>167</v>
      </c>
      <c r="AT109" s="36">
        <v>9394</v>
      </c>
    </row>
    <row r="110" spans="2:46" ht="15.75">
      <c r="B110" s="26">
        <v>91</v>
      </c>
      <c r="C110" s="10" t="s">
        <v>235</v>
      </c>
      <c r="D110" s="12" t="s">
        <v>460</v>
      </c>
      <c r="E110" s="14" t="s">
        <v>236</v>
      </c>
      <c r="F110" s="3" t="s">
        <v>707</v>
      </c>
      <c r="G110" s="4">
        <v>42499</v>
      </c>
      <c r="H110" s="93">
        <v>253</v>
      </c>
      <c r="I110" s="5" t="s">
        <v>708</v>
      </c>
      <c r="J110" s="3" t="s">
        <v>544</v>
      </c>
      <c r="K110" s="3" t="s">
        <v>541</v>
      </c>
      <c r="L110" s="3" t="s">
        <v>536</v>
      </c>
      <c r="M110" s="49" t="s">
        <v>365</v>
      </c>
      <c r="N110" s="12" t="s">
        <v>366</v>
      </c>
      <c r="O110" s="12" t="s">
        <v>370</v>
      </c>
      <c r="P110" s="10" t="s">
        <v>9</v>
      </c>
      <c r="Q110" s="10" t="s">
        <v>32</v>
      </c>
      <c r="R110" s="18">
        <v>1378805</v>
      </c>
      <c r="S110" s="43">
        <v>527842.11630003597</v>
      </c>
      <c r="T110" s="28">
        <v>0.94574314872062504</v>
      </c>
      <c r="U110" s="28">
        <v>38.301438665027099</v>
      </c>
      <c r="V110" s="36">
        <v>27</v>
      </c>
      <c r="W110" s="25">
        <v>1.24168279700054</v>
      </c>
      <c r="X110" s="38">
        <v>0.81555955268851499</v>
      </c>
      <c r="Z110" s="18">
        <v>4642309</v>
      </c>
      <c r="AA110" s="18">
        <v>94444</v>
      </c>
      <c r="AB110" s="18">
        <v>43115.635035854597</v>
      </c>
      <c r="AC110" s="18">
        <v>36086.797649214699</v>
      </c>
      <c r="AD110" s="18">
        <v>858391722</v>
      </c>
      <c r="AE110" s="36">
        <v>310</v>
      </c>
      <c r="AF110" s="52">
        <v>41.843437373234501</v>
      </c>
      <c r="AG110" s="45">
        <v>3.0531681156792398E-3</v>
      </c>
      <c r="AH110" s="39">
        <v>0.97897599483141295</v>
      </c>
      <c r="AI110" s="39">
        <v>6.2132711608715301E-2</v>
      </c>
      <c r="AK110" s="25">
        <v>0.96282013364989005</v>
      </c>
      <c r="AL110" s="25">
        <v>0.92083306110913299</v>
      </c>
      <c r="AM110" s="25">
        <v>0.90567510061805201</v>
      </c>
      <c r="AN110" s="25">
        <v>0.81778157711389898</v>
      </c>
      <c r="AO110" s="25">
        <v>0.97184704939407596</v>
      </c>
      <c r="AP110" s="25">
        <v>0.94946781068795005</v>
      </c>
      <c r="AQ110" s="25">
        <v>0.99197315739025704</v>
      </c>
      <c r="AR110" s="25">
        <v>0.97684214416270898</v>
      </c>
      <c r="AS110" s="36">
        <v>170</v>
      </c>
      <c r="AT110" s="36">
        <v>8845</v>
      </c>
    </row>
    <row r="111" spans="2:46" ht="15.75">
      <c r="B111" s="26">
        <v>92</v>
      </c>
      <c r="C111" s="10" t="s">
        <v>92</v>
      </c>
      <c r="D111" s="12" t="s">
        <v>461</v>
      </c>
      <c r="E111" s="10" t="s">
        <v>93</v>
      </c>
      <c r="F111" s="3" t="s">
        <v>709</v>
      </c>
      <c r="G111" s="4">
        <v>42459</v>
      </c>
      <c r="H111" s="93">
        <v>218</v>
      </c>
      <c r="I111" s="3" t="s">
        <v>710</v>
      </c>
      <c r="J111" s="3" t="s">
        <v>588</v>
      </c>
      <c r="K111" s="3" t="s">
        <v>549</v>
      </c>
      <c r="L111" s="3" t="s">
        <v>536</v>
      </c>
      <c r="M111" s="49" t="s">
        <v>365</v>
      </c>
      <c r="N111" s="12" t="s">
        <v>366</v>
      </c>
      <c r="O111" s="12" t="s">
        <v>367</v>
      </c>
      <c r="P111" s="10" t="s">
        <v>9</v>
      </c>
      <c r="Q111" s="10" t="s">
        <v>32</v>
      </c>
      <c r="R111" s="15">
        <v>1456264</v>
      </c>
      <c r="S111" s="32">
        <v>549318.36753665004</v>
      </c>
      <c r="T111" s="28">
        <v>0.94443304847911402</v>
      </c>
      <c r="U111" s="28">
        <v>38.301955438170701</v>
      </c>
      <c r="V111" s="36">
        <v>24</v>
      </c>
      <c r="W111" s="25">
        <v>1.2922030015865</v>
      </c>
      <c r="X111" s="37">
        <v>0.84477357088007898</v>
      </c>
      <c r="Z111" s="15">
        <v>1378396</v>
      </c>
      <c r="AA111" s="15">
        <v>103071</v>
      </c>
      <c r="AB111" s="15">
        <v>43007.601558609</v>
      </c>
      <c r="AC111" s="15">
        <v>39514.358521682501</v>
      </c>
      <c r="AD111" s="15">
        <v>854951706</v>
      </c>
      <c r="AE111" s="36">
        <v>343</v>
      </c>
      <c r="AF111" s="51">
        <v>41.387749700268003</v>
      </c>
      <c r="AG111" s="45">
        <v>3.7257582460083899E-3</v>
      </c>
      <c r="AH111" s="39">
        <v>0.97590840996578998</v>
      </c>
      <c r="AI111" s="39">
        <v>7.24771146416891E-2</v>
      </c>
      <c r="AK111" s="25">
        <v>0.96438138187778799</v>
      </c>
      <c r="AL111" s="25">
        <v>0.92460358042788204</v>
      </c>
      <c r="AM111" s="25">
        <v>0.89353857369841205</v>
      </c>
      <c r="AN111" s="25">
        <v>0.79666890775386601</v>
      </c>
      <c r="AO111" s="25">
        <v>0.97440981245319602</v>
      </c>
      <c r="AP111" s="25">
        <v>0.95216183035489399</v>
      </c>
      <c r="AQ111" s="25">
        <v>0.99173684700501596</v>
      </c>
      <c r="AR111" s="25">
        <v>0.97677803540168595</v>
      </c>
      <c r="AS111" s="36">
        <v>234</v>
      </c>
      <c r="AT111" s="36">
        <v>11629</v>
      </c>
    </row>
    <row r="112" spans="2:46" ht="15.75">
      <c r="B112" s="26">
        <v>93</v>
      </c>
      <c r="C112" s="10" t="s">
        <v>96</v>
      </c>
      <c r="D112" s="12" t="s">
        <v>462</v>
      </c>
      <c r="E112" s="10" t="s">
        <v>97</v>
      </c>
      <c r="F112" s="3" t="s">
        <v>711</v>
      </c>
      <c r="G112" s="4">
        <v>42647</v>
      </c>
      <c r="H112" s="93">
        <v>34</v>
      </c>
      <c r="I112" s="3" t="s">
        <v>712</v>
      </c>
      <c r="J112" s="3" t="s">
        <v>540</v>
      </c>
      <c r="K112" s="3" t="s">
        <v>549</v>
      </c>
      <c r="L112" s="3" t="s">
        <v>536</v>
      </c>
      <c r="M112" s="49" t="s">
        <v>365</v>
      </c>
      <c r="N112" s="12" t="s">
        <v>366</v>
      </c>
      <c r="O112" s="12" t="s">
        <v>367</v>
      </c>
      <c r="P112" s="10" t="s">
        <v>9</v>
      </c>
      <c r="Q112" s="10" t="s">
        <v>32</v>
      </c>
      <c r="R112" s="15">
        <v>1523543</v>
      </c>
      <c r="S112" s="32">
        <v>465026.883839669</v>
      </c>
      <c r="T112" s="28">
        <v>0.94090879630805702</v>
      </c>
      <c r="U112" s="28">
        <v>38.2409925052606</v>
      </c>
      <c r="V112" s="36">
        <v>24</v>
      </c>
      <c r="W112" s="25">
        <v>1.0939177908991899</v>
      </c>
      <c r="X112" s="37">
        <v>0.81959062233996005</v>
      </c>
      <c r="Z112" s="15">
        <v>1104082</v>
      </c>
      <c r="AA112" s="15">
        <v>72596</v>
      </c>
      <c r="AB112" s="15">
        <v>37177.135919068198</v>
      </c>
      <c r="AC112" s="15">
        <v>27484.9125671824</v>
      </c>
      <c r="AD112" s="15">
        <v>842958222</v>
      </c>
      <c r="AE112" s="36">
        <v>324</v>
      </c>
      <c r="AF112" s="51">
        <v>40.443918976048003</v>
      </c>
      <c r="AG112" s="45">
        <v>3.86524946344094E-3</v>
      </c>
      <c r="AH112" s="39">
        <v>0.97124509926186997</v>
      </c>
      <c r="AI112" s="39">
        <v>7.3378928671778101E-2</v>
      </c>
      <c r="AK112" s="25">
        <v>0.96000105210433495</v>
      </c>
      <c r="AL112" s="25">
        <v>0.91555824346966397</v>
      </c>
      <c r="AM112" s="25">
        <v>0.87787269963479797</v>
      </c>
      <c r="AN112" s="25">
        <v>0.77025577538131196</v>
      </c>
      <c r="AO112" s="25">
        <v>0.97281699833755197</v>
      </c>
      <c r="AP112" s="25">
        <v>0.94911373555592404</v>
      </c>
      <c r="AQ112" s="25">
        <v>0.99132371147332998</v>
      </c>
      <c r="AR112" s="25">
        <v>0.97493520458834704</v>
      </c>
      <c r="AS112" s="36">
        <v>191</v>
      </c>
      <c r="AT112" s="36">
        <v>10671</v>
      </c>
    </row>
    <row r="113" spans="2:46" ht="15.75">
      <c r="B113" s="26">
        <v>94</v>
      </c>
      <c r="C113" s="10" t="s">
        <v>143</v>
      </c>
      <c r="D113" s="12" t="s">
        <v>463</v>
      </c>
      <c r="E113" s="10" t="s">
        <v>144</v>
      </c>
      <c r="F113" s="3" t="s">
        <v>713</v>
      </c>
      <c r="G113" s="4">
        <v>42643</v>
      </c>
      <c r="H113" s="93">
        <v>62</v>
      </c>
      <c r="I113" s="3" t="s">
        <v>714</v>
      </c>
      <c r="J113" s="3" t="s">
        <v>540</v>
      </c>
      <c r="K113" s="3" t="s">
        <v>541</v>
      </c>
      <c r="L113" s="3" t="s">
        <v>536</v>
      </c>
      <c r="M113" s="49" t="s">
        <v>365</v>
      </c>
      <c r="N113" s="12" t="s">
        <v>366</v>
      </c>
      <c r="O113" s="12" t="s">
        <v>367</v>
      </c>
      <c r="P113" s="10" t="s">
        <v>9</v>
      </c>
      <c r="Q113" s="10" t="s">
        <v>32</v>
      </c>
      <c r="R113" s="15">
        <v>1582631</v>
      </c>
      <c r="S113" s="43">
        <v>474562.295673999</v>
      </c>
      <c r="T113" s="28">
        <v>0.94502569997502095</v>
      </c>
      <c r="U113" s="28">
        <v>38.137179404156598</v>
      </c>
      <c r="V113" s="36">
        <v>25</v>
      </c>
      <c r="W113" s="25">
        <v>1.1163486589019</v>
      </c>
      <c r="X113" s="38">
        <v>0.83741734538799095</v>
      </c>
      <c r="Z113" s="18">
        <v>1700219</v>
      </c>
      <c r="AA113" s="18">
        <v>81697</v>
      </c>
      <c r="AB113" s="18">
        <v>41034.783474788703</v>
      </c>
      <c r="AC113" s="18">
        <v>27487.0871237186</v>
      </c>
      <c r="AD113" s="18">
        <v>833264234</v>
      </c>
      <c r="AE113" s="36">
        <v>322</v>
      </c>
      <c r="AF113" s="52">
        <v>40.236244505817801</v>
      </c>
      <c r="AG113" s="45">
        <v>3.8796034429496402E-3</v>
      </c>
      <c r="AH113" s="39">
        <v>0.97385252227206398</v>
      </c>
      <c r="AI113" s="39">
        <v>6.0022673912719003E-2</v>
      </c>
      <c r="AK113" s="25">
        <v>0.96114944254285595</v>
      </c>
      <c r="AL113" s="25">
        <v>0.91572012621186805</v>
      </c>
      <c r="AM113" s="25">
        <v>0.88282179309139497</v>
      </c>
      <c r="AN113" s="25">
        <v>0.77586844549544098</v>
      </c>
      <c r="AO113" s="25">
        <v>0.96913283841965503</v>
      </c>
      <c r="AP113" s="25">
        <v>0.94187392213212395</v>
      </c>
      <c r="AQ113" s="25">
        <v>0.99035910063433696</v>
      </c>
      <c r="AR113" s="25">
        <v>0.97179827953590003</v>
      </c>
      <c r="AS113" s="36">
        <v>189</v>
      </c>
      <c r="AT113" s="36">
        <v>10999</v>
      </c>
    </row>
    <row r="114" spans="2:46" ht="15.75">
      <c r="B114" s="26">
        <v>95</v>
      </c>
      <c r="C114" s="10" t="s">
        <v>327</v>
      </c>
      <c r="D114" s="12" t="s">
        <v>464</v>
      </c>
      <c r="E114" s="14" t="s">
        <v>328</v>
      </c>
      <c r="F114" s="3" t="s">
        <v>715</v>
      </c>
      <c r="G114" s="4">
        <v>42646</v>
      </c>
      <c r="H114" s="93">
        <v>31</v>
      </c>
      <c r="I114" s="3" t="s">
        <v>716</v>
      </c>
      <c r="J114" s="3" t="s">
        <v>540</v>
      </c>
      <c r="K114" s="3" t="s">
        <v>549</v>
      </c>
      <c r="L114" s="3" t="s">
        <v>536</v>
      </c>
      <c r="M114" s="49" t="s">
        <v>365</v>
      </c>
      <c r="N114" s="12" t="s">
        <v>366</v>
      </c>
      <c r="O114" s="12" t="s">
        <v>367</v>
      </c>
      <c r="P114" s="10" t="s">
        <v>9</v>
      </c>
      <c r="Q114" s="10" t="s">
        <v>32</v>
      </c>
      <c r="R114" s="18">
        <v>1547066</v>
      </c>
      <c r="S114" s="43">
        <v>539374.46894935903</v>
      </c>
      <c r="T114" s="28">
        <v>0.94468248653002795</v>
      </c>
      <c r="U114" s="28">
        <v>38.241762446578697</v>
      </c>
      <c r="V114" s="36">
        <v>20</v>
      </c>
      <c r="W114" s="25">
        <v>1.26881121940454</v>
      </c>
      <c r="X114" s="38">
        <v>0.82840229443259705</v>
      </c>
      <c r="Z114" s="18">
        <v>835205</v>
      </c>
      <c r="AA114" s="18">
        <v>66880</v>
      </c>
      <c r="AB114" s="18">
        <v>35077.882130254802</v>
      </c>
      <c r="AC114" s="18">
        <v>25167.9482490232</v>
      </c>
      <c r="AD114" s="18">
        <v>852876730</v>
      </c>
      <c r="AE114" s="36">
        <v>324</v>
      </c>
      <c r="AF114" s="52">
        <v>41.276903302512501</v>
      </c>
      <c r="AG114" s="45">
        <v>3.1412763235295999E-3</v>
      </c>
      <c r="AH114" s="39">
        <v>0.97556281081792395</v>
      </c>
      <c r="AI114" s="39">
        <v>5.5103079668879999E-2</v>
      </c>
      <c r="AK114" s="25">
        <v>0.96274973878852999</v>
      </c>
      <c r="AL114" s="25">
        <v>0.92005977263498995</v>
      </c>
      <c r="AM114" s="25">
        <v>0.89108917553910205</v>
      </c>
      <c r="AN114" s="25">
        <v>0.79099515039090995</v>
      </c>
      <c r="AO114" s="25">
        <v>0.97354795047579701</v>
      </c>
      <c r="AP114" s="25">
        <v>0.94973409902976202</v>
      </c>
      <c r="AQ114" s="25">
        <v>0.99136904799243297</v>
      </c>
      <c r="AR114" s="25">
        <v>0.97506668724564605</v>
      </c>
      <c r="AS114" s="36">
        <v>179</v>
      </c>
      <c r="AT114" s="36">
        <v>11385</v>
      </c>
    </row>
    <row r="115" spans="2:46" ht="15.75">
      <c r="B115" s="26">
        <v>96</v>
      </c>
      <c r="C115" s="10" t="s">
        <v>135</v>
      </c>
      <c r="D115" s="12" t="s">
        <v>465</v>
      </c>
      <c r="E115" s="10" t="s">
        <v>136</v>
      </c>
      <c r="F115" s="3" t="s">
        <v>717</v>
      </c>
      <c r="G115" s="4">
        <v>42457</v>
      </c>
      <c r="H115" s="93">
        <v>220</v>
      </c>
      <c r="I115" s="3" t="s">
        <v>718</v>
      </c>
      <c r="J115" s="3" t="s">
        <v>588</v>
      </c>
      <c r="K115" s="3" t="s">
        <v>549</v>
      </c>
      <c r="L115" s="3" t="s">
        <v>536</v>
      </c>
      <c r="M115" s="49" t="s">
        <v>365</v>
      </c>
      <c r="N115" s="12" t="s">
        <v>366</v>
      </c>
      <c r="O115" s="12" t="s">
        <v>367</v>
      </c>
      <c r="P115" s="10" t="s">
        <v>9</v>
      </c>
      <c r="Q115" s="10" t="s">
        <v>32</v>
      </c>
      <c r="R115" s="15">
        <v>1520169</v>
      </c>
      <c r="S115" s="43">
        <v>477851.53829622001</v>
      </c>
      <c r="T115" s="28">
        <v>0.94362643121092804</v>
      </c>
      <c r="U115" s="28">
        <v>38.240778062482697</v>
      </c>
      <c r="V115" s="36">
        <v>16</v>
      </c>
      <c r="W115" s="25">
        <v>1.12408619225336</v>
      </c>
      <c r="X115" s="38">
        <v>0.84388801701929905</v>
      </c>
      <c r="Z115" s="18">
        <v>1588042</v>
      </c>
      <c r="AA115" s="18">
        <v>44406</v>
      </c>
      <c r="AB115" s="18">
        <v>26331.081603746701</v>
      </c>
      <c r="AC115" s="18">
        <v>19562.956468023898</v>
      </c>
      <c r="AD115" s="18">
        <v>854071350</v>
      </c>
      <c r="AE115" s="36">
        <v>312</v>
      </c>
      <c r="AF115" s="52">
        <v>41.123167670486602</v>
      </c>
      <c r="AG115" s="45">
        <v>3.7179298649889802E-3</v>
      </c>
      <c r="AH115" s="39">
        <v>0.97404743760576895</v>
      </c>
      <c r="AI115" s="39">
        <v>5.3305744264138699E-2</v>
      </c>
      <c r="AK115" s="25">
        <v>0.961964439304687</v>
      </c>
      <c r="AL115" s="25">
        <v>0.91910428265001998</v>
      </c>
      <c r="AM115" s="25">
        <v>0.88896254832613697</v>
      </c>
      <c r="AN115" s="25">
        <v>0.78896083882831503</v>
      </c>
      <c r="AO115" s="25">
        <v>0.97364683963465104</v>
      </c>
      <c r="AP115" s="25">
        <v>0.95059777997470496</v>
      </c>
      <c r="AQ115" s="25">
        <v>0.99116842375054404</v>
      </c>
      <c r="AR115" s="25">
        <v>0.97515656771533199</v>
      </c>
      <c r="AS115" s="36">
        <v>211</v>
      </c>
      <c r="AT115" s="36">
        <v>11050</v>
      </c>
    </row>
    <row r="116" spans="2:46" ht="15.75">
      <c r="B116" s="26">
        <v>97</v>
      </c>
      <c r="C116" s="10" t="s">
        <v>203</v>
      </c>
      <c r="D116" s="12" t="s">
        <v>466</v>
      </c>
      <c r="E116" s="14" t="s">
        <v>204</v>
      </c>
      <c r="F116" s="5" t="s">
        <v>719</v>
      </c>
      <c r="G116" s="4">
        <v>42726</v>
      </c>
      <c r="H116" s="93">
        <v>27</v>
      </c>
      <c r="I116" s="5" t="s">
        <v>720</v>
      </c>
      <c r="J116" s="3" t="s">
        <v>544</v>
      </c>
      <c r="K116" s="3" t="s">
        <v>541</v>
      </c>
      <c r="L116" s="3" t="s">
        <v>536</v>
      </c>
      <c r="M116" s="49" t="s">
        <v>365</v>
      </c>
      <c r="N116" s="12" t="s">
        <v>366</v>
      </c>
      <c r="O116" s="12" t="s">
        <v>367</v>
      </c>
      <c r="P116" s="10" t="s">
        <v>9</v>
      </c>
      <c r="Q116" s="10" t="s">
        <v>32</v>
      </c>
      <c r="R116" s="18">
        <v>1583187</v>
      </c>
      <c r="S116" s="43">
        <v>439624.50772331702</v>
      </c>
      <c r="T116" s="28">
        <v>0.94319816785740795</v>
      </c>
      <c r="U116" s="28">
        <v>38.3012232464772</v>
      </c>
      <c r="V116" s="36">
        <v>24</v>
      </c>
      <c r="W116" s="25">
        <v>1.03416186682153</v>
      </c>
      <c r="X116" s="38">
        <v>0.90408125725538802</v>
      </c>
      <c r="Z116" s="18">
        <v>5463053</v>
      </c>
      <c r="AA116" s="18">
        <v>71196</v>
      </c>
      <c r="AB116" s="18">
        <v>36049.057269688899</v>
      </c>
      <c r="AC116" s="18">
        <v>24107.344968273301</v>
      </c>
      <c r="AD116" s="18">
        <v>865884570</v>
      </c>
      <c r="AE116" s="36">
        <v>325</v>
      </c>
      <c r="AF116" s="52">
        <v>41.737084531021502</v>
      </c>
      <c r="AG116" s="45">
        <v>4.2703552702284204E-3</v>
      </c>
      <c r="AH116" s="39">
        <v>0.97445903672818601</v>
      </c>
      <c r="AI116" s="39">
        <v>5.8381984685375803E-2</v>
      </c>
      <c r="AK116" s="25">
        <v>0.96384216088561903</v>
      </c>
      <c r="AL116" s="25">
        <v>0.92297877263004502</v>
      </c>
      <c r="AM116" s="25">
        <v>0.88804155012813502</v>
      </c>
      <c r="AN116" s="25">
        <v>0.78714577223215298</v>
      </c>
      <c r="AO116" s="25">
        <v>0.97463249980306199</v>
      </c>
      <c r="AP116" s="25">
        <v>0.95240536535949505</v>
      </c>
      <c r="AQ116" s="25">
        <v>0.99182730643877803</v>
      </c>
      <c r="AR116" s="25">
        <v>0.97690432975379105</v>
      </c>
      <c r="AS116" s="36">
        <v>194</v>
      </c>
      <c r="AT116" s="36">
        <v>11133</v>
      </c>
    </row>
    <row r="117" spans="2:46" ht="15.75">
      <c r="B117" s="26">
        <v>98</v>
      </c>
      <c r="C117" s="10" t="s">
        <v>165</v>
      </c>
      <c r="D117" s="12" t="s">
        <v>467</v>
      </c>
      <c r="E117" s="14" t="s">
        <v>166</v>
      </c>
      <c r="F117" s="3" t="s">
        <v>721</v>
      </c>
      <c r="G117" s="4">
        <v>42644</v>
      </c>
      <c r="H117" s="93">
        <v>33</v>
      </c>
      <c r="I117" s="3" t="s">
        <v>722</v>
      </c>
      <c r="J117" s="3" t="s">
        <v>588</v>
      </c>
      <c r="K117" s="3" t="s">
        <v>549</v>
      </c>
      <c r="L117" s="3" t="s">
        <v>536</v>
      </c>
      <c r="M117" s="49" t="s">
        <v>365</v>
      </c>
      <c r="N117" s="12" t="s">
        <v>366</v>
      </c>
      <c r="O117" s="12" t="s">
        <v>367</v>
      </c>
      <c r="P117" s="10" t="s">
        <v>9</v>
      </c>
      <c r="Q117" s="10" t="s">
        <v>32</v>
      </c>
      <c r="R117" s="15">
        <v>1575542</v>
      </c>
      <c r="S117" s="43">
        <v>558647.03957019595</v>
      </c>
      <c r="T117" s="28">
        <v>0.94287742803452901</v>
      </c>
      <c r="U117" s="28">
        <v>38.2774143396244</v>
      </c>
      <c r="V117" s="36">
        <v>21</v>
      </c>
      <c r="W117" s="25">
        <v>1.31414753997254</v>
      </c>
      <c r="X117" s="38">
        <v>0.84108752177315504</v>
      </c>
      <c r="Z117" s="18">
        <v>865096</v>
      </c>
      <c r="AA117" s="18">
        <v>77291</v>
      </c>
      <c r="AB117" s="18">
        <v>41006.631843513103</v>
      </c>
      <c r="AC117" s="18">
        <v>26762.309996627799</v>
      </c>
      <c r="AD117" s="18">
        <v>855109956</v>
      </c>
      <c r="AE117" s="36">
        <v>324</v>
      </c>
      <c r="AF117" s="52">
        <v>41.479489758964</v>
      </c>
      <c r="AG117" s="45">
        <v>3.74078887327216E-3</v>
      </c>
      <c r="AH117" s="39">
        <v>0.97636560554792495</v>
      </c>
      <c r="AI117" s="39">
        <v>5.4454192576415802E-2</v>
      </c>
      <c r="AK117" s="25">
        <v>0.96505838693506396</v>
      </c>
      <c r="AL117" s="25">
        <v>0.92452297430808805</v>
      </c>
      <c r="AM117" s="25">
        <v>0.88934926118746804</v>
      </c>
      <c r="AN117" s="25">
        <v>0.78824886306115105</v>
      </c>
      <c r="AO117" s="25">
        <v>0.97460165900582696</v>
      </c>
      <c r="AP117" s="25">
        <v>0.95218130316097005</v>
      </c>
      <c r="AQ117" s="25">
        <v>0.99169314767632</v>
      </c>
      <c r="AR117" s="25">
        <v>0.97611599247360403</v>
      </c>
      <c r="AS117" s="36">
        <v>176</v>
      </c>
      <c r="AT117" s="36">
        <v>11941</v>
      </c>
    </row>
    <row r="118" spans="2:46" ht="15.75">
      <c r="B118" s="26">
        <v>99</v>
      </c>
      <c r="C118" s="10" t="s">
        <v>139</v>
      </c>
      <c r="D118" s="12" t="s">
        <v>468</v>
      </c>
      <c r="E118" s="10" t="s">
        <v>140</v>
      </c>
      <c r="F118" s="3" t="s">
        <v>723</v>
      </c>
      <c r="G118" s="4">
        <v>42656</v>
      </c>
      <c r="H118" s="93">
        <v>21</v>
      </c>
      <c r="I118" s="3" t="s">
        <v>724</v>
      </c>
      <c r="J118" s="3" t="s">
        <v>588</v>
      </c>
      <c r="K118" s="3" t="s">
        <v>549</v>
      </c>
      <c r="L118" s="3" t="s">
        <v>536</v>
      </c>
      <c r="M118" s="49" t="s">
        <v>365</v>
      </c>
      <c r="N118" s="12" t="s">
        <v>366</v>
      </c>
      <c r="O118" s="12" t="s">
        <v>367</v>
      </c>
      <c r="P118" s="10" t="s">
        <v>9</v>
      </c>
      <c r="Q118" s="10" t="s">
        <v>32</v>
      </c>
      <c r="R118" s="15">
        <v>1570211</v>
      </c>
      <c r="S118" s="43">
        <v>403429.10165805899</v>
      </c>
      <c r="T118" s="28">
        <v>0.94374782853537598</v>
      </c>
      <c r="U118" s="28">
        <v>38.008365922011201</v>
      </c>
      <c r="V118" s="36">
        <v>23</v>
      </c>
      <c r="W118" s="25">
        <v>0.94901668485554602</v>
      </c>
      <c r="X118" s="38">
        <v>0.82960370887539203</v>
      </c>
      <c r="Z118" s="18">
        <v>951447</v>
      </c>
      <c r="AA118" s="18">
        <v>61469</v>
      </c>
      <c r="AB118" s="18">
        <v>32537.083940196899</v>
      </c>
      <c r="AC118" s="18">
        <v>22278.068844994701</v>
      </c>
      <c r="AD118" s="18">
        <v>809217650</v>
      </c>
      <c r="AE118" s="36">
        <v>316</v>
      </c>
      <c r="AF118" s="52">
        <v>38.708614060665298</v>
      </c>
      <c r="AG118" s="45">
        <v>4.5613537629437097E-3</v>
      </c>
      <c r="AH118" s="39">
        <v>0.97070378284507197</v>
      </c>
      <c r="AI118" s="39">
        <v>5.9994999287984699E-2</v>
      </c>
      <c r="AK118" s="25">
        <v>0.95646087187128404</v>
      </c>
      <c r="AL118" s="25">
        <v>0.90717070495577701</v>
      </c>
      <c r="AM118" s="25">
        <v>0.87344231946196704</v>
      </c>
      <c r="AN118" s="25">
        <v>0.76093730280538197</v>
      </c>
      <c r="AO118" s="25">
        <v>0.96825789359636405</v>
      </c>
      <c r="AP118" s="25">
        <v>0.94025371913230005</v>
      </c>
      <c r="AQ118" s="25">
        <v>0.98843391716060502</v>
      </c>
      <c r="AR118" s="25">
        <v>0.96771532062480303</v>
      </c>
      <c r="AS118" s="36">
        <v>217</v>
      </c>
      <c r="AT118" s="36">
        <v>11604</v>
      </c>
    </row>
    <row r="119" spans="2:46" ht="15.75">
      <c r="B119" s="26">
        <v>100</v>
      </c>
      <c r="C119" s="10" t="s">
        <v>239</v>
      </c>
      <c r="D119" s="12" t="s">
        <v>469</v>
      </c>
      <c r="E119" s="14" t="s">
        <v>240</v>
      </c>
      <c r="F119" s="3" t="s">
        <v>725</v>
      </c>
      <c r="G119" s="4">
        <v>42652</v>
      </c>
      <c r="H119" s="93">
        <v>53</v>
      </c>
      <c r="I119" s="3" t="s">
        <v>726</v>
      </c>
      <c r="J119" s="3" t="s">
        <v>544</v>
      </c>
      <c r="K119" s="3" t="s">
        <v>541</v>
      </c>
      <c r="L119" s="3" t="s">
        <v>536</v>
      </c>
      <c r="M119" s="49" t="s">
        <v>365</v>
      </c>
      <c r="N119" s="12" t="s">
        <v>366</v>
      </c>
      <c r="O119" s="12" t="s">
        <v>367</v>
      </c>
      <c r="P119" s="10" t="s">
        <v>9</v>
      </c>
      <c r="Q119" s="10" t="s">
        <v>19</v>
      </c>
      <c r="R119" s="18">
        <v>1591705</v>
      </c>
      <c r="S119" s="43">
        <v>546295.166591694</v>
      </c>
      <c r="T119" s="28">
        <v>0.94323609220028504</v>
      </c>
      <c r="U119" s="28">
        <v>38.396286658154601</v>
      </c>
      <c r="V119" s="36">
        <v>18</v>
      </c>
      <c r="W119" s="25">
        <v>1.2850912981257401</v>
      </c>
      <c r="X119" s="38">
        <v>0.84023652063486098</v>
      </c>
      <c r="Z119" s="18">
        <v>2074573</v>
      </c>
      <c r="AA119" s="18">
        <v>119122</v>
      </c>
      <c r="AB119" s="18">
        <v>51613.952292249698</v>
      </c>
      <c r="AC119" s="18">
        <v>34436.290339843799</v>
      </c>
      <c r="AD119" s="18">
        <v>651171694</v>
      </c>
      <c r="AE119" s="36">
        <v>305</v>
      </c>
      <c r="AF119" s="52">
        <v>31.658994538001402</v>
      </c>
      <c r="AG119" s="45">
        <v>5.1913478804433101E-3</v>
      </c>
      <c r="AH119" s="39">
        <v>0.98101555685864905</v>
      </c>
      <c r="AI119" s="39">
        <v>2.93654555678435E-2</v>
      </c>
      <c r="AK119" s="25">
        <v>0.95675935657867195</v>
      </c>
      <c r="AL119" s="25">
        <v>0.90664190346636697</v>
      </c>
      <c r="AM119" s="25">
        <v>0.91437198757093896</v>
      </c>
      <c r="AN119" s="25">
        <v>0.83036297761464395</v>
      </c>
      <c r="AO119" s="25">
        <v>0.96398036997597103</v>
      </c>
      <c r="AP119" s="25">
        <v>0.93939219546296804</v>
      </c>
      <c r="AQ119" s="25">
        <v>0.99229262643593896</v>
      </c>
      <c r="AR119" s="25">
        <v>0.97990061262552297</v>
      </c>
      <c r="AS119" s="36">
        <v>121</v>
      </c>
      <c r="AT119" s="36">
        <v>11220</v>
      </c>
    </row>
    <row r="120" spans="2:46" ht="15.75">
      <c r="B120" s="26">
        <v>101</v>
      </c>
      <c r="C120" s="10" t="s">
        <v>44</v>
      </c>
      <c r="D120" s="12" t="s">
        <v>470</v>
      </c>
      <c r="E120" s="10" t="s">
        <v>45</v>
      </c>
      <c r="F120" s="3" t="s">
        <v>727</v>
      </c>
      <c r="G120" s="4">
        <v>42649</v>
      </c>
      <c r="H120" s="93">
        <v>28</v>
      </c>
      <c r="I120" s="3" t="s">
        <v>728</v>
      </c>
      <c r="J120" s="3" t="s">
        <v>588</v>
      </c>
      <c r="K120" s="3" t="s">
        <v>549</v>
      </c>
      <c r="L120" s="3" t="s">
        <v>536</v>
      </c>
      <c r="M120" s="49" t="s">
        <v>365</v>
      </c>
      <c r="N120" s="12" t="s">
        <v>366</v>
      </c>
      <c r="O120" s="12" t="s">
        <v>367</v>
      </c>
      <c r="P120" s="14" t="s">
        <v>9</v>
      </c>
      <c r="Q120" s="10" t="s">
        <v>19</v>
      </c>
      <c r="R120" s="15">
        <v>1420634</v>
      </c>
      <c r="S120" s="32">
        <v>513131.30960582301</v>
      </c>
      <c r="T120" s="28">
        <v>0.94317629912661805</v>
      </c>
      <c r="U120" s="28">
        <v>38.441839868359303</v>
      </c>
      <c r="V120" s="36">
        <v>18</v>
      </c>
      <c r="W120" s="25">
        <v>1.2070774575663901</v>
      </c>
      <c r="X120" s="37">
        <v>0.84011883616679295</v>
      </c>
      <c r="Z120" s="15">
        <v>1522190</v>
      </c>
      <c r="AA120" s="15">
        <v>82745</v>
      </c>
      <c r="AB120" s="15">
        <v>41834.877056746402</v>
      </c>
      <c r="AC120" s="15">
        <v>28375.569053233401</v>
      </c>
      <c r="AD120" s="15">
        <v>691809780</v>
      </c>
      <c r="AE120" s="36">
        <v>307</v>
      </c>
      <c r="AF120" s="51">
        <v>33.428776979727303</v>
      </c>
      <c r="AG120" s="45">
        <v>4.3201173408987199E-3</v>
      </c>
      <c r="AH120" s="39">
        <v>0.97815156935191006</v>
      </c>
      <c r="AI120" s="39">
        <v>4.7712403589089E-2</v>
      </c>
      <c r="AK120" s="25">
        <v>0.95735203814947001</v>
      </c>
      <c r="AL120" s="25">
        <v>0.90924801439296099</v>
      </c>
      <c r="AM120" s="25">
        <v>0.90707480767194804</v>
      </c>
      <c r="AN120" s="25">
        <v>0.82025524855453402</v>
      </c>
      <c r="AO120" s="25">
        <v>0.96789095262573399</v>
      </c>
      <c r="AP120" s="25">
        <v>0.94571946568896403</v>
      </c>
      <c r="AQ120" s="25">
        <v>0.99284546613376801</v>
      </c>
      <c r="AR120" s="25">
        <v>0.98152513361404004</v>
      </c>
      <c r="AS120" s="36">
        <v>182</v>
      </c>
      <c r="AT120" s="36">
        <v>12566</v>
      </c>
    </row>
    <row r="121" spans="2:46" s="14" customFormat="1" ht="15.75">
      <c r="B121" s="26">
        <v>102</v>
      </c>
      <c r="C121" s="10" t="s">
        <v>42</v>
      </c>
      <c r="D121" s="12" t="s">
        <v>471</v>
      </c>
      <c r="E121" s="10" t="s">
        <v>43</v>
      </c>
      <c r="F121" s="3" t="s">
        <v>729</v>
      </c>
      <c r="G121" s="4">
        <v>42627</v>
      </c>
      <c r="H121" s="93">
        <v>50</v>
      </c>
      <c r="I121" s="3" t="s">
        <v>730</v>
      </c>
      <c r="J121" s="3" t="s">
        <v>588</v>
      </c>
      <c r="K121" s="3" t="s">
        <v>549</v>
      </c>
      <c r="L121" s="3" t="s">
        <v>536</v>
      </c>
      <c r="M121" s="49" t="s">
        <v>365</v>
      </c>
      <c r="N121" s="12" t="s">
        <v>366</v>
      </c>
      <c r="O121" s="12" t="s">
        <v>367</v>
      </c>
      <c r="P121" s="14" t="s">
        <v>9</v>
      </c>
      <c r="Q121" s="10" t="s">
        <v>19</v>
      </c>
      <c r="R121" s="15">
        <v>1459014</v>
      </c>
      <c r="S121" s="32">
        <v>585294.624232442</v>
      </c>
      <c r="T121" s="28">
        <v>0.94570628673914103</v>
      </c>
      <c r="U121" s="28">
        <v>38.444002526019702</v>
      </c>
      <c r="V121" s="36">
        <v>25</v>
      </c>
      <c r="W121" s="25">
        <v>1.3768326619720099</v>
      </c>
      <c r="X121" s="37">
        <v>0.84944886672284203</v>
      </c>
      <c r="Y121" s="10"/>
      <c r="Z121" s="15">
        <v>2285115</v>
      </c>
      <c r="AA121" s="15">
        <v>149314</v>
      </c>
      <c r="AB121" s="15">
        <v>63210.363330403998</v>
      </c>
      <c r="AC121" s="15">
        <v>44718.464750526196</v>
      </c>
      <c r="AD121" s="15">
        <v>737149434</v>
      </c>
      <c r="AE121" s="36">
        <v>322</v>
      </c>
      <c r="AF121" s="51">
        <v>35.863576593038502</v>
      </c>
      <c r="AG121" s="45">
        <v>4.6396119396852403E-3</v>
      </c>
      <c r="AH121" s="39">
        <v>0.98052410089756603</v>
      </c>
      <c r="AI121" s="39">
        <v>3.6979056885828997E-2</v>
      </c>
      <c r="AJ121" s="26"/>
      <c r="AK121" s="25">
        <v>0.96088092927694502</v>
      </c>
      <c r="AL121" s="25">
        <v>0.91631860192992498</v>
      </c>
      <c r="AM121" s="25">
        <v>0.91255312368932295</v>
      </c>
      <c r="AN121" s="25">
        <v>0.82804516192179001</v>
      </c>
      <c r="AO121" s="25">
        <v>0.96773841109671099</v>
      </c>
      <c r="AP121" s="25">
        <v>0.94576714380275795</v>
      </c>
      <c r="AQ121" s="25">
        <v>0.99269756290011602</v>
      </c>
      <c r="AR121" s="25">
        <v>0.98154037957248097</v>
      </c>
      <c r="AS121" s="36">
        <v>205</v>
      </c>
      <c r="AT121" s="36">
        <v>12968</v>
      </c>
    </row>
    <row r="122" spans="2:46" ht="15.75">
      <c r="B122" s="26">
        <v>103</v>
      </c>
      <c r="C122" s="10" t="s">
        <v>40</v>
      </c>
      <c r="D122" s="12" t="s">
        <v>472</v>
      </c>
      <c r="E122" s="10" t="s">
        <v>41</v>
      </c>
      <c r="F122" s="3" t="s">
        <v>731</v>
      </c>
      <c r="G122" s="4">
        <v>42616</v>
      </c>
      <c r="H122" s="93">
        <v>61</v>
      </c>
      <c r="I122" s="3" t="s">
        <v>623</v>
      </c>
      <c r="J122" s="3" t="s">
        <v>588</v>
      </c>
      <c r="K122" s="3" t="s">
        <v>549</v>
      </c>
      <c r="L122" s="3" t="s">
        <v>536</v>
      </c>
      <c r="M122" s="49" t="s">
        <v>365</v>
      </c>
      <c r="N122" s="12" t="s">
        <v>366</v>
      </c>
      <c r="O122" s="12" t="s">
        <v>367</v>
      </c>
      <c r="P122" s="14" t="s">
        <v>9</v>
      </c>
      <c r="Q122" s="10" t="s">
        <v>19</v>
      </c>
      <c r="R122" s="15">
        <v>1410844</v>
      </c>
      <c r="S122" s="32">
        <v>430921.32618040498</v>
      </c>
      <c r="T122" s="28">
        <v>0.94527682082244902</v>
      </c>
      <c r="U122" s="28">
        <v>38.483269994051497</v>
      </c>
      <c r="V122" s="36">
        <v>24</v>
      </c>
      <c r="W122" s="25">
        <v>1.01368871686382</v>
      </c>
      <c r="X122" s="37">
        <v>0.84582942735075695</v>
      </c>
      <c r="Z122" s="15">
        <v>1354889</v>
      </c>
      <c r="AA122" s="15">
        <v>90634</v>
      </c>
      <c r="AB122" s="15">
        <v>44302.112607525502</v>
      </c>
      <c r="AC122" s="15">
        <v>29166.373204768301</v>
      </c>
      <c r="AD122" s="15">
        <v>764966046</v>
      </c>
      <c r="AE122" s="36">
        <v>314</v>
      </c>
      <c r="AF122" s="51">
        <v>36.924169408472302</v>
      </c>
      <c r="AG122" s="45">
        <v>4.8082623402927504E-3</v>
      </c>
      <c r="AH122" s="39">
        <v>0.97763275103585401</v>
      </c>
      <c r="AI122" s="39">
        <v>4.7989506001428803E-2</v>
      </c>
      <c r="AK122" s="25">
        <v>0.95958190875393601</v>
      </c>
      <c r="AL122" s="25">
        <v>0.91522381796909402</v>
      </c>
      <c r="AM122" s="25">
        <v>0.91043569481860198</v>
      </c>
      <c r="AN122" s="25">
        <v>0.82715125440979498</v>
      </c>
      <c r="AO122" s="25">
        <v>0.97034973693459803</v>
      </c>
      <c r="AP122" s="25">
        <v>0.94979957744425103</v>
      </c>
      <c r="AQ122" s="25">
        <v>0.99329509113271097</v>
      </c>
      <c r="AR122" s="25">
        <v>0.98279177053827005</v>
      </c>
      <c r="AS122" s="36">
        <v>222</v>
      </c>
      <c r="AT122" s="36">
        <v>12570</v>
      </c>
    </row>
    <row r="123" spans="2:46" ht="15.75">
      <c r="B123" s="26">
        <v>104</v>
      </c>
      <c r="C123" s="10" t="s">
        <v>317</v>
      </c>
      <c r="D123" s="12" t="s">
        <v>473</v>
      </c>
      <c r="E123" s="14" t="s">
        <v>318</v>
      </c>
      <c r="F123" s="6" t="s">
        <v>732</v>
      </c>
      <c r="G123" s="4">
        <v>42632</v>
      </c>
      <c r="H123" s="93">
        <v>121</v>
      </c>
      <c r="I123" s="5" t="s">
        <v>733</v>
      </c>
      <c r="J123" s="3" t="s">
        <v>544</v>
      </c>
      <c r="K123" s="3" t="s">
        <v>541</v>
      </c>
      <c r="L123" s="3" t="s">
        <v>536</v>
      </c>
      <c r="M123" s="49" t="s">
        <v>365</v>
      </c>
      <c r="N123" s="12" t="s">
        <v>366</v>
      </c>
      <c r="O123" s="12" t="s">
        <v>367</v>
      </c>
      <c r="P123" s="10" t="s">
        <v>9</v>
      </c>
      <c r="Q123" s="10" t="s">
        <v>19</v>
      </c>
      <c r="R123" s="18">
        <v>1378141</v>
      </c>
      <c r="S123" s="43">
        <v>542769.02249903302</v>
      </c>
      <c r="T123" s="28">
        <v>0.94345537675681101</v>
      </c>
      <c r="U123" s="28">
        <v>38.457245373539401</v>
      </c>
      <c r="V123" s="36">
        <v>14</v>
      </c>
      <c r="W123" s="25">
        <v>1.2767964835886001</v>
      </c>
      <c r="X123" s="38">
        <v>0.88655786479437804</v>
      </c>
      <c r="Z123" s="18">
        <v>3173748</v>
      </c>
      <c r="AA123" s="18">
        <v>51098</v>
      </c>
      <c r="AB123" s="18">
        <v>31047.270969136302</v>
      </c>
      <c r="AC123" s="18">
        <v>20544.0969618616</v>
      </c>
      <c r="AD123" s="18">
        <v>697169452</v>
      </c>
      <c r="AE123" s="36">
        <v>308</v>
      </c>
      <c r="AF123" s="52">
        <v>33.646170084743602</v>
      </c>
      <c r="AG123" s="45">
        <v>3.2610535311305999E-3</v>
      </c>
      <c r="AH123" s="39">
        <v>0.97863972961339596</v>
      </c>
      <c r="AI123" s="39">
        <v>3.71610792557516E-2</v>
      </c>
      <c r="AK123" s="25">
        <v>0.95790957980153901</v>
      </c>
      <c r="AL123" s="25">
        <v>0.91158251337528695</v>
      </c>
      <c r="AM123" s="25">
        <v>0.907061624707868</v>
      </c>
      <c r="AN123" s="25">
        <v>0.82067824203074902</v>
      </c>
      <c r="AO123" s="25">
        <v>0.96839825534983404</v>
      </c>
      <c r="AP123" s="25">
        <v>0.94771474654342702</v>
      </c>
      <c r="AQ123" s="25">
        <v>0.99301647452992503</v>
      </c>
      <c r="AR123" s="25">
        <v>0.98215266860258199</v>
      </c>
      <c r="AS123" s="36">
        <v>119</v>
      </c>
      <c r="AT123" s="36">
        <v>8081</v>
      </c>
    </row>
    <row r="124" spans="2:46" ht="15.75">
      <c r="B124" s="26">
        <v>105</v>
      </c>
      <c r="C124" s="10" t="s">
        <v>321</v>
      </c>
      <c r="D124" s="12" t="s">
        <v>474</v>
      </c>
      <c r="E124" s="14" t="s">
        <v>322</v>
      </c>
      <c r="F124" s="3" t="s">
        <v>734</v>
      </c>
      <c r="G124" s="4">
        <v>42647</v>
      </c>
      <c r="H124" s="93">
        <v>30</v>
      </c>
      <c r="I124" s="3" t="s">
        <v>735</v>
      </c>
      <c r="J124" s="3" t="s">
        <v>544</v>
      </c>
      <c r="K124" s="3" t="s">
        <v>549</v>
      </c>
      <c r="L124" s="3" t="s">
        <v>536</v>
      </c>
      <c r="M124" s="49" t="s">
        <v>365</v>
      </c>
      <c r="N124" s="12" t="s">
        <v>366</v>
      </c>
      <c r="O124" s="12" t="s">
        <v>367</v>
      </c>
      <c r="P124" s="10" t="s">
        <v>9</v>
      </c>
      <c r="Q124" s="10" t="s">
        <v>19</v>
      </c>
      <c r="R124" s="18">
        <v>1405824</v>
      </c>
      <c r="S124" s="43">
        <v>488806.05941968202</v>
      </c>
      <c r="T124" s="28">
        <v>0.94064014707688903</v>
      </c>
      <c r="U124" s="28">
        <v>38.384845700627501</v>
      </c>
      <c r="V124" s="36">
        <v>17</v>
      </c>
      <c r="W124" s="25">
        <v>1.14985533800422</v>
      </c>
      <c r="X124" s="38">
        <v>0.81377667649235497</v>
      </c>
      <c r="Z124" s="18">
        <v>880784</v>
      </c>
      <c r="AA124" s="18">
        <v>68557</v>
      </c>
      <c r="AB124" s="18">
        <v>33847.938342350302</v>
      </c>
      <c r="AC124" s="18">
        <v>26745.980090406301</v>
      </c>
      <c r="AD124" s="18">
        <v>697966352</v>
      </c>
      <c r="AE124" s="36">
        <v>322</v>
      </c>
      <c r="AF124" s="52">
        <v>33.402779084309302</v>
      </c>
      <c r="AG124" s="45">
        <v>4.4163634160118903E-3</v>
      </c>
      <c r="AH124" s="39">
        <v>0.97399694706199802</v>
      </c>
      <c r="AI124" s="39">
        <v>4.0414117872875202E-2</v>
      </c>
      <c r="AK124" s="25">
        <v>0.95425183549988302</v>
      </c>
      <c r="AL124" s="25">
        <v>0.90696793715019097</v>
      </c>
      <c r="AM124" s="25">
        <v>0.90041995566263899</v>
      </c>
      <c r="AN124" s="25">
        <v>0.81303100849137</v>
      </c>
      <c r="AO124" s="25">
        <v>0.96046412313297302</v>
      </c>
      <c r="AP124" s="25">
        <v>0.93508376568559803</v>
      </c>
      <c r="AQ124" s="25">
        <v>0.99205699603696595</v>
      </c>
      <c r="AR124" s="25">
        <v>0.98028186070780599</v>
      </c>
      <c r="AS124" s="36">
        <v>154</v>
      </c>
      <c r="AT124" s="36">
        <v>11419</v>
      </c>
    </row>
    <row r="125" spans="2:46" ht="15.75">
      <c r="B125" s="26">
        <v>106</v>
      </c>
      <c r="C125" s="10" t="s">
        <v>17</v>
      </c>
      <c r="D125" s="12" t="s">
        <v>475</v>
      </c>
      <c r="E125" s="10" t="s">
        <v>18</v>
      </c>
      <c r="F125" s="3" t="s">
        <v>654</v>
      </c>
      <c r="G125" s="4">
        <v>42653</v>
      </c>
      <c r="H125" s="93">
        <v>52</v>
      </c>
      <c r="I125" s="3" t="s">
        <v>736</v>
      </c>
      <c r="J125" s="3" t="s">
        <v>540</v>
      </c>
      <c r="K125" s="3" t="s">
        <v>541</v>
      </c>
      <c r="L125" s="3" t="s">
        <v>536</v>
      </c>
      <c r="M125" s="49" t="s">
        <v>365</v>
      </c>
      <c r="N125" s="12" t="s">
        <v>366</v>
      </c>
      <c r="O125" s="12" t="s">
        <v>367</v>
      </c>
      <c r="P125" s="14" t="s">
        <v>9</v>
      </c>
      <c r="Q125" s="10" t="s">
        <v>19</v>
      </c>
      <c r="R125" s="15">
        <v>1404399</v>
      </c>
      <c r="S125" s="32">
        <v>500945.89560807898</v>
      </c>
      <c r="T125" s="28">
        <v>0.94833631807013197</v>
      </c>
      <c r="U125" s="28">
        <v>38.400561242184402</v>
      </c>
      <c r="V125" s="36">
        <v>20</v>
      </c>
      <c r="W125" s="25">
        <v>1.1784127897271</v>
      </c>
      <c r="X125" s="37">
        <v>0.910142765744414</v>
      </c>
      <c r="Z125" s="15">
        <v>7661718</v>
      </c>
      <c r="AA125" s="15">
        <v>90276</v>
      </c>
      <c r="AB125" s="15">
        <v>38960.226250802698</v>
      </c>
      <c r="AC125" s="15">
        <v>29366.5472616644</v>
      </c>
      <c r="AD125" s="15">
        <v>806793640</v>
      </c>
      <c r="AE125" s="36">
        <v>284</v>
      </c>
      <c r="AF125" s="51">
        <v>39.002402411278901</v>
      </c>
      <c r="AG125" s="45">
        <v>4.8068291287245999E-3</v>
      </c>
      <c r="AH125" s="39">
        <v>0.97908301805651299</v>
      </c>
      <c r="AI125" s="39">
        <v>4.47756052076572E-2</v>
      </c>
      <c r="AK125" s="25">
        <v>0.96099445607533795</v>
      </c>
      <c r="AL125" s="25">
        <v>0.918359641653125</v>
      </c>
      <c r="AM125" s="25">
        <v>0.914662420380425</v>
      </c>
      <c r="AN125" s="25">
        <v>0.83367271577295998</v>
      </c>
      <c r="AO125" s="25">
        <v>0.96733216873152295</v>
      </c>
      <c r="AP125" s="25">
        <v>0.94468768711414197</v>
      </c>
      <c r="AQ125" s="25">
        <v>0.99251401231918401</v>
      </c>
      <c r="AR125" s="25">
        <v>0.98041038691132898</v>
      </c>
      <c r="AS125" s="36">
        <v>200</v>
      </c>
      <c r="AT125" s="36">
        <v>12201</v>
      </c>
    </row>
    <row r="126" spans="2:46" ht="15.75">
      <c r="B126" s="26">
        <v>107</v>
      </c>
      <c r="C126" s="10" t="s">
        <v>185</v>
      </c>
      <c r="D126" s="12" t="s">
        <v>476</v>
      </c>
      <c r="E126" s="14" t="s">
        <v>186</v>
      </c>
      <c r="F126" s="3" t="s">
        <v>669</v>
      </c>
      <c r="G126" s="4">
        <v>42635</v>
      </c>
      <c r="H126" s="93">
        <v>42</v>
      </c>
      <c r="I126" s="3" t="s">
        <v>737</v>
      </c>
      <c r="J126" s="3" t="s">
        <v>588</v>
      </c>
      <c r="K126" s="3" t="s">
        <v>549</v>
      </c>
      <c r="L126" s="3" t="s">
        <v>536</v>
      </c>
      <c r="M126" s="49" t="s">
        <v>365</v>
      </c>
      <c r="N126" s="12" t="s">
        <v>366</v>
      </c>
      <c r="O126" s="12" t="s">
        <v>367</v>
      </c>
      <c r="P126" s="10" t="s">
        <v>9</v>
      </c>
      <c r="Q126" s="10" t="s">
        <v>19</v>
      </c>
      <c r="R126" s="18">
        <v>1382047</v>
      </c>
      <c r="S126" s="43">
        <v>562924.50620688696</v>
      </c>
      <c r="T126" s="28">
        <v>0.94485477503299697</v>
      </c>
      <c r="U126" s="28">
        <v>38.344605830184101</v>
      </c>
      <c r="V126" s="36">
        <v>22</v>
      </c>
      <c r="W126" s="25">
        <v>1.32420974716198</v>
      </c>
      <c r="X126" s="38">
        <v>0.83722632330969005</v>
      </c>
      <c r="Z126" s="18">
        <v>1751100</v>
      </c>
      <c r="AA126" s="18">
        <v>107936</v>
      </c>
      <c r="AB126" s="18">
        <v>48847.000723949997</v>
      </c>
      <c r="AC126" s="18">
        <v>37080.152096871803</v>
      </c>
      <c r="AD126" s="18">
        <v>754886176</v>
      </c>
      <c r="AE126" s="36">
        <v>313</v>
      </c>
      <c r="AF126" s="52">
        <v>36.4668958940672</v>
      </c>
      <c r="AG126" s="45">
        <v>3.7388448774654998E-3</v>
      </c>
      <c r="AH126" s="39">
        <v>0.97663587894342296</v>
      </c>
      <c r="AI126" s="39">
        <v>3.3309286748671001E-2</v>
      </c>
      <c r="AK126" s="25">
        <v>0.95706046521836596</v>
      </c>
      <c r="AL126" s="25">
        <v>0.91050295496190703</v>
      </c>
      <c r="AM126" s="25">
        <v>0.90276992241946397</v>
      </c>
      <c r="AN126" s="25">
        <v>0.81340840820312199</v>
      </c>
      <c r="AO126" s="25">
        <v>0.95203881339853802</v>
      </c>
      <c r="AP126" s="25">
        <v>0.92129515264828399</v>
      </c>
      <c r="AQ126" s="25">
        <v>0.99162041549956803</v>
      </c>
      <c r="AR126" s="25">
        <v>0.97875903131520503</v>
      </c>
      <c r="AS126" s="36">
        <v>175</v>
      </c>
      <c r="AT126" s="36">
        <v>12815</v>
      </c>
    </row>
    <row r="127" spans="2:46" ht="15.75">
      <c r="B127" s="26">
        <v>108</v>
      </c>
      <c r="C127" s="10" t="s">
        <v>35</v>
      </c>
      <c r="D127" s="12" t="s">
        <v>477</v>
      </c>
      <c r="E127" s="10" t="s">
        <v>36</v>
      </c>
      <c r="F127" s="3" t="s">
        <v>738</v>
      </c>
      <c r="G127" s="4">
        <v>42640</v>
      </c>
      <c r="H127" s="93">
        <v>37</v>
      </c>
      <c r="I127" s="3" t="s">
        <v>739</v>
      </c>
      <c r="J127" s="3" t="s">
        <v>588</v>
      </c>
      <c r="K127" s="3" t="s">
        <v>549</v>
      </c>
      <c r="L127" s="3" t="s">
        <v>536</v>
      </c>
      <c r="M127" s="49" t="s">
        <v>365</v>
      </c>
      <c r="N127" s="12" t="s">
        <v>366</v>
      </c>
      <c r="O127" s="12" t="s">
        <v>367</v>
      </c>
      <c r="P127" s="14" t="s">
        <v>9</v>
      </c>
      <c r="Q127" s="10" t="s">
        <v>19</v>
      </c>
      <c r="R127" s="15">
        <v>1383411</v>
      </c>
      <c r="S127" s="32">
        <v>587219.69792742701</v>
      </c>
      <c r="T127" s="28">
        <v>0.94594196766157501</v>
      </c>
      <c r="U127" s="28">
        <v>38.364808061054603</v>
      </c>
      <c r="V127" s="36">
        <v>14</v>
      </c>
      <c r="W127" s="25">
        <v>1.38136115792981</v>
      </c>
      <c r="X127" s="37">
        <v>0.80794426363235305</v>
      </c>
      <c r="Z127" s="15">
        <v>956564</v>
      </c>
      <c r="AA127" s="15">
        <v>57795</v>
      </c>
      <c r="AB127" s="15">
        <v>37638.378105200201</v>
      </c>
      <c r="AC127" s="15">
        <v>22717.525108287198</v>
      </c>
      <c r="AD127" s="15">
        <v>660654198</v>
      </c>
      <c r="AE127" s="36">
        <v>318</v>
      </c>
      <c r="AF127" s="51">
        <v>32.163564846132701</v>
      </c>
      <c r="AG127" s="45">
        <v>3.4716915270318802E-3</v>
      </c>
      <c r="AH127" s="39">
        <v>0.98115961415566399</v>
      </c>
      <c r="AI127" s="39">
        <v>3.5270272876470499E-2</v>
      </c>
      <c r="AK127" s="25">
        <v>0.95695257999882999</v>
      </c>
      <c r="AL127" s="25">
        <v>0.90580557468408296</v>
      </c>
      <c r="AM127" s="25">
        <v>0.90571059687718802</v>
      </c>
      <c r="AN127" s="25">
        <v>0.81241993588120298</v>
      </c>
      <c r="AO127" s="25">
        <v>0.96514394471462905</v>
      </c>
      <c r="AP127" s="25">
        <v>0.93899940449632902</v>
      </c>
      <c r="AQ127" s="25">
        <v>0.99218615273220401</v>
      </c>
      <c r="AR127" s="25">
        <v>0.97889323296179198</v>
      </c>
      <c r="AS127" s="36">
        <v>120</v>
      </c>
      <c r="AT127" s="36">
        <v>9878</v>
      </c>
    </row>
    <row r="128" spans="2:46" ht="15.75">
      <c r="B128" s="26">
        <v>109</v>
      </c>
      <c r="C128" s="10" t="s">
        <v>157</v>
      </c>
      <c r="D128" s="12" t="s">
        <v>478</v>
      </c>
      <c r="E128" s="10" t="s">
        <v>158</v>
      </c>
      <c r="F128" s="3" t="s">
        <v>656</v>
      </c>
      <c r="G128" s="4">
        <v>42474</v>
      </c>
      <c r="H128" s="93">
        <v>203</v>
      </c>
      <c r="I128" s="3" t="s">
        <v>740</v>
      </c>
      <c r="J128" s="3" t="s">
        <v>588</v>
      </c>
      <c r="K128" s="3" t="s">
        <v>549</v>
      </c>
      <c r="L128" s="3" t="s">
        <v>536</v>
      </c>
      <c r="M128" s="49" t="s">
        <v>365</v>
      </c>
      <c r="N128" s="12" t="s">
        <v>366</v>
      </c>
      <c r="O128" s="12" t="s">
        <v>367</v>
      </c>
      <c r="P128" s="10" t="s">
        <v>9</v>
      </c>
      <c r="Q128" s="10" t="s">
        <v>19</v>
      </c>
      <c r="R128" s="15">
        <v>1464541</v>
      </c>
      <c r="S128" s="43">
        <v>625531.38171713601</v>
      </c>
      <c r="T128" s="28">
        <v>0.94471535559405995</v>
      </c>
      <c r="U128" s="28">
        <v>38.384769726659002</v>
      </c>
      <c r="V128" s="36">
        <v>14</v>
      </c>
      <c r="W128" s="25">
        <v>1.47148461950438</v>
      </c>
      <c r="X128" s="38">
        <v>0.80951223970806996</v>
      </c>
      <c r="Z128" s="18">
        <v>1013556</v>
      </c>
      <c r="AA128" s="18">
        <v>91659</v>
      </c>
      <c r="AB128" s="18">
        <v>43775.653470744401</v>
      </c>
      <c r="AC128" s="18">
        <v>35498.024775882797</v>
      </c>
      <c r="AD128" s="18">
        <v>709611908</v>
      </c>
      <c r="AE128" s="36">
        <v>316</v>
      </c>
      <c r="AF128" s="52">
        <v>34.424138361836697</v>
      </c>
      <c r="AG128" s="45">
        <v>4.1906872535960801E-3</v>
      </c>
      <c r="AH128" s="39">
        <v>0.97891977878138903</v>
      </c>
      <c r="AI128" s="39">
        <v>2.6358387181142001E-2</v>
      </c>
      <c r="AK128" s="25">
        <v>0.95649933273103904</v>
      </c>
      <c r="AL128" s="25">
        <v>0.90726295955770997</v>
      </c>
      <c r="AM128" s="25">
        <v>0.90111756030172596</v>
      </c>
      <c r="AN128" s="25">
        <v>0.80699459052176403</v>
      </c>
      <c r="AO128" s="25">
        <v>0.96443513318268603</v>
      </c>
      <c r="AP128" s="25">
        <v>0.93794175837026605</v>
      </c>
      <c r="AQ128" s="25">
        <v>0.99238025082577896</v>
      </c>
      <c r="AR128" s="25">
        <v>0.97981969991123596</v>
      </c>
      <c r="AS128" s="36">
        <v>129</v>
      </c>
      <c r="AT128" s="36">
        <v>12145</v>
      </c>
    </row>
    <row r="129" spans="2:46" ht="15.75">
      <c r="B129" s="26">
        <v>110</v>
      </c>
      <c r="C129" s="10" t="s">
        <v>137</v>
      </c>
      <c r="D129" s="12" t="s">
        <v>479</v>
      </c>
      <c r="E129" s="10" t="s">
        <v>138</v>
      </c>
      <c r="F129" s="3" t="s">
        <v>741</v>
      </c>
      <c r="G129" s="4">
        <v>42660</v>
      </c>
      <c r="H129" s="93">
        <v>29</v>
      </c>
      <c r="I129" s="3" t="s">
        <v>742</v>
      </c>
      <c r="J129" s="3" t="s">
        <v>560</v>
      </c>
      <c r="K129" s="3" t="s">
        <v>549</v>
      </c>
      <c r="L129" s="3" t="s">
        <v>536</v>
      </c>
      <c r="M129" s="49" t="s">
        <v>365</v>
      </c>
      <c r="N129" s="12" t="s">
        <v>366</v>
      </c>
      <c r="O129" s="12" t="s">
        <v>367</v>
      </c>
      <c r="P129" s="10" t="s">
        <v>9</v>
      </c>
      <c r="Q129" s="10" t="s">
        <v>19</v>
      </c>
      <c r="R129" s="15">
        <v>1476238</v>
      </c>
      <c r="S129" s="43">
        <v>604261.90763727995</v>
      </c>
      <c r="T129" s="28">
        <v>0.94740094288139798</v>
      </c>
      <c r="U129" s="28">
        <v>38.3994720702132</v>
      </c>
      <c r="V129" s="36">
        <v>18</v>
      </c>
      <c r="W129" s="25">
        <v>1.4214508324103801</v>
      </c>
      <c r="X129" s="38">
        <v>0.76094425438006497</v>
      </c>
      <c r="Z129" s="18">
        <v>1857303</v>
      </c>
      <c r="AA129" s="18">
        <v>87477</v>
      </c>
      <c r="AB129" s="18">
        <v>54935.072231910803</v>
      </c>
      <c r="AC129" s="18">
        <v>38709.551087649997</v>
      </c>
      <c r="AD129" s="18">
        <v>690137276</v>
      </c>
      <c r="AE129" s="36">
        <v>316</v>
      </c>
      <c r="AF129" s="52">
        <v>33.768312365860403</v>
      </c>
      <c r="AG129" s="45">
        <v>3.1486466950657599E-3</v>
      </c>
      <c r="AH129" s="39">
        <v>0.98288865648810397</v>
      </c>
      <c r="AI129" s="39">
        <v>2.4078850513733301E-2</v>
      </c>
      <c r="AK129" s="25">
        <v>0.95853222822783501</v>
      </c>
      <c r="AL129" s="25">
        <v>0.909082472985837</v>
      </c>
      <c r="AM129" s="25">
        <v>0.904749326023223</v>
      </c>
      <c r="AN129" s="25">
        <v>0.81001519389087895</v>
      </c>
      <c r="AO129" s="25">
        <v>0.97090802084134897</v>
      </c>
      <c r="AP129" s="25">
        <v>0.94816297134774596</v>
      </c>
      <c r="AQ129" s="25">
        <v>0.99241056083021895</v>
      </c>
      <c r="AR129" s="25">
        <v>0.98018390365860997</v>
      </c>
      <c r="AS129" s="36">
        <v>95</v>
      </c>
      <c r="AT129" s="36">
        <v>4986</v>
      </c>
    </row>
    <row r="130" spans="2:46" ht="15.75">
      <c r="B130" s="26">
        <v>111</v>
      </c>
      <c r="C130" s="10" t="s">
        <v>251</v>
      </c>
      <c r="D130" s="12" t="s">
        <v>480</v>
      </c>
      <c r="E130" s="14" t="s">
        <v>252</v>
      </c>
      <c r="F130" s="5" t="s">
        <v>569</v>
      </c>
      <c r="G130" s="4">
        <v>42292</v>
      </c>
      <c r="H130" s="93">
        <v>413</v>
      </c>
      <c r="I130" s="3" t="s">
        <v>743</v>
      </c>
      <c r="J130" s="3" t="s">
        <v>544</v>
      </c>
      <c r="K130" s="3" t="s">
        <v>541</v>
      </c>
      <c r="L130" s="3" t="s">
        <v>536</v>
      </c>
      <c r="M130" s="49" t="s">
        <v>365</v>
      </c>
      <c r="N130" s="12" t="s">
        <v>366</v>
      </c>
      <c r="O130" s="12" t="s">
        <v>367</v>
      </c>
      <c r="P130" s="10" t="s">
        <v>9</v>
      </c>
      <c r="Q130" s="10" t="s">
        <v>19</v>
      </c>
      <c r="R130" s="18">
        <v>1446008</v>
      </c>
      <c r="S130" s="43">
        <v>688573.73100600694</v>
      </c>
      <c r="T130" s="28">
        <v>0.94392130026196697</v>
      </c>
      <c r="U130" s="28">
        <v>38.460359386706102</v>
      </c>
      <c r="V130" s="36">
        <v>12</v>
      </c>
      <c r="W130" s="25">
        <v>1.61978388964067</v>
      </c>
      <c r="X130" s="38">
        <v>0.84144159718257705</v>
      </c>
      <c r="Z130" s="18">
        <v>2384840</v>
      </c>
      <c r="AA130" s="18">
        <v>91646</v>
      </c>
      <c r="AB130" s="18">
        <v>43190.995989516501</v>
      </c>
      <c r="AC130" s="18">
        <v>33585.262110053503</v>
      </c>
      <c r="AD130" s="18">
        <v>668017878</v>
      </c>
      <c r="AE130" s="36">
        <v>315</v>
      </c>
      <c r="AF130" s="52">
        <v>32.450961534177097</v>
      </c>
      <c r="AG130" s="45">
        <v>5.34790193018012E-3</v>
      </c>
      <c r="AH130" s="39">
        <v>0.97987755052268199</v>
      </c>
      <c r="AI130" s="39">
        <v>2.22521862478266E-2</v>
      </c>
      <c r="AK130" s="25">
        <v>0.95862252861505104</v>
      </c>
      <c r="AL130" s="25">
        <v>0.91192351835766094</v>
      </c>
      <c r="AM130" s="25">
        <v>0.90237064724246396</v>
      </c>
      <c r="AN130" s="25">
        <v>0.80980256770039905</v>
      </c>
      <c r="AO130" s="25">
        <v>0.96833945625329498</v>
      </c>
      <c r="AP130" s="25">
        <v>0.94493047385177897</v>
      </c>
      <c r="AQ130" s="25">
        <v>0.99317393830289002</v>
      </c>
      <c r="AR130" s="25">
        <v>0.98195053770701601</v>
      </c>
      <c r="AS130" s="36">
        <v>108</v>
      </c>
      <c r="AT130" s="36">
        <v>12661</v>
      </c>
    </row>
    <row r="131" spans="2:46" ht="15.75">
      <c r="B131" s="26">
        <v>112</v>
      </c>
      <c r="C131" s="10" t="s">
        <v>271</v>
      </c>
      <c r="D131" s="12" t="s">
        <v>481</v>
      </c>
      <c r="E131" s="14" t="s">
        <v>272</v>
      </c>
      <c r="F131" s="3" t="s">
        <v>577</v>
      </c>
      <c r="G131" s="4">
        <v>42675</v>
      </c>
      <c r="H131" s="93">
        <v>30</v>
      </c>
      <c r="I131" s="3" t="s">
        <v>744</v>
      </c>
      <c r="J131" s="3" t="s">
        <v>540</v>
      </c>
      <c r="K131" s="3" t="s">
        <v>541</v>
      </c>
      <c r="L131" s="3" t="s">
        <v>536</v>
      </c>
      <c r="M131" s="49" t="s">
        <v>365</v>
      </c>
      <c r="N131" s="12" t="s">
        <v>366</v>
      </c>
      <c r="O131" s="12" t="s">
        <v>367</v>
      </c>
      <c r="P131" s="10" t="s">
        <v>9</v>
      </c>
      <c r="Q131" s="10" t="s">
        <v>19</v>
      </c>
      <c r="R131" s="18">
        <v>1448889</v>
      </c>
      <c r="S131" s="43">
        <v>619473.83797439805</v>
      </c>
      <c r="T131" s="28">
        <v>0.94394331060826497</v>
      </c>
      <c r="U131" s="28">
        <v>38.434939284836403</v>
      </c>
      <c r="V131" s="36">
        <v>10</v>
      </c>
      <c r="W131" s="25">
        <v>1.45723500276262</v>
      </c>
      <c r="X131" s="38">
        <v>0.81252817725455995</v>
      </c>
      <c r="Z131" s="18">
        <v>1459378</v>
      </c>
      <c r="AA131" s="18">
        <v>49458</v>
      </c>
      <c r="AB131" s="18">
        <v>29778.9825635134</v>
      </c>
      <c r="AC131" s="18">
        <v>21869.745090914501</v>
      </c>
      <c r="AD131" s="18">
        <v>676261128</v>
      </c>
      <c r="AE131" s="36">
        <v>325</v>
      </c>
      <c r="AF131" s="52">
        <v>32.734295389729397</v>
      </c>
      <c r="AG131" s="45">
        <v>3.8469739426530598E-3</v>
      </c>
      <c r="AH131" s="39">
        <v>0.977896162619596</v>
      </c>
      <c r="AI131" s="39">
        <v>2.5350370978015999E-2</v>
      </c>
      <c r="AK131" s="25">
        <v>0.95568968462835602</v>
      </c>
      <c r="AL131" s="25">
        <v>0.90725053008704504</v>
      </c>
      <c r="AM131" s="25">
        <v>0.89567615634794995</v>
      </c>
      <c r="AN131" s="25">
        <v>0.79894105388330905</v>
      </c>
      <c r="AO131" s="25">
        <v>0.963138546313133</v>
      </c>
      <c r="AP131" s="25">
        <v>0.93754653084244699</v>
      </c>
      <c r="AQ131" s="25">
        <v>0.99282236820360303</v>
      </c>
      <c r="AR131" s="25">
        <v>0.98111554975402904</v>
      </c>
      <c r="AS131" s="36">
        <v>84</v>
      </c>
      <c r="AT131" s="36">
        <v>9293</v>
      </c>
    </row>
    <row r="132" spans="2:46" ht="15.75">
      <c r="B132" s="26">
        <v>113</v>
      </c>
      <c r="C132" s="10" t="s">
        <v>205</v>
      </c>
      <c r="D132" s="12" t="s">
        <v>482</v>
      </c>
      <c r="E132" s="14" t="s">
        <v>206</v>
      </c>
      <c r="F132" s="3" t="s">
        <v>702</v>
      </c>
      <c r="G132" s="4">
        <v>42609</v>
      </c>
      <c r="H132" s="93">
        <v>96</v>
      </c>
      <c r="I132" s="3" t="s">
        <v>745</v>
      </c>
      <c r="J132" s="3" t="s">
        <v>540</v>
      </c>
      <c r="K132" s="3" t="s">
        <v>541</v>
      </c>
      <c r="L132" s="3" t="s">
        <v>536</v>
      </c>
      <c r="M132" s="49" t="s">
        <v>365</v>
      </c>
      <c r="N132" s="12" t="s">
        <v>366</v>
      </c>
      <c r="O132" s="12" t="s">
        <v>367</v>
      </c>
      <c r="P132" s="10" t="s">
        <v>9</v>
      </c>
      <c r="Q132" s="10" t="s">
        <v>19</v>
      </c>
      <c r="R132" s="18">
        <v>1432130</v>
      </c>
      <c r="S132" s="43">
        <v>617844.920245121</v>
      </c>
      <c r="T132" s="28">
        <v>0.94911923628941597</v>
      </c>
      <c r="U132" s="28">
        <v>38.417002949603202</v>
      </c>
      <c r="V132" s="36">
        <v>18</v>
      </c>
      <c r="W132" s="25">
        <v>1.45340317680612</v>
      </c>
      <c r="X132" s="38">
        <v>0.80181747418627602</v>
      </c>
      <c r="Z132" s="18">
        <v>1193582</v>
      </c>
      <c r="AA132" s="18">
        <v>100372</v>
      </c>
      <c r="AB132" s="18">
        <v>49711.522165644201</v>
      </c>
      <c r="AC132" s="18">
        <v>38479.665982299099</v>
      </c>
      <c r="AD132" s="18">
        <v>772687262</v>
      </c>
      <c r="AE132" s="36">
        <v>299</v>
      </c>
      <c r="AF132" s="52">
        <v>37.427145981193497</v>
      </c>
      <c r="AG132" s="45">
        <v>4.3278733451108898E-3</v>
      </c>
      <c r="AH132" s="39">
        <v>0.97981747497734695</v>
      </c>
      <c r="AI132" s="39">
        <v>2.3638076872766901E-2</v>
      </c>
      <c r="AK132" s="25">
        <v>0.95795316262799102</v>
      </c>
      <c r="AL132" s="25">
        <v>0.91186976947173204</v>
      </c>
      <c r="AM132" s="25">
        <v>0.907492242399907</v>
      </c>
      <c r="AN132" s="25">
        <v>0.82094269304564305</v>
      </c>
      <c r="AO132" s="25">
        <v>0.96662494547502897</v>
      </c>
      <c r="AP132" s="25">
        <v>0.94200063925733502</v>
      </c>
      <c r="AQ132" s="25">
        <v>0.99283489369208699</v>
      </c>
      <c r="AR132" s="25">
        <v>0.98068313762366599</v>
      </c>
      <c r="AS132" s="36">
        <v>139</v>
      </c>
      <c r="AT132" s="36">
        <v>10009</v>
      </c>
    </row>
    <row r="133" spans="2:46" ht="15.75">
      <c r="B133" s="26">
        <v>114</v>
      </c>
      <c r="C133" s="10" t="s">
        <v>63</v>
      </c>
      <c r="D133" s="13" t="s">
        <v>483</v>
      </c>
      <c r="E133" s="10" t="s">
        <v>64</v>
      </c>
      <c r="F133" s="3" t="s">
        <v>746</v>
      </c>
      <c r="G133" s="4">
        <v>42633</v>
      </c>
      <c r="H133" s="93">
        <v>50</v>
      </c>
      <c r="I133" s="3" t="s">
        <v>562</v>
      </c>
      <c r="J133" s="3" t="s">
        <v>540</v>
      </c>
      <c r="K133" s="3" t="s">
        <v>549</v>
      </c>
      <c r="L133" s="3" t="s">
        <v>536</v>
      </c>
      <c r="M133" s="49" t="s">
        <v>365</v>
      </c>
      <c r="N133" s="12" t="s">
        <v>366</v>
      </c>
      <c r="O133" s="12" t="s">
        <v>367</v>
      </c>
      <c r="P133" s="14" t="s">
        <v>9</v>
      </c>
      <c r="Q133" s="10" t="s">
        <v>19</v>
      </c>
      <c r="R133" s="15">
        <v>1462339</v>
      </c>
      <c r="S133" s="32">
        <v>632910.27930455399</v>
      </c>
      <c r="T133" s="28">
        <v>0.94681617842230903</v>
      </c>
      <c r="U133" s="28">
        <v>38.464574997226698</v>
      </c>
      <c r="V133" s="36">
        <v>17</v>
      </c>
      <c r="W133" s="25">
        <v>1.4888425564938601</v>
      </c>
      <c r="X133" s="37">
        <v>0.80354700229699105</v>
      </c>
      <c r="Z133" s="15">
        <v>1219029</v>
      </c>
      <c r="AA133" s="15">
        <v>121558</v>
      </c>
      <c r="AB133" s="15">
        <v>60343.792295746403</v>
      </c>
      <c r="AC133" s="15">
        <v>40568.739822790303</v>
      </c>
      <c r="AD133" s="15">
        <v>796130040</v>
      </c>
      <c r="AE133" s="36">
        <v>310</v>
      </c>
      <c r="AF133" s="51">
        <v>38.896953826047103</v>
      </c>
      <c r="AG133" s="45">
        <v>5.21084287504049E-3</v>
      </c>
      <c r="AH133" s="39">
        <v>0.98192238041915803</v>
      </c>
      <c r="AI133" s="39">
        <v>1.8504599920503999E-2</v>
      </c>
      <c r="AK133" s="25">
        <v>0.96387457058423498</v>
      </c>
      <c r="AL133" s="25">
        <v>0.922075786285392</v>
      </c>
      <c r="AM133" s="25">
        <v>0.90827101304583302</v>
      </c>
      <c r="AN133" s="25">
        <v>0.818238575581553</v>
      </c>
      <c r="AO133" s="25">
        <v>0.97328351031698201</v>
      </c>
      <c r="AP133" s="25">
        <v>0.95262563198846195</v>
      </c>
      <c r="AQ133" s="25">
        <v>0.99334932550717403</v>
      </c>
      <c r="AR133" s="25">
        <v>0.98227655544187198</v>
      </c>
      <c r="AS133" s="36">
        <v>131</v>
      </c>
      <c r="AT133" s="36">
        <v>11319</v>
      </c>
    </row>
    <row r="134" spans="2:46" s="14" customFormat="1" ht="15.75">
      <c r="B134" s="26">
        <v>115</v>
      </c>
      <c r="C134" s="10" t="s">
        <v>20</v>
      </c>
      <c r="D134" s="12" t="s">
        <v>484</v>
      </c>
      <c r="E134" s="10" t="s">
        <v>21</v>
      </c>
      <c r="F134" s="3" t="s">
        <v>584</v>
      </c>
      <c r="G134" s="4">
        <v>42675</v>
      </c>
      <c r="H134" s="93">
        <v>30</v>
      </c>
      <c r="I134" s="3" t="s">
        <v>747</v>
      </c>
      <c r="J134" s="3" t="s">
        <v>544</v>
      </c>
      <c r="K134" s="3" t="s">
        <v>541</v>
      </c>
      <c r="L134" s="3" t="s">
        <v>536</v>
      </c>
      <c r="M134" s="49" t="s">
        <v>365</v>
      </c>
      <c r="N134" s="12" t="s">
        <v>366</v>
      </c>
      <c r="O134" s="12" t="s">
        <v>367</v>
      </c>
      <c r="P134" s="14" t="s">
        <v>9</v>
      </c>
      <c r="Q134" s="10" t="s">
        <v>19</v>
      </c>
      <c r="R134" s="15">
        <v>1457729</v>
      </c>
      <c r="S134" s="32">
        <v>669768.85984949104</v>
      </c>
      <c r="T134" s="28">
        <v>0.94621853556416502</v>
      </c>
      <c r="U134" s="28">
        <v>38.320293215233598</v>
      </c>
      <c r="V134" s="36">
        <v>20</v>
      </c>
      <c r="W134" s="25">
        <v>1.5755477737760899</v>
      </c>
      <c r="X134" s="37">
        <v>0.81336526713542401</v>
      </c>
      <c r="Y134" s="10"/>
      <c r="Z134" s="15">
        <v>1325927</v>
      </c>
      <c r="AA134" s="15">
        <v>112401</v>
      </c>
      <c r="AB134" s="15">
        <v>57491.982478329403</v>
      </c>
      <c r="AC134" s="15">
        <v>41825.389012374202</v>
      </c>
      <c r="AD134" s="15">
        <v>783093812</v>
      </c>
      <c r="AE134" s="36">
        <v>301</v>
      </c>
      <c r="AF134" s="51">
        <v>37.9530472739294</v>
      </c>
      <c r="AG134" s="45">
        <v>3.8653154318850302E-3</v>
      </c>
      <c r="AH134" s="39">
        <v>0.97814284605788704</v>
      </c>
      <c r="AI134" s="39">
        <v>2.5363805383264E-2</v>
      </c>
      <c r="AJ134" s="26"/>
      <c r="AK134" s="25">
        <v>0.95744385003853305</v>
      </c>
      <c r="AL134" s="25">
        <v>0.91055816655765898</v>
      </c>
      <c r="AM134" s="25">
        <v>0.89635644600384101</v>
      </c>
      <c r="AN134" s="25">
        <v>0.79959985904647102</v>
      </c>
      <c r="AO134" s="25">
        <v>0.96273779520045499</v>
      </c>
      <c r="AP134" s="25">
        <v>0.93626643515093899</v>
      </c>
      <c r="AQ134" s="25">
        <v>0.99185285654511002</v>
      </c>
      <c r="AR134" s="25">
        <v>0.97793253105797695</v>
      </c>
      <c r="AS134" s="36">
        <v>162</v>
      </c>
      <c r="AT134" s="36">
        <v>9337</v>
      </c>
    </row>
    <row r="135" spans="2:46" s="14" customFormat="1" ht="15.75">
      <c r="B135" s="26">
        <v>116</v>
      </c>
      <c r="C135" s="10" t="s">
        <v>57</v>
      </c>
      <c r="D135" s="12" t="s">
        <v>485</v>
      </c>
      <c r="E135" s="10" t="s">
        <v>58</v>
      </c>
      <c r="F135" s="3" t="s">
        <v>748</v>
      </c>
      <c r="G135" s="4">
        <v>42650</v>
      </c>
      <c r="H135" s="93">
        <v>27</v>
      </c>
      <c r="I135" s="3" t="s">
        <v>749</v>
      </c>
      <c r="J135" s="3" t="s">
        <v>540</v>
      </c>
      <c r="K135" s="3" t="s">
        <v>549</v>
      </c>
      <c r="L135" s="3" t="s">
        <v>536</v>
      </c>
      <c r="M135" s="49" t="s">
        <v>365</v>
      </c>
      <c r="N135" s="12" t="s">
        <v>366</v>
      </c>
      <c r="O135" s="12" t="s">
        <v>367</v>
      </c>
      <c r="P135" s="14" t="s">
        <v>9</v>
      </c>
      <c r="Q135" s="10" t="s">
        <v>32</v>
      </c>
      <c r="R135" s="15">
        <v>1444693</v>
      </c>
      <c r="S135" s="32">
        <v>566370.29635789897</v>
      </c>
      <c r="T135" s="28">
        <v>0.95102011333589898</v>
      </c>
      <c r="U135" s="28">
        <v>38.206060760554301</v>
      </c>
      <c r="V135" s="36">
        <v>27</v>
      </c>
      <c r="W135" s="25">
        <v>1.3323155390654</v>
      </c>
      <c r="X135" s="37">
        <v>0.81341756597927095</v>
      </c>
      <c r="Y135" s="10"/>
      <c r="Z135" s="15">
        <v>2475969</v>
      </c>
      <c r="AA135" s="15">
        <v>109010</v>
      </c>
      <c r="AB135" s="15">
        <v>47992.678621307299</v>
      </c>
      <c r="AC135" s="15">
        <v>38486.437772654099</v>
      </c>
      <c r="AD135" s="15">
        <v>841502478</v>
      </c>
      <c r="AE135" s="36">
        <v>314</v>
      </c>
      <c r="AF135" s="51">
        <v>40.883453247881</v>
      </c>
      <c r="AG135" s="45">
        <v>3.7047953592895901E-3</v>
      </c>
      <c r="AH135" s="39">
        <v>0.97738527633901895</v>
      </c>
      <c r="AI135" s="39">
        <v>4.9175787942720997E-2</v>
      </c>
      <c r="AJ135" s="26"/>
      <c r="AK135" s="25">
        <v>0.96305551553743096</v>
      </c>
      <c r="AL135" s="25">
        <v>0.91950190080442196</v>
      </c>
      <c r="AM135" s="25">
        <v>0.89120193700024397</v>
      </c>
      <c r="AN135" s="25">
        <v>0.79071845031185795</v>
      </c>
      <c r="AO135" s="25">
        <v>0.97170608747749798</v>
      </c>
      <c r="AP135" s="25">
        <v>0.94709528175625801</v>
      </c>
      <c r="AQ135" s="25">
        <v>0.99085164488368804</v>
      </c>
      <c r="AR135" s="25">
        <v>0.97435902812041397</v>
      </c>
      <c r="AS135" s="36">
        <v>190</v>
      </c>
      <c r="AT135" s="36">
        <v>10794</v>
      </c>
    </row>
    <row r="136" spans="2:46" s="14" customFormat="1" ht="15.75">
      <c r="B136" s="26">
        <v>117</v>
      </c>
      <c r="C136" s="10" t="s">
        <v>171</v>
      </c>
      <c r="D136" s="12" t="s">
        <v>486</v>
      </c>
      <c r="E136" s="14" t="s">
        <v>172</v>
      </c>
      <c r="F136" s="3" t="s">
        <v>750</v>
      </c>
      <c r="G136" s="4">
        <v>42630</v>
      </c>
      <c r="H136" s="93">
        <v>47</v>
      </c>
      <c r="I136" s="3" t="s">
        <v>751</v>
      </c>
      <c r="J136" s="3" t="s">
        <v>540</v>
      </c>
      <c r="K136" s="3" t="s">
        <v>549</v>
      </c>
      <c r="L136" s="3" t="s">
        <v>536</v>
      </c>
      <c r="M136" s="49" t="s">
        <v>365</v>
      </c>
      <c r="N136" s="12" t="s">
        <v>366</v>
      </c>
      <c r="O136" s="12" t="s">
        <v>367</v>
      </c>
      <c r="P136" s="10" t="s">
        <v>9</v>
      </c>
      <c r="Q136" s="10" t="s">
        <v>32</v>
      </c>
      <c r="R136" s="15">
        <v>1352600</v>
      </c>
      <c r="S136" s="43">
        <v>479599.51835255598</v>
      </c>
      <c r="T136" s="28">
        <v>0.94484803857678101</v>
      </c>
      <c r="U136" s="28">
        <v>38.235646869125503</v>
      </c>
      <c r="V136" s="36">
        <v>26</v>
      </c>
      <c r="W136" s="25">
        <v>1.12819809749629</v>
      </c>
      <c r="X136" s="38">
        <v>0.949918036609118</v>
      </c>
      <c r="Y136" s="10"/>
      <c r="Z136" s="18">
        <v>11983674</v>
      </c>
      <c r="AA136" s="18">
        <v>100756</v>
      </c>
      <c r="AB136" s="18">
        <v>36409.341919390499</v>
      </c>
      <c r="AC136" s="18">
        <v>27328.768810490401</v>
      </c>
      <c r="AD136" s="18">
        <v>845825258</v>
      </c>
      <c r="AE136" s="36">
        <v>327</v>
      </c>
      <c r="AF136" s="52">
        <v>40.547922106346803</v>
      </c>
      <c r="AG136" s="45">
        <v>3.9421731927991796E-3</v>
      </c>
      <c r="AH136" s="39">
        <v>0.97041956389531203</v>
      </c>
      <c r="AI136" s="39">
        <v>7.6978395156970303E-2</v>
      </c>
      <c r="AJ136" s="26"/>
      <c r="AK136" s="25">
        <v>0.95796917142777804</v>
      </c>
      <c r="AL136" s="25">
        <v>0.91171835979239202</v>
      </c>
      <c r="AM136" s="25">
        <v>0.87418127643821097</v>
      </c>
      <c r="AN136" s="25">
        <v>0.76566531001383897</v>
      </c>
      <c r="AO136" s="25">
        <v>0.97290462742364603</v>
      </c>
      <c r="AP136" s="25">
        <v>0.94980905323118103</v>
      </c>
      <c r="AQ136" s="25">
        <v>0.99103603190695899</v>
      </c>
      <c r="AR136" s="25">
        <v>0.97550071595284504</v>
      </c>
      <c r="AS136" s="36">
        <v>208</v>
      </c>
      <c r="AT136" s="36">
        <v>12764</v>
      </c>
    </row>
    <row r="137" spans="2:46" s="14" customFormat="1" ht="15.75">
      <c r="B137" s="26">
        <v>118</v>
      </c>
      <c r="C137" s="10" t="s">
        <v>169</v>
      </c>
      <c r="D137" s="12" t="s">
        <v>487</v>
      </c>
      <c r="E137" s="14" t="s">
        <v>170</v>
      </c>
      <c r="F137" s="3" t="s">
        <v>752</v>
      </c>
      <c r="G137" s="4">
        <v>42507</v>
      </c>
      <c r="H137" s="93">
        <v>170</v>
      </c>
      <c r="I137" s="3" t="s">
        <v>753</v>
      </c>
      <c r="J137" s="3" t="s">
        <v>588</v>
      </c>
      <c r="K137" s="3" t="s">
        <v>549</v>
      </c>
      <c r="L137" s="3" t="s">
        <v>536</v>
      </c>
      <c r="M137" s="49" t="s">
        <v>365</v>
      </c>
      <c r="N137" s="12" t="s">
        <v>366</v>
      </c>
      <c r="O137" s="12" t="s">
        <v>367</v>
      </c>
      <c r="P137" s="10" t="s">
        <v>9</v>
      </c>
      <c r="Q137" s="10" t="s">
        <v>32</v>
      </c>
      <c r="R137" s="15">
        <v>1352444</v>
      </c>
      <c r="S137" s="43">
        <v>569583.73397077597</v>
      </c>
      <c r="T137" s="28">
        <v>0.94874561653567402</v>
      </c>
      <c r="U137" s="28">
        <v>38.0305549226442</v>
      </c>
      <c r="V137" s="36">
        <v>26</v>
      </c>
      <c r="W137" s="25">
        <v>1.3398747505794599</v>
      </c>
      <c r="X137" s="38">
        <v>0.76869722010800601</v>
      </c>
      <c r="Y137" s="10"/>
      <c r="Z137" s="18">
        <v>1094066</v>
      </c>
      <c r="AA137" s="18">
        <v>66812</v>
      </c>
      <c r="AB137" s="18">
        <v>45443.824742784003</v>
      </c>
      <c r="AC137" s="18">
        <v>30022.8584400818</v>
      </c>
      <c r="AD137" s="18">
        <v>819695276</v>
      </c>
      <c r="AE137" s="36">
        <v>325</v>
      </c>
      <c r="AF137" s="52">
        <v>39.7904997479068</v>
      </c>
      <c r="AG137" s="45">
        <v>1.7077352901207299E-3</v>
      </c>
      <c r="AH137" s="39">
        <v>0.97560739388718798</v>
      </c>
      <c r="AI137" s="39">
        <v>6.7425581861701403E-2</v>
      </c>
      <c r="AJ137" s="26"/>
      <c r="AK137" s="25">
        <v>0.95939946926081798</v>
      </c>
      <c r="AL137" s="25">
        <v>0.91091138855438702</v>
      </c>
      <c r="AM137" s="25">
        <v>0.88207356682944804</v>
      </c>
      <c r="AN137" s="25">
        <v>0.77619630491088198</v>
      </c>
      <c r="AO137" s="25">
        <v>0.96850465806515096</v>
      </c>
      <c r="AP137" s="25">
        <v>0.94014681103273801</v>
      </c>
      <c r="AQ137" s="25">
        <v>0.98895507587992904</v>
      </c>
      <c r="AR137" s="25">
        <v>0.96917524156257295</v>
      </c>
      <c r="AS137" s="36">
        <v>137</v>
      </c>
      <c r="AT137" s="36">
        <v>5189</v>
      </c>
    </row>
    <row r="138" spans="2:46" s="14" customFormat="1" ht="15.75">
      <c r="B138" s="26">
        <v>119</v>
      </c>
      <c r="C138" s="10" t="s">
        <v>167</v>
      </c>
      <c r="D138" s="12" t="s">
        <v>488</v>
      </c>
      <c r="E138" s="14" t="s">
        <v>168</v>
      </c>
      <c r="F138" s="3" t="s">
        <v>754</v>
      </c>
      <c r="G138" s="4">
        <v>42624</v>
      </c>
      <c r="H138" s="93">
        <v>53</v>
      </c>
      <c r="I138" s="3" t="s">
        <v>755</v>
      </c>
      <c r="J138" s="3" t="s">
        <v>647</v>
      </c>
      <c r="K138" s="3" t="s">
        <v>549</v>
      </c>
      <c r="L138" s="3" t="s">
        <v>536</v>
      </c>
      <c r="M138" s="49" t="s">
        <v>365</v>
      </c>
      <c r="N138" s="12" t="s">
        <v>366</v>
      </c>
      <c r="O138" s="12" t="s">
        <v>367</v>
      </c>
      <c r="P138" s="10" t="s">
        <v>9</v>
      </c>
      <c r="Q138" s="10" t="s">
        <v>32</v>
      </c>
      <c r="R138" s="15">
        <v>1402009</v>
      </c>
      <c r="S138" s="43">
        <v>526861.07969364803</v>
      </c>
      <c r="T138" s="28">
        <v>0.94756959584994904</v>
      </c>
      <c r="U138" s="28">
        <v>38.1070068422571</v>
      </c>
      <c r="V138" s="36">
        <v>29</v>
      </c>
      <c r="W138" s="25">
        <v>1.2393750306443501</v>
      </c>
      <c r="X138" s="38">
        <v>0.85156084544029798</v>
      </c>
      <c r="Y138" s="10"/>
      <c r="Z138" s="18">
        <v>2815158</v>
      </c>
      <c r="AA138" s="18">
        <v>106843</v>
      </c>
      <c r="AB138" s="18">
        <v>48446.153113884597</v>
      </c>
      <c r="AC138" s="18">
        <v>32832.423573796201</v>
      </c>
      <c r="AD138" s="18">
        <v>829129180</v>
      </c>
      <c r="AE138" s="36">
        <v>321</v>
      </c>
      <c r="AF138" s="52">
        <v>40.229172937029197</v>
      </c>
      <c r="AG138" s="45">
        <v>3.9716301763788797E-3</v>
      </c>
      <c r="AH138" s="39">
        <v>0.97476917167479205</v>
      </c>
      <c r="AI138" s="39">
        <v>5.7889926241256599E-2</v>
      </c>
      <c r="AJ138" s="26"/>
      <c r="AK138" s="25">
        <v>0.96041048825721598</v>
      </c>
      <c r="AL138" s="25">
        <v>0.91359865831890297</v>
      </c>
      <c r="AM138" s="25">
        <v>0.88655717136448597</v>
      </c>
      <c r="AN138" s="25">
        <v>0.78142986395814196</v>
      </c>
      <c r="AO138" s="25">
        <v>0.97123494013321299</v>
      </c>
      <c r="AP138" s="25">
        <v>0.94486189986703795</v>
      </c>
      <c r="AQ138" s="25">
        <v>0.98978561458903103</v>
      </c>
      <c r="AR138" s="25">
        <v>0.97144697600077201</v>
      </c>
      <c r="AS138" s="36">
        <v>259</v>
      </c>
      <c r="AT138" s="36">
        <v>12170</v>
      </c>
    </row>
    <row r="139" spans="2:46" ht="15.75">
      <c r="B139" s="26">
        <v>120</v>
      </c>
      <c r="C139" s="10" t="s">
        <v>173</v>
      </c>
      <c r="D139" s="12" t="s">
        <v>489</v>
      </c>
      <c r="E139" s="14" t="s">
        <v>174</v>
      </c>
      <c r="F139" s="3" t="s">
        <v>605</v>
      </c>
      <c r="G139" s="4">
        <v>42629</v>
      </c>
      <c r="H139" s="93">
        <v>76</v>
      </c>
      <c r="I139" s="3" t="s">
        <v>756</v>
      </c>
      <c r="J139" s="3" t="s">
        <v>540</v>
      </c>
      <c r="K139" s="3" t="s">
        <v>541</v>
      </c>
      <c r="L139" s="3" t="s">
        <v>536</v>
      </c>
      <c r="M139" s="49" t="s">
        <v>365</v>
      </c>
      <c r="N139" s="12" t="s">
        <v>366</v>
      </c>
      <c r="O139" s="12" t="s">
        <v>367</v>
      </c>
      <c r="P139" s="10" t="s">
        <v>9</v>
      </c>
      <c r="Q139" s="10" t="s">
        <v>32</v>
      </c>
      <c r="R139" s="15">
        <v>1406222</v>
      </c>
      <c r="S139" s="43">
        <v>566293.81257868896</v>
      </c>
      <c r="T139" s="28">
        <v>0.94936178828765305</v>
      </c>
      <c r="U139" s="28">
        <v>38.079364344880801</v>
      </c>
      <c r="V139" s="36">
        <v>23</v>
      </c>
      <c r="W139" s="25">
        <v>1.33213562050649</v>
      </c>
      <c r="X139" s="38">
        <v>0.807029250124352</v>
      </c>
      <c r="Z139" s="18">
        <v>1564293</v>
      </c>
      <c r="AA139" s="18">
        <v>70157</v>
      </c>
      <c r="AB139" s="18">
        <v>38917.076371908501</v>
      </c>
      <c r="AC139" s="18">
        <v>30150.434334433801</v>
      </c>
      <c r="AD139" s="18">
        <v>832770364</v>
      </c>
      <c r="AE139" s="36">
        <v>326</v>
      </c>
      <c r="AF139" s="52">
        <v>40.492875250090798</v>
      </c>
      <c r="AG139" s="45">
        <v>3.0823404925430201E-3</v>
      </c>
      <c r="AH139" s="39">
        <v>0.97516334767167501</v>
      </c>
      <c r="AI139" s="39">
        <v>6.93567196700587E-2</v>
      </c>
      <c r="AK139" s="25">
        <v>0.96191120706052602</v>
      </c>
      <c r="AL139" s="25">
        <v>0.91576029979540396</v>
      </c>
      <c r="AM139" s="25">
        <v>0.88451143464409898</v>
      </c>
      <c r="AN139" s="25">
        <v>0.77814137586336096</v>
      </c>
      <c r="AO139" s="25">
        <v>0.970696384555778</v>
      </c>
      <c r="AP139" s="25">
        <v>0.94435686324447499</v>
      </c>
      <c r="AQ139" s="25">
        <v>0.98960664518195995</v>
      </c>
      <c r="AR139" s="25">
        <v>0.97076030403742797</v>
      </c>
      <c r="AS139" s="36">
        <v>166</v>
      </c>
      <c r="AT139" s="36">
        <v>8352</v>
      </c>
    </row>
    <row r="140" spans="2:46" ht="15.75">
      <c r="B140" s="26">
        <v>121</v>
      </c>
      <c r="C140" s="10" t="s">
        <v>80</v>
      </c>
      <c r="D140" s="12" t="s">
        <v>490</v>
      </c>
      <c r="E140" s="10" t="s">
        <v>81</v>
      </c>
      <c r="F140" s="3" t="s">
        <v>757</v>
      </c>
      <c r="G140" s="4">
        <v>42418</v>
      </c>
      <c r="H140" s="93">
        <v>271</v>
      </c>
      <c r="I140" s="3" t="s">
        <v>562</v>
      </c>
      <c r="J140" s="3" t="s">
        <v>540</v>
      </c>
      <c r="K140" s="3" t="s">
        <v>549</v>
      </c>
      <c r="L140" s="3" t="s">
        <v>536</v>
      </c>
      <c r="M140" s="49" t="s">
        <v>365</v>
      </c>
      <c r="N140" s="12" t="s">
        <v>366</v>
      </c>
      <c r="O140" s="12" t="s">
        <v>367</v>
      </c>
      <c r="P140" s="14" t="s">
        <v>9</v>
      </c>
      <c r="Q140" s="10" t="s">
        <v>32</v>
      </c>
      <c r="R140" s="15">
        <v>1481001</v>
      </c>
      <c r="S140" s="32">
        <v>514282.24159541598</v>
      </c>
      <c r="T140" s="28">
        <v>0.95124654981536505</v>
      </c>
      <c r="U140" s="28">
        <v>38.033496750718697</v>
      </c>
      <c r="V140" s="36">
        <v>20</v>
      </c>
      <c r="W140" s="25">
        <v>1.2097848816386001</v>
      </c>
      <c r="X140" s="37">
        <v>0.813384629738377</v>
      </c>
      <c r="Z140" s="15">
        <v>1119234</v>
      </c>
      <c r="AA140" s="15">
        <v>71191</v>
      </c>
      <c r="AB140" s="15">
        <v>33767.599474200797</v>
      </c>
      <c r="AC140" s="15">
        <v>29962.869069727501</v>
      </c>
      <c r="AD140" s="15">
        <v>822332078</v>
      </c>
      <c r="AE140" s="36">
        <v>305</v>
      </c>
      <c r="AF140" s="51">
        <v>39.912586148096899</v>
      </c>
      <c r="AG140" s="45">
        <v>4.1062227656346604E-3</v>
      </c>
      <c r="AH140" s="39">
        <v>0.97584196636434695</v>
      </c>
      <c r="AI140" s="39">
        <v>5.5366709380727699E-2</v>
      </c>
      <c r="AK140" s="25">
        <v>0.96194446740606299</v>
      </c>
      <c r="AL140" s="25">
        <v>0.91546123406146696</v>
      </c>
      <c r="AM140" s="25">
        <v>0.88993565931796803</v>
      </c>
      <c r="AN140" s="25">
        <v>0.78627810493917005</v>
      </c>
      <c r="AO140" s="25">
        <v>0.970532476905272</v>
      </c>
      <c r="AP140" s="25">
        <v>0.943315959881599</v>
      </c>
      <c r="AQ140" s="25">
        <v>0.98909891880686096</v>
      </c>
      <c r="AR140" s="25">
        <v>0.96927219574547596</v>
      </c>
      <c r="AS140" s="36">
        <v>172</v>
      </c>
      <c r="AT140" s="36">
        <v>9721</v>
      </c>
    </row>
    <row r="141" spans="2:46" ht="15.75">
      <c r="B141" s="26">
        <v>122</v>
      </c>
      <c r="C141" s="10" t="s">
        <v>30</v>
      </c>
      <c r="D141" s="12" t="s">
        <v>491</v>
      </c>
      <c r="E141" s="10" t="s">
        <v>31</v>
      </c>
      <c r="F141" s="5" t="s">
        <v>758</v>
      </c>
      <c r="G141" s="4">
        <v>42588</v>
      </c>
      <c r="H141" s="93">
        <v>164</v>
      </c>
      <c r="I141" s="3" t="s">
        <v>759</v>
      </c>
      <c r="J141" s="3" t="s">
        <v>540</v>
      </c>
      <c r="K141" s="3" t="s">
        <v>541</v>
      </c>
      <c r="L141" s="3" t="s">
        <v>536</v>
      </c>
      <c r="M141" s="49" t="s">
        <v>365</v>
      </c>
      <c r="N141" s="12" t="s">
        <v>366</v>
      </c>
      <c r="O141" s="12" t="s">
        <v>367</v>
      </c>
      <c r="P141" s="14" t="s">
        <v>9</v>
      </c>
      <c r="Q141" s="10" t="s">
        <v>32</v>
      </c>
      <c r="R141" s="15">
        <v>1375873</v>
      </c>
      <c r="S141" s="32">
        <v>155719.343103697</v>
      </c>
      <c r="T141" s="28">
        <v>0.94527343657404495</v>
      </c>
      <c r="U141" s="28">
        <v>38.0111190204534</v>
      </c>
      <c r="V141" s="36">
        <v>55</v>
      </c>
      <c r="W141" s="25">
        <v>0.36631034834321602</v>
      </c>
      <c r="X141" s="37">
        <v>0.87712637818105399</v>
      </c>
      <c r="Z141" s="15">
        <v>3932407</v>
      </c>
      <c r="AA141" s="15">
        <v>62962</v>
      </c>
      <c r="AB141" s="15">
        <v>32494.557071372499</v>
      </c>
      <c r="AC141" s="15">
        <v>30908.754209604202</v>
      </c>
      <c r="AD141" s="15">
        <v>801200208</v>
      </c>
      <c r="AE141" s="36">
        <v>313</v>
      </c>
      <c r="AF141" s="51">
        <v>36.5890254538295</v>
      </c>
      <c r="AG141" s="45">
        <v>5.4993986505118102E-3</v>
      </c>
      <c r="AH141" s="39">
        <v>0.94159743403361595</v>
      </c>
      <c r="AI141" s="39">
        <v>0.15458574968071301</v>
      </c>
      <c r="AK141" s="25">
        <v>0.94737117108804703</v>
      </c>
      <c r="AL141" s="25">
        <v>0.89283942425168705</v>
      </c>
      <c r="AM141" s="25">
        <v>0.85624307070121297</v>
      </c>
      <c r="AN141" s="25">
        <v>0.74017220790231197</v>
      </c>
      <c r="AO141" s="25">
        <v>0.96760112298922396</v>
      </c>
      <c r="AP141" s="25">
        <v>0.93885543087627299</v>
      </c>
      <c r="AQ141" s="25">
        <v>0.98880780573262095</v>
      </c>
      <c r="AR141" s="25">
        <v>0.96844053833545596</v>
      </c>
      <c r="AS141" s="36">
        <v>369</v>
      </c>
      <c r="AT141" s="36">
        <v>9520</v>
      </c>
    </row>
    <row r="142" spans="2:46" ht="15.75">
      <c r="B142" s="26">
        <v>123</v>
      </c>
      <c r="C142" s="10" t="s">
        <v>159</v>
      </c>
      <c r="D142" s="12" t="s">
        <v>492</v>
      </c>
      <c r="E142" s="10" t="s">
        <v>160</v>
      </c>
      <c r="F142" s="3" t="s">
        <v>709</v>
      </c>
      <c r="G142" s="4">
        <v>42451</v>
      </c>
      <c r="H142" s="93">
        <v>226</v>
      </c>
      <c r="I142" s="3" t="s">
        <v>760</v>
      </c>
      <c r="J142" s="3" t="s">
        <v>588</v>
      </c>
      <c r="K142" s="3" t="s">
        <v>549</v>
      </c>
      <c r="L142" s="3" t="s">
        <v>536</v>
      </c>
      <c r="M142" s="49" t="s">
        <v>365</v>
      </c>
      <c r="N142" s="12" t="s">
        <v>366</v>
      </c>
      <c r="O142" s="12" t="s">
        <v>367</v>
      </c>
      <c r="P142" s="10" t="s">
        <v>9</v>
      </c>
      <c r="Q142" s="10" t="s">
        <v>32</v>
      </c>
      <c r="R142" s="15">
        <v>1303883</v>
      </c>
      <c r="S142" s="43">
        <v>637023.25079830003</v>
      </c>
      <c r="T142" s="28">
        <v>0.95121044570001301</v>
      </c>
      <c r="U142" s="28">
        <v>38.093297316695399</v>
      </c>
      <c r="V142" s="36">
        <v>24</v>
      </c>
      <c r="W142" s="25">
        <v>1.4985178093595</v>
      </c>
      <c r="X142" s="38">
        <v>0.81340290961512995</v>
      </c>
      <c r="Z142" s="18">
        <v>1298631</v>
      </c>
      <c r="AA142" s="18">
        <v>97222</v>
      </c>
      <c r="AB142" s="18">
        <v>46215.458508049298</v>
      </c>
      <c r="AC142" s="18">
        <v>31607.5229498027</v>
      </c>
      <c r="AD142" s="18">
        <v>809428874</v>
      </c>
      <c r="AE142" s="36">
        <v>302</v>
      </c>
      <c r="AF142" s="52">
        <v>39.150175526197302</v>
      </c>
      <c r="AG142" s="45">
        <v>3.4654132159673001E-3</v>
      </c>
      <c r="AH142" s="39">
        <v>0.97481139522581395</v>
      </c>
      <c r="AI142" s="39">
        <v>4.8017860444433999E-2</v>
      </c>
      <c r="AK142" s="25">
        <v>0.96139258476126799</v>
      </c>
      <c r="AL142" s="25">
        <v>0.91602246755739503</v>
      </c>
      <c r="AM142" s="25">
        <v>0.882448651055602</v>
      </c>
      <c r="AN142" s="25">
        <v>0.773834116788091</v>
      </c>
      <c r="AO142" s="25">
        <v>0.95918999332608401</v>
      </c>
      <c r="AP142" s="25">
        <v>0.92666727719179398</v>
      </c>
      <c r="AQ142" s="25">
        <v>0.98964056244551502</v>
      </c>
      <c r="AR142" s="25">
        <v>0.97130967927393197</v>
      </c>
      <c r="AS142" s="36">
        <v>180</v>
      </c>
      <c r="AT142" s="36">
        <v>12455</v>
      </c>
    </row>
    <row r="143" spans="2:46" ht="15.75">
      <c r="B143" s="26">
        <v>124</v>
      </c>
      <c r="C143" s="10" t="s">
        <v>46</v>
      </c>
      <c r="D143" s="12" t="s">
        <v>493</v>
      </c>
      <c r="E143" s="10" t="s">
        <v>47</v>
      </c>
      <c r="F143" s="3" t="s">
        <v>761</v>
      </c>
      <c r="G143" s="4">
        <v>42642</v>
      </c>
      <c r="H143" s="93">
        <v>35</v>
      </c>
      <c r="I143" s="3" t="s">
        <v>762</v>
      </c>
      <c r="J143" s="3" t="s">
        <v>544</v>
      </c>
      <c r="K143" s="3" t="s">
        <v>549</v>
      </c>
      <c r="L143" s="3" t="s">
        <v>536</v>
      </c>
      <c r="M143" s="49" t="s">
        <v>365</v>
      </c>
      <c r="N143" s="12" t="s">
        <v>366</v>
      </c>
      <c r="O143" s="12" t="s">
        <v>367</v>
      </c>
      <c r="P143" s="10" t="s">
        <v>9</v>
      </c>
      <c r="Q143" s="10" t="s">
        <v>12</v>
      </c>
      <c r="R143" s="15">
        <v>1324517</v>
      </c>
      <c r="S143" s="32">
        <v>565632.39257400495</v>
      </c>
      <c r="T143" s="28">
        <v>0.94556268288941403</v>
      </c>
      <c r="U143" s="28">
        <v>38.377016290982503</v>
      </c>
      <c r="V143" s="36">
        <v>27</v>
      </c>
      <c r="W143" s="25">
        <v>1.33057971237402</v>
      </c>
      <c r="X143" s="37">
        <v>0.81543090123114603</v>
      </c>
      <c r="Z143" s="15">
        <v>1321219</v>
      </c>
      <c r="AA143" s="15">
        <v>90023</v>
      </c>
      <c r="AB143" s="15">
        <v>41089.298518302698</v>
      </c>
      <c r="AC143" s="15">
        <v>32830.749908931502</v>
      </c>
      <c r="AD143" s="15">
        <v>830851122</v>
      </c>
      <c r="AE143" s="36">
        <v>332</v>
      </c>
      <c r="AF143" s="51">
        <v>39.944406414620197</v>
      </c>
      <c r="AG143" s="45">
        <v>3.3518340264103701E-3</v>
      </c>
      <c r="AH143" s="39">
        <v>0.97302832311755605</v>
      </c>
      <c r="AI143" s="39">
        <v>4.9787946313069299E-2</v>
      </c>
      <c r="AK143" s="25">
        <v>0.95590063847804496</v>
      </c>
      <c r="AL143" s="25">
        <v>0.91048579886569803</v>
      </c>
      <c r="AM143" s="25">
        <v>0.900189382373628</v>
      </c>
      <c r="AN143" s="25">
        <v>0.81559325099174496</v>
      </c>
      <c r="AO143" s="25">
        <v>0.96868451632180597</v>
      </c>
      <c r="AP143" s="25">
        <v>0.94506872465895198</v>
      </c>
      <c r="AQ143" s="25">
        <v>0.99225965042988695</v>
      </c>
      <c r="AR143" s="25">
        <v>0.97996101024101401</v>
      </c>
      <c r="AS143" s="36">
        <v>160</v>
      </c>
      <c r="AT143" s="36">
        <v>10971</v>
      </c>
    </row>
    <row r="144" spans="2:46" ht="15.75">
      <c r="B144" s="26">
        <v>125</v>
      </c>
      <c r="C144" s="10" t="s">
        <v>187</v>
      </c>
      <c r="D144" s="12" t="s">
        <v>494</v>
      </c>
      <c r="E144" s="14" t="s">
        <v>188</v>
      </c>
      <c r="F144" s="3" t="s">
        <v>763</v>
      </c>
      <c r="G144" s="4">
        <v>42656</v>
      </c>
      <c r="H144" s="93">
        <v>21</v>
      </c>
      <c r="I144" s="3" t="s">
        <v>764</v>
      </c>
      <c r="J144" s="3" t="s">
        <v>588</v>
      </c>
      <c r="K144" s="3" t="s">
        <v>549</v>
      </c>
      <c r="L144" s="3" t="s">
        <v>536</v>
      </c>
      <c r="M144" s="49" t="s">
        <v>365</v>
      </c>
      <c r="N144" s="12" t="s">
        <v>366</v>
      </c>
      <c r="O144" s="12" t="s">
        <v>367</v>
      </c>
      <c r="P144" s="10" t="s">
        <v>9</v>
      </c>
      <c r="Q144" s="10" t="s">
        <v>52</v>
      </c>
      <c r="R144" s="18">
        <v>1584988</v>
      </c>
      <c r="S144" s="43">
        <v>538308.993458207</v>
      </c>
      <c r="T144" s="28">
        <v>0.94532011858242304</v>
      </c>
      <c r="U144" s="28">
        <v>37.826835117339101</v>
      </c>
      <c r="V144" s="36">
        <v>17</v>
      </c>
      <c r="W144" s="25">
        <v>1.2663048210950201</v>
      </c>
      <c r="X144" s="38">
        <v>0.79630704879588698</v>
      </c>
      <c r="Z144" s="18">
        <v>676342</v>
      </c>
      <c r="AA144" s="18">
        <v>58127</v>
      </c>
      <c r="AB144" s="18">
        <v>36850.823186319998</v>
      </c>
      <c r="AC144" s="18">
        <v>25154.075548658599</v>
      </c>
      <c r="AD144" s="18">
        <v>755209392</v>
      </c>
      <c r="AE144" s="36">
        <v>292</v>
      </c>
      <c r="AF144" s="52">
        <v>36.510723467256298</v>
      </c>
      <c r="AG144" s="45">
        <v>2.7607801390501698E-3</v>
      </c>
      <c r="AH144" s="39">
        <v>0.97608437051852703</v>
      </c>
      <c r="AI144" s="39">
        <v>3.6903983722513203E-2</v>
      </c>
      <c r="AK144" s="25">
        <v>0.94793589493444896</v>
      </c>
      <c r="AL144" s="25">
        <v>0.88689791836880105</v>
      </c>
      <c r="AM144" s="25">
        <v>0.88270205405882096</v>
      </c>
      <c r="AN144" s="25">
        <v>0.77578433303808902</v>
      </c>
      <c r="AO144" s="25">
        <v>0.96400262458600305</v>
      </c>
      <c r="AP144" s="25">
        <v>0.93028564520288703</v>
      </c>
      <c r="AQ144" s="25">
        <v>0.98747041039182404</v>
      </c>
      <c r="AR144" s="25">
        <v>0.96228058628275104</v>
      </c>
      <c r="AS144" s="36">
        <v>137</v>
      </c>
      <c r="AT144" s="36">
        <v>9016</v>
      </c>
    </row>
    <row r="145" spans="2:46" ht="15.75">
      <c r="B145" s="26">
        <v>126</v>
      </c>
      <c r="C145" s="10" t="s">
        <v>179</v>
      </c>
      <c r="D145" s="12" t="s">
        <v>495</v>
      </c>
      <c r="E145" s="14" t="s">
        <v>180</v>
      </c>
      <c r="F145" s="3" t="s">
        <v>765</v>
      </c>
      <c r="G145" s="4">
        <v>42406</v>
      </c>
      <c r="H145" s="93">
        <v>271</v>
      </c>
      <c r="I145" s="3" t="s">
        <v>621</v>
      </c>
      <c r="J145" s="3" t="s">
        <v>588</v>
      </c>
      <c r="K145" s="3" t="s">
        <v>549</v>
      </c>
      <c r="L145" s="3" t="s">
        <v>536</v>
      </c>
      <c r="M145" s="49" t="s">
        <v>365</v>
      </c>
      <c r="N145" s="12" t="s">
        <v>366</v>
      </c>
      <c r="O145" s="12" t="s">
        <v>367</v>
      </c>
      <c r="P145" s="10" t="s">
        <v>9</v>
      </c>
      <c r="Q145" s="10" t="s">
        <v>52</v>
      </c>
      <c r="R145" s="18">
        <v>1599927</v>
      </c>
      <c r="S145" s="43">
        <v>553561.70688663796</v>
      </c>
      <c r="T145" s="28">
        <v>0.94689805677865102</v>
      </c>
      <c r="U145" s="28">
        <v>37.914668416884702</v>
      </c>
      <c r="V145" s="36">
        <v>17</v>
      </c>
      <c r="W145" s="25">
        <v>1.3021849285870399</v>
      </c>
      <c r="X145" s="38">
        <v>0.82370864658253595</v>
      </c>
      <c r="Z145" s="18">
        <v>962397</v>
      </c>
      <c r="AA145" s="18">
        <v>56964</v>
      </c>
      <c r="AB145" s="18">
        <v>33650.902536596601</v>
      </c>
      <c r="AC145" s="18">
        <v>20828.2148665522</v>
      </c>
      <c r="AD145" s="18">
        <v>782225762</v>
      </c>
      <c r="AE145" s="36">
        <v>301</v>
      </c>
      <c r="AF145" s="52">
        <v>37.793753631609199</v>
      </c>
      <c r="AG145" s="45">
        <v>4.07271305781267E-3</v>
      </c>
      <c r="AH145" s="39">
        <v>0.975374398369661</v>
      </c>
      <c r="AI145" s="39">
        <v>4.0237893411485197E-2</v>
      </c>
      <c r="AK145" s="25">
        <v>0.95140714295270301</v>
      </c>
      <c r="AL145" s="25">
        <v>0.89436491143750196</v>
      </c>
      <c r="AM145" s="25">
        <v>0.88330346581261798</v>
      </c>
      <c r="AN145" s="25">
        <v>0.77677491369583895</v>
      </c>
      <c r="AO145" s="25">
        <v>0.966002709458193</v>
      </c>
      <c r="AP145" s="25">
        <v>0.93557581174371995</v>
      </c>
      <c r="AQ145" s="25">
        <v>0.988367604095862</v>
      </c>
      <c r="AR145" s="25">
        <v>0.96486979308283105</v>
      </c>
      <c r="AS145" s="36">
        <v>164</v>
      </c>
      <c r="AT145" s="36">
        <v>11852</v>
      </c>
    </row>
    <row r="146" spans="2:46" ht="15.75">
      <c r="B146" s="26">
        <v>127</v>
      </c>
      <c r="C146" s="10" t="s">
        <v>225</v>
      </c>
      <c r="D146" s="12" t="s">
        <v>496</v>
      </c>
      <c r="E146" s="14" t="s">
        <v>226</v>
      </c>
      <c r="F146" s="3" t="s">
        <v>766</v>
      </c>
      <c r="G146" s="4">
        <v>42647</v>
      </c>
      <c r="H146" s="93">
        <v>34</v>
      </c>
      <c r="I146" s="3" t="s">
        <v>767</v>
      </c>
      <c r="J146" s="3" t="s">
        <v>540</v>
      </c>
      <c r="K146" s="3" t="s">
        <v>549</v>
      </c>
      <c r="L146" s="3" t="s">
        <v>536</v>
      </c>
      <c r="M146" s="49" t="s">
        <v>365</v>
      </c>
      <c r="N146" s="12" t="s">
        <v>366</v>
      </c>
      <c r="O146" s="12" t="s">
        <v>367</v>
      </c>
      <c r="P146" s="10" t="s">
        <v>9</v>
      </c>
      <c r="Q146" s="10" t="s">
        <v>29</v>
      </c>
      <c r="R146" s="18">
        <v>1501166</v>
      </c>
      <c r="S146" s="43">
        <v>562888.69493172702</v>
      </c>
      <c r="T146" s="28">
        <v>0.94074488825568403</v>
      </c>
      <c r="U146" s="28">
        <v>38.4348542923412</v>
      </c>
      <c r="V146" s="36">
        <v>21</v>
      </c>
      <c r="W146" s="25">
        <v>1.3241255056001</v>
      </c>
      <c r="X146" s="38">
        <v>0.84071214497850499</v>
      </c>
      <c r="Z146" s="18">
        <v>1109165</v>
      </c>
      <c r="AA146" s="18">
        <v>57204</v>
      </c>
      <c r="AB146" s="18">
        <v>34505.407461281196</v>
      </c>
      <c r="AC146" s="18">
        <v>22975.206875644799</v>
      </c>
      <c r="AD146" s="18">
        <v>882902630</v>
      </c>
      <c r="AE146" s="36">
        <v>305</v>
      </c>
      <c r="AF146" s="52">
        <v>42.479145595183198</v>
      </c>
      <c r="AG146" s="45">
        <v>4.2177463784737797E-3</v>
      </c>
      <c r="AH146" s="39">
        <v>0.97574768352428598</v>
      </c>
      <c r="AI146" s="39">
        <v>3.6132544725962702E-2</v>
      </c>
      <c r="AK146" s="25">
        <v>0.96230428514016997</v>
      </c>
      <c r="AL146" s="25">
        <v>0.92254846078434105</v>
      </c>
      <c r="AM146" s="25">
        <v>0.90635163701629196</v>
      </c>
      <c r="AN146" s="25">
        <v>0.826935410437311</v>
      </c>
      <c r="AO146" s="25">
        <v>0.97398613989857497</v>
      </c>
      <c r="AP146" s="25">
        <v>0.95330261276942796</v>
      </c>
      <c r="AQ146" s="25">
        <v>0.99297413691020497</v>
      </c>
      <c r="AR146" s="25">
        <v>0.98133418758193003</v>
      </c>
      <c r="AS146" s="36">
        <v>252</v>
      </c>
      <c r="AT146" s="36">
        <v>10633</v>
      </c>
    </row>
    <row r="147" spans="2:46" ht="15.75">
      <c r="B147" s="26">
        <v>128</v>
      </c>
      <c r="C147" s="10" t="s">
        <v>48</v>
      </c>
      <c r="D147" s="12" t="s">
        <v>497</v>
      </c>
      <c r="E147" s="10" t="s">
        <v>49</v>
      </c>
      <c r="F147" s="3" t="s">
        <v>768</v>
      </c>
      <c r="G147" s="4">
        <v>42395</v>
      </c>
      <c r="H147" s="93">
        <v>282</v>
      </c>
      <c r="I147" s="3" t="s">
        <v>769</v>
      </c>
      <c r="J147" s="3" t="s">
        <v>544</v>
      </c>
      <c r="K147" s="3" t="s">
        <v>549</v>
      </c>
      <c r="L147" s="3" t="s">
        <v>536</v>
      </c>
      <c r="M147" s="49" t="s">
        <v>365</v>
      </c>
      <c r="N147" s="12" t="s">
        <v>366</v>
      </c>
      <c r="O147" s="12" t="s">
        <v>367</v>
      </c>
      <c r="P147" s="10" t="s">
        <v>9</v>
      </c>
      <c r="Q147" s="10" t="s">
        <v>29</v>
      </c>
      <c r="R147" s="15">
        <v>1562501</v>
      </c>
      <c r="S147" s="32">
        <v>561975.90348152304</v>
      </c>
      <c r="T147" s="28">
        <v>0.935775960573342</v>
      </c>
      <c r="U147" s="28">
        <v>38.514795545727097</v>
      </c>
      <c r="V147" s="36">
        <v>15</v>
      </c>
      <c r="W147" s="25">
        <v>1.32197827746887</v>
      </c>
      <c r="X147" s="37">
        <v>0.83232275329426497</v>
      </c>
      <c r="Z147" s="15">
        <v>1079899</v>
      </c>
      <c r="AA147" s="15">
        <v>42495</v>
      </c>
      <c r="AB147" s="15">
        <v>27191.208365279399</v>
      </c>
      <c r="AC147" s="15">
        <v>20451.059035379702</v>
      </c>
      <c r="AD147" s="15">
        <v>878877450</v>
      </c>
      <c r="AE147" s="36">
        <v>311</v>
      </c>
      <c r="AF147" s="51">
        <v>42.317117776855397</v>
      </c>
      <c r="AG147" s="45">
        <v>4.2918406270244002E-3</v>
      </c>
      <c r="AH147" s="39">
        <v>0.97649923547361395</v>
      </c>
      <c r="AI147" s="39">
        <v>3.5851770569138901E-2</v>
      </c>
      <c r="AK147" s="25">
        <v>0.96327829495813999</v>
      </c>
      <c r="AL147" s="25">
        <v>0.92401793336069304</v>
      </c>
      <c r="AM147" s="25">
        <v>0.90661453769222</v>
      </c>
      <c r="AN147" s="25">
        <v>0.82583495411792196</v>
      </c>
      <c r="AO147" s="25">
        <v>0.98139901074945002</v>
      </c>
      <c r="AP147" s="25">
        <v>0.96662520468581803</v>
      </c>
      <c r="AQ147" s="25">
        <v>0.99386428264259097</v>
      </c>
      <c r="AR147" s="25">
        <v>0.98373615783975299</v>
      </c>
      <c r="AS147" s="36">
        <v>181</v>
      </c>
      <c r="AT147" s="36">
        <v>9741</v>
      </c>
    </row>
    <row r="148" spans="2:46" ht="15.75">
      <c r="B148" s="26">
        <v>129</v>
      </c>
      <c r="C148" s="10" t="s">
        <v>201</v>
      </c>
      <c r="D148" s="12" t="s">
        <v>498</v>
      </c>
      <c r="E148" s="14" t="s">
        <v>202</v>
      </c>
      <c r="F148" s="3" t="s">
        <v>689</v>
      </c>
      <c r="G148" s="4">
        <v>42526</v>
      </c>
      <c r="H148" s="93">
        <v>179</v>
      </c>
      <c r="I148" s="3" t="s">
        <v>770</v>
      </c>
      <c r="J148" s="3" t="s">
        <v>544</v>
      </c>
      <c r="K148" s="3" t="s">
        <v>541</v>
      </c>
      <c r="L148" s="3" t="s">
        <v>536</v>
      </c>
      <c r="M148" s="49" t="s">
        <v>365</v>
      </c>
      <c r="N148" s="12" t="s">
        <v>366</v>
      </c>
      <c r="O148" s="12" t="s">
        <v>367</v>
      </c>
      <c r="P148" s="10" t="s">
        <v>9</v>
      </c>
      <c r="Q148" s="10" t="s">
        <v>29</v>
      </c>
      <c r="R148" s="18">
        <v>1594812</v>
      </c>
      <c r="S148" s="43">
        <v>625853.94213048602</v>
      </c>
      <c r="T148" s="28">
        <v>0.93877318151403</v>
      </c>
      <c r="U148" s="28">
        <v>38.503405220828597</v>
      </c>
      <c r="V148" s="36">
        <v>26</v>
      </c>
      <c r="W148" s="25">
        <v>1.4722434026781399</v>
      </c>
      <c r="X148" s="38">
        <v>0.83703797298621396</v>
      </c>
      <c r="Z148" s="18">
        <v>1195308</v>
      </c>
      <c r="AA148" s="18">
        <v>98625</v>
      </c>
      <c r="AB148" s="18">
        <v>46914.234203628497</v>
      </c>
      <c r="AC148" s="18">
        <v>36074.684971638802</v>
      </c>
      <c r="AD148" s="18">
        <v>915571238</v>
      </c>
      <c r="AE148" s="36">
        <v>305</v>
      </c>
      <c r="AF148" s="52">
        <v>44.480654779027297</v>
      </c>
      <c r="AG148" s="45">
        <v>3.3714937536365101E-3</v>
      </c>
      <c r="AH148" s="39">
        <v>0.97996871544363595</v>
      </c>
      <c r="AI148" s="39">
        <v>3.64866355608333E-2</v>
      </c>
      <c r="AK148" s="25">
        <v>0.966538972332466</v>
      </c>
      <c r="AL148" s="25">
        <v>0.92872634285049704</v>
      </c>
      <c r="AM148" s="25">
        <v>0.914027312711302</v>
      </c>
      <c r="AN148" s="25">
        <v>0.83636127302520202</v>
      </c>
      <c r="AO148" s="25">
        <v>0.98223948932087302</v>
      </c>
      <c r="AP148" s="25">
        <v>0.96620357492051301</v>
      </c>
      <c r="AQ148" s="25">
        <v>0.99393451484765805</v>
      </c>
      <c r="AR148" s="25">
        <v>0.98339929940001003</v>
      </c>
      <c r="AS148" s="36">
        <v>219</v>
      </c>
      <c r="AT148" s="36">
        <v>9574</v>
      </c>
    </row>
    <row r="149" spans="2:46" ht="15.75">
      <c r="B149" s="26">
        <v>130</v>
      </c>
      <c r="C149" s="10" t="s">
        <v>27</v>
      </c>
      <c r="D149" s="12" t="s">
        <v>499</v>
      </c>
      <c r="E149" s="10" t="s">
        <v>28</v>
      </c>
      <c r="F149" s="3" t="s">
        <v>542</v>
      </c>
      <c r="G149" s="4">
        <v>42604</v>
      </c>
      <c r="H149" s="93">
        <v>101</v>
      </c>
      <c r="I149" s="3" t="s">
        <v>771</v>
      </c>
      <c r="J149" s="3" t="s">
        <v>540</v>
      </c>
      <c r="K149" s="3" t="s">
        <v>541</v>
      </c>
      <c r="L149" s="3" t="s">
        <v>536</v>
      </c>
      <c r="M149" s="49" t="s">
        <v>365</v>
      </c>
      <c r="N149" s="12" t="s">
        <v>366</v>
      </c>
      <c r="O149" s="12" t="s">
        <v>367</v>
      </c>
      <c r="P149" s="10" t="s">
        <v>9</v>
      </c>
      <c r="Q149" s="10" t="s">
        <v>29</v>
      </c>
      <c r="R149" s="15">
        <v>1586472</v>
      </c>
      <c r="S149" s="32">
        <v>510678.598617204</v>
      </c>
      <c r="T149" s="28">
        <v>0.94438934433278698</v>
      </c>
      <c r="U149" s="28">
        <v>38.401933968268501</v>
      </c>
      <c r="V149" s="36">
        <v>28</v>
      </c>
      <c r="W149" s="25">
        <v>1.20130776063138</v>
      </c>
      <c r="X149" s="37">
        <v>0.84507059243604199</v>
      </c>
      <c r="Z149" s="15">
        <v>4423753</v>
      </c>
      <c r="AA149" s="15">
        <v>93392</v>
      </c>
      <c r="AB149" s="15">
        <v>41872.379814722801</v>
      </c>
      <c r="AC149" s="15">
        <v>33604.672822191002</v>
      </c>
      <c r="AD149" s="15">
        <v>903601718</v>
      </c>
      <c r="AE149" s="36">
        <v>318</v>
      </c>
      <c r="AF149" s="51">
        <v>43.736352307302802</v>
      </c>
      <c r="AG149" s="45">
        <v>3.0584798947972899E-3</v>
      </c>
      <c r="AH149" s="39">
        <v>0.97690418291125902</v>
      </c>
      <c r="AI149" s="39">
        <v>5.3756705572486303E-2</v>
      </c>
      <c r="AK149" s="25">
        <v>0.96287098768465396</v>
      </c>
      <c r="AL149" s="25">
        <v>0.92143554753214296</v>
      </c>
      <c r="AM149" s="25">
        <v>0.91712106948428795</v>
      </c>
      <c r="AN149" s="25">
        <v>0.84465401737819901</v>
      </c>
      <c r="AO149" s="25">
        <v>0.97506569398753595</v>
      </c>
      <c r="AP149" s="25">
        <v>0.95357603641696398</v>
      </c>
      <c r="AQ149" s="25">
        <v>0.99335562504430697</v>
      </c>
      <c r="AR149" s="25">
        <v>0.98051134211101598</v>
      </c>
      <c r="AS149" s="36">
        <v>172</v>
      </c>
      <c r="AT149" s="36">
        <v>10676</v>
      </c>
    </row>
    <row r="150" spans="2:46" ht="15.75">
      <c r="B150" s="26">
        <v>131</v>
      </c>
      <c r="C150" s="10" t="s">
        <v>253</v>
      </c>
      <c r="D150" s="12" t="s">
        <v>500</v>
      </c>
      <c r="E150" s="14" t="s">
        <v>254</v>
      </c>
      <c r="F150" s="5" t="s">
        <v>563</v>
      </c>
      <c r="G150" s="4">
        <v>42693</v>
      </c>
      <c r="H150" s="93">
        <v>60</v>
      </c>
      <c r="I150" s="5" t="s">
        <v>772</v>
      </c>
      <c r="J150" s="3" t="s">
        <v>540</v>
      </c>
      <c r="K150" s="3" t="s">
        <v>541</v>
      </c>
      <c r="L150" s="3" t="s">
        <v>536</v>
      </c>
      <c r="M150" s="49" t="s">
        <v>365</v>
      </c>
      <c r="N150" s="12" t="s">
        <v>366</v>
      </c>
      <c r="O150" s="12" t="s">
        <v>367</v>
      </c>
      <c r="P150" s="10" t="s">
        <v>9</v>
      </c>
      <c r="Q150" s="10" t="s">
        <v>29</v>
      </c>
      <c r="R150" s="18">
        <v>1616170</v>
      </c>
      <c r="S150" s="43">
        <v>556632.56619963201</v>
      </c>
      <c r="T150" s="28">
        <v>0.94092861386374604</v>
      </c>
      <c r="U150" s="28">
        <v>38.499252270533702</v>
      </c>
      <c r="V150" s="36">
        <v>26</v>
      </c>
      <c r="W150" s="25">
        <v>1.30940874241925</v>
      </c>
      <c r="X150" s="38">
        <v>0.90893082373287504</v>
      </c>
      <c r="Z150" s="18">
        <v>6363826</v>
      </c>
      <c r="AA150" s="18">
        <v>113353</v>
      </c>
      <c r="AB150" s="18">
        <v>42325.933087252699</v>
      </c>
      <c r="AC150" s="18">
        <v>35797.042408684698</v>
      </c>
      <c r="AD150" s="18">
        <v>938103160</v>
      </c>
      <c r="AE150" s="36">
        <v>313</v>
      </c>
      <c r="AF150" s="52">
        <v>45.578986659107599</v>
      </c>
      <c r="AG150" s="45">
        <v>3.8216676935754401E-3</v>
      </c>
      <c r="AH150" s="39">
        <v>0.97821359220237503</v>
      </c>
      <c r="AI150" s="39">
        <v>4.06280101239146E-2</v>
      </c>
      <c r="AK150" s="25">
        <v>0.96945967503695096</v>
      </c>
      <c r="AL150" s="25">
        <v>0.934637107529107</v>
      </c>
      <c r="AM150" s="25">
        <v>0.91643652334575398</v>
      </c>
      <c r="AN150" s="25">
        <v>0.83760191630023995</v>
      </c>
      <c r="AO150" s="25">
        <v>0.98040785514463002</v>
      </c>
      <c r="AP150" s="25">
        <v>0.96336191666809801</v>
      </c>
      <c r="AQ150" s="25">
        <v>0.99422774276765002</v>
      </c>
      <c r="AR150" s="25">
        <v>0.98329793415257205</v>
      </c>
      <c r="AS150" s="36">
        <v>151</v>
      </c>
      <c r="AT150" s="36">
        <v>12423</v>
      </c>
    </row>
    <row r="151" spans="2:46" ht="15.75">
      <c r="B151" s="26">
        <v>132</v>
      </c>
      <c r="C151" s="10" t="s">
        <v>141</v>
      </c>
      <c r="D151" s="12" t="s">
        <v>501</v>
      </c>
      <c r="E151" s="10" t="s">
        <v>142</v>
      </c>
      <c r="F151" s="3" t="s">
        <v>773</v>
      </c>
      <c r="G151" s="4">
        <v>42629</v>
      </c>
      <c r="H151" s="93">
        <v>48</v>
      </c>
      <c r="I151" s="3" t="s">
        <v>774</v>
      </c>
      <c r="J151" s="3" t="s">
        <v>588</v>
      </c>
      <c r="K151" s="3" t="s">
        <v>549</v>
      </c>
      <c r="L151" s="3" t="s">
        <v>536</v>
      </c>
      <c r="M151" s="49" t="s">
        <v>365</v>
      </c>
      <c r="N151" s="12" t="s">
        <v>366</v>
      </c>
      <c r="O151" s="12" t="s">
        <v>367</v>
      </c>
      <c r="P151" s="10" t="s">
        <v>9</v>
      </c>
      <c r="Q151" s="10" t="s">
        <v>29</v>
      </c>
      <c r="R151" s="15">
        <v>1563010</v>
      </c>
      <c r="S151" s="43">
        <v>559030.83267696202</v>
      </c>
      <c r="T151" s="28">
        <v>0.94243573012494797</v>
      </c>
      <c r="U151" s="28">
        <v>38.000883134606099</v>
      </c>
      <c r="V151" s="36">
        <v>29</v>
      </c>
      <c r="W151" s="25">
        <v>1.31505036542652</v>
      </c>
      <c r="X151" s="38">
        <v>0.79878697074035099</v>
      </c>
      <c r="Z151" s="18">
        <v>1161321</v>
      </c>
      <c r="AA151" s="18">
        <v>100853</v>
      </c>
      <c r="AB151" s="18">
        <v>53619.2399191554</v>
      </c>
      <c r="AC151" s="18">
        <v>35107.740872398201</v>
      </c>
      <c r="AD151" s="18">
        <v>825778562</v>
      </c>
      <c r="AE151" s="36">
        <v>280</v>
      </c>
      <c r="AF151" s="52">
        <v>40.047189460051897</v>
      </c>
      <c r="AG151" s="45">
        <v>3.3863739728477601E-3</v>
      </c>
      <c r="AH151" s="39">
        <v>0.975951000772044</v>
      </c>
      <c r="AI151" s="39">
        <v>3.6627419976095803E-2</v>
      </c>
      <c r="AK151" s="25">
        <v>0.96266374591288195</v>
      </c>
      <c r="AL151" s="25">
        <v>0.91597704666623703</v>
      </c>
      <c r="AM151" s="25">
        <v>0.89622329466175799</v>
      </c>
      <c r="AN151" s="25">
        <v>0.79786178081931702</v>
      </c>
      <c r="AO151" s="25">
        <v>0.97186593044540603</v>
      </c>
      <c r="AP151" s="25">
        <v>0.94371610000696504</v>
      </c>
      <c r="AQ151" s="25">
        <v>0.98929799884415004</v>
      </c>
      <c r="AR151" s="25">
        <v>0.96859745918179896</v>
      </c>
      <c r="AS151" s="36">
        <v>243</v>
      </c>
      <c r="AT151" s="36">
        <v>9076</v>
      </c>
    </row>
    <row r="152" spans="2:46" ht="15.75">
      <c r="B152" s="26">
        <v>133</v>
      </c>
      <c r="C152" s="10" t="s">
        <v>153</v>
      </c>
      <c r="D152" s="12" t="s">
        <v>502</v>
      </c>
      <c r="E152" s="10" t="s">
        <v>154</v>
      </c>
      <c r="F152" s="3" t="s">
        <v>775</v>
      </c>
      <c r="G152" s="4">
        <v>42626</v>
      </c>
      <c r="H152" s="93">
        <v>57</v>
      </c>
      <c r="I152" s="3" t="s">
        <v>562</v>
      </c>
      <c r="J152" s="3" t="s">
        <v>540</v>
      </c>
      <c r="K152" s="3" t="s">
        <v>549</v>
      </c>
      <c r="L152" s="3" t="s">
        <v>536</v>
      </c>
      <c r="M152" s="49" t="s">
        <v>365</v>
      </c>
      <c r="N152" s="12" t="s">
        <v>366</v>
      </c>
      <c r="O152" s="12" t="s">
        <v>367</v>
      </c>
      <c r="P152" s="10" t="s">
        <v>9</v>
      </c>
      <c r="Q152" s="10" t="s">
        <v>29</v>
      </c>
      <c r="R152" s="15">
        <v>1640391</v>
      </c>
      <c r="S152" s="43">
        <v>573775.37969815498</v>
      </c>
      <c r="T152" s="28">
        <v>0.94401744427106904</v>
      </c>
      <c r="U152" s="28">
        <v>37.957982465680701</v>
      </c>
      <c r="V152" s="36">
        <v>30</v>
      </c>
      <c r="W152" s="25">
        <v>1.3497350747750601</v>
      </c>
      <c r="X152" s="38">
        <v>0.87728663311545896</v>
      </c>
      <c r="Z152" s="18">
        <v>1938079</v>
      </c>
      <c r="AA152" s="18">
        <v>136523</v>
      </c>
      <c r="AB152" s="18">
        <v>62864.174135541398</v>
      </c>
      <c r="AC152" s="18">
        <v>43852.448156011298</v>
      </c>
      <c r="AD152" s="18">
        <v>800117812</v>
      </c>
      <c r="AE152" s="36">
        <v>307</v>
      </c>
      <c r="AF152" s="52">
        <v>38.689390140959397</v>
      </c>
      <c r="AG152" s="45">
        <v>1.00029116586408E-2</v>
      </c>
      <c r="AH152" s="39">
        <v>0.97277619161414197</v>
      </c>
      <c r="AI152" s="39">
        <v>3.6490468287093902E-2</v>
      </c>
      <c r="AK152" s="25">
        <v>0.95786001040017299</v>
      </c>
      <c r="AL152" s="25">
        <v>0.90662419914520698</v>
      </c>
      <c r="AM152" s="25">
        <v>0.88446747717511898</v>
      </c>
      <c r="AN152" s="25">
        <v>0.77906863229561296</v>
      </c>
      <c r="AO152" s="25">
        <v>0.96856725925506504</v>
      </c>
      <c r="AP152" s="25">
        <v>0.93811785369927503</v>
      </c>
      <c r="AQ152" s="25">
        <v>0.98915787041621295</v>
      </c>
      <c r="AR152" s="25">
        <v>0.96698826819143402</v>
      </c>
      <c r="AS152" s="36">
        <v>213</v>
      </c>
      <c r="AT152" s="36">
        <v>10700</v>
      </c>
    </row>
    <row r="153" spans="2:46" ht="15.75">
      <c r="B153" s="26">
        <v>134</v>
      </c>
      <c r="C153" s="10" t="s">
        <v>55</v>
      </c>
      <c r="D153" s="13" t="s">
        <v>503</v>
      </c>
      <c r="E153" s="10" t="s">
        <v>56</v>
      </c>
      <c r="F153" s="3" t="s">
        <v>776</v>
      </c>
      <c r="G153" s="4">
        <v>42640</v>
      </c>
      <c r="H153" s="93">
        <v>37</v>
      </c>
      <c r="I153" s="3" t="s">
        <v>777</v>
      </c>
      <c r="J153" s="3" t="s">
        <v>540</v>
      </c>
      <c r="K153" s="3" t="s">
        <v>549</v>
      </c>
      <c r="L153" s="3" t="s">
        <v>536</v>
      </c>
      <c r="M153" s="49" t="s">
        <v>365</v>
      </c>
      <c r="N153" s="12" t="s">
        <v>366</v>
      </c>
      <c r="O153" s="12" t="s">
        <v>367</v>
      </c>
      <c r="P153" s="14" t="s">
        <v>9</v>
      </c>
      <c r="Q153" s="10" t="s">
        <v>29</v>
      </c>
      <c r="R153" s="15">
        <v>1656525</v>
      </c>
      <c r="S153" s="32">
        <v>511577.95813636098</v>
      </c>
      <c r="T153" s="28">
        <v>0.94726996587319201</v>
      </c>
      <c r="U153" s="28">
        <v>37.964391460574802</v>
      </c>
      <c r="V153" s="36">
        <v>28</v>
      </c>
      <c r="W153" s="25">
        <v>1.20342339181876</v>
      </c>
      <c r="X153" s="37">
        <v>0.79597221255769701</v>
      </c>
      <c r="Z153" s="15">
        <v>1564092</v>
      </c>
      <c r="AA153" s="15">
        <v>117393</v>
      </c>
      <c r="AB153" s="15">
        <v>54335.596649756902</v>
      </c>
      <c r="AC153" s="15">
        <v>37990.068118463598</v>
      </c>
      <c r="AD153" s="15">
        <v>788476334</v>
      </c>
      <c r="AE153" s="36">
        <v>299</v>
      </c>
      <c r="AF153" s="51">
        <v>38.167621156419301</v>
      </c>
      <c r="AG153" s="45">
        <v>3.6397067457634501E-3</v>
      </c>
      <c r="AH153" s="39">
        <v>0.97373998291748298</v>
      </c>
      <c r="AI153" s="39">
        <v>3.9231633640580001E-2</v>
      </c>
      <c r="AK153" s="25">
        <v>0.96090801395935699</v>
      </c>
      <c r="AL153" s="25">
        <v>0.91257650858908601</v>
      </c>
      <c r="AM153" s="25">
        <v>0.88761217735660503</v>
      </c>
      <c r="AN153" s="25">
        <v>0.78221837373321701</v>
      </c>
      <c r="AO153" s="25">
        <v>0.96160501153354805</v>
      </c>
      <c r="AP153" s="25">
        <v>0.92820483943656296</v>
      </c>
      <c r="AQ153" s="25">
        <v>0.98909915348201105</v>
      </c>
      <c r="AR153" s="25">
        <v>0.96727193796155198</v>
      </c>
      <c r="AS153" s="36">
        <v>137</v>
      </c>
      <c r="AT153" s="36">
        <v>10643</v>
      </c>
    </row>
    <row r="154" spans="2:46" ht="15.75">
      <c r="B154" s="26">
        <v>135</v>
      </c>
      <c r="C154" s="10" t="s">
        <v>313</v>
      </c>
      <c r="D154" s="12" t="s">
        <v>504</v>
      </c>
      <c r="E154" s="14" t="s">
        <v>314</v>
      </c>
      <c r="F154" s="3" t="s">
        <v>778</v>
      </c>
      <c r="G154" s="4">
        <v>42613</v>
      </c>
      <c r="H154" s="93">
        <v>64</v>
      </c>
      <c r="I154" s="3" t="s">
        <v>779</v>
      </c>
      <c r="J154" s="3" t="s">
        <v>540</v>
      </c>
      <c r="K154" s="3" t="s">
        <v>549</v>
      </c>
      <c r="L154" s="3" t="s">
        <v>536</v>
      </c>
      <c r="M154" s="49" t="s">
        <v>365</v>
      </c>
      <c r="N154" s="12" t="s">
        <v>366</v>
      </c>
      <c r="O154" s="12" t="s">
        <v>367</v>
      </c>
      <c r="P154" s="10" t="s">
        <v>9</v>
      </c>
      <c r="Q154" s="10" t="s">
        <v>130</v>
      </c>
      <c r="R154" s="18">
        <v>1617123</v>
      </c>
      <c r="S154" s="43">
        <v>590067.64459064999</v>
      </c>
      <c r="T154" s="28">
        <v>0.94560690518618795</v>
      </c>
      <c r="U154" s="28">
        <v>37.838886400541199</v>
      </c>
      <c r="V154" s="36">
        <v>18</v>
      </c>
      <c r="W154" s="25">
        <v>1.38806059753362</v>
      </c>
      <c r="X154" s="38">
        <v>0.84934520227584198</v>
      </c>
      <c r="Z154" s="18">
        <v>6286441</v>
      </c>
      <c r="AA154" s="18">
        <v>88143</v>
      </c>
      <c r="AB154" s="18">
        <v>41344.683292986803</v>
      </c>
      <c r="AC154" s="18">
        <v>29395.445021708802</v>
      </c>
      <c r="AD154" s="18">
        <v>744822668</v>
      </c>
      <c r="AE154" s="36">
        <v>315</v>
      </c>
      <c r="AF154" s="52">
        <v>35.971105001595603</v>
      </c>
      <c r="AG154" s="45">
        <v>4.6030367725070596E-3</v>
      </c>
      <c r="AH154" s="39">
        <v>0.97563861469371904</v>
      </c>
      <c r="AI154" s="39">
        <v>4.0849828635688798E-2</v>
      </c>
      <c r="AK154" s="25">
        <v>0.94980386960623697</v>
      </c>
      <c r="AL154" s="25">
        <v>0.89209987106904898</v>
      </c>
      <c r="AM154" s="25">
        <v>0.89865642705693505</v>
      </c>
      <c r="AN154" s="25">
        <v>0.80696694109339295</v>
      </c>
      <c r="AO154" s="25">
        <v>0.965958894862743</v>
      </c>
      <c r="AP154" s="25">
        <v>0.93463179815574504</v>
      </c>
      <c r="AQ154" s="25">
        <v>0.98731741002812701</v>
      </c>
      <c r="AR154" s="25">
        <v>0.96255435528715605</v>
      </c>
      <c r="AS154" s="36">
        <v>177</v>
      </c>
      <c r="AT154" s="36">
        <v>13060</v>
      </c>
    </row>
    <row r="155" spans="2:46" ht="15.75">
      <c r="B155" s="26">
        <v>136</v>
      </c>
      <c r="C155" s="10" t="s">
        <v>128</v>
      </c>
      <c r="D155" s="12" t="s">
        <v>505</v>
      </c>
      <c r="E155" s="10" t="s">
        <v>129</v>
      </c>
      <c r="F155" s="3" t="s">
        <v>780</v>
      </c>
      <c r="G155" s="4">
        <v>42689</v>
      </c>
      <c r="H155" s="93">
        <v>64</v>
      </c>
      <c r="I155" s="3" t="s">
        <v>781</v>
      </c>
      <c r="J155" s="3" t="s">
        <v>540</v>
      </c>
      <c r="K155" s="3" t="s">
        <v>541</v>
      </c>
      <c r="L155" s="3" t="s">
        <v>536</v>
      </c>
      <c r="M155" s="49" t="s">
        <v>365</v>
      </c>
      <c r="N155" s="12" t="s">
        <v>366</v>
      </c>
      <c r="O155" s="12" t="s">
        <v>367</v>
      </c>
      <c r="P155" s="10" t="s">
        <v>9</v>
      </c>
      <c r="Q155" s="10" t="s">
        <v>130</v>
      </c>
      <c r="R155" s="15">
        <v>1611805</v>
      </c>
      <c r="S155" s="43">
        <v>602548.56962974905</v>
      </c>
      <c r="T155" s="28">
        <v>0.94688575472395797</v>
      </c>
      <c r="U155" s="28">
        <v>37.601360758554698</v>
      </c>
      <c r="V155" s="36">
        <v>15</v>
      </c>
      <c r="W155" s="25">
        <v>1.4174204182700401</v>
      </c>
      <c r="X155" s="38">
        <v>0.899811589489385</v>
      </c>
      <c r="Z155" s="18">
        <v>4690883</v>
      </c>
      <c r="AA155" s="18">
        <v>72886</v>
      </c>
      <c r="AB155" s="18">
        <v>34485.094288300199</v>
      </c>
      <c r="AC155" s="18">
        <v>24454.346999982299</v>
      </c>
      <c r="AD155" s="18">
        <v>695484494</v>
      </c>
      <c r="AE155" s="36">
        <v>303</v>
      </c>
      <c r="AF155" s="52">
        <v>33.601037567898103</v>
      </c>
      <c r="AG155" s="45">
        <v>4.2260207061752299E-3</v>
      </c>
      <c r="AH155" s="39">
        <v>0.97682513105748603</v>
      </c>
      <c r="AI155" s="39">
        <v>3.8530742622060202E-2</v>
      </c>
      <c r="AK155" s="25">
        <v>0.93890120596238102</v>
      </c>
      <c r="AL155" s="25">
        <v>0.86926340721702999</v>
      </c>
      <c r="AM155" s="25">
        <v>0.889962221688962</v>
      </c>
      <c r="AN155" s="25">
        <v>0.78963572791817904</v>
      </c>
      <c r="AO155" s="25">
        <v>0.959940327584068</v>
      </c>
      <c r="AP155" s="25">
        <v>0.92241785911045704</v>
      </c>
      <c r="AQ155" s="25">
        <v>0.98445258471858899</v>
      </c>
      <c r="AR155" s="25">
        <v>0.95418869414074903</v>
      </c>
      <c r="AS155" s="36">
        <v>116</v>
      </c>
      <c r="AT155" s="36">
        <v>11771</v>
      </c>
    </row>
    <row r="156" spans="2:46" ht="15.75">
      <c r="B156" s="26">
        <v>137</v>
      </c>
      <c r="C156" s="10" t="s">
        <v>295</v>
      </c>
      <c r="D156" s="12" t="s">
        <v>506</v>
      </c>
      <c r="E156" s="14" t="s">
        <v>296</v>
      </c>
      <c r="F156" s="3" t="s">
        <v>782</v>
      </c>
      <c r="G156" s="4">
        <v>42647</v>
      </c>
      <c r="H156" s="93">
        <v>34</v>
      </c>
      <c r="I156" s="3" t="s">
        <v>783</v>
      </c>
      <c r="J156" s="3" t="s">
        <v>540</v>
      </c>
      <c r="K156" s="3" t="s">
        <v>549</v>
      </c>
      <c r="L156" s="3" t="s">
        <v>536</v>
      </c>
      <c r="M156" s="49" t="s">
        <v>365</v>
      </c>
      <c r="N156" s="12" t="s">
        <v>366</v>
      </c>
      <c r="O156" s="12" t="s">
        <v>367</v>
      </c>
      <c r="P156" s="10" t="s">
        <v>9</v>
      </c>
      <c r="Q156" s="10" t="s">
        <v>130</v>
      </c>
      <c r="R156" s="18">
        <v>1612472</v>
      </c>
      <c r="S156" s="43">
        <v>463214.10728191398</v>
      </c>
      <c r="T156" s="28">
        <v>0.94508348490086702</v>
      </c>
      <c r="U156" s="28">
        <v>37.494956252203799</v>
      </c>
      <c r="V156" s="36">
        <v>22</v>
      </c>
      <c r="W156" s="25">
        <v>1.0896534599618399</v>
      </c>
      <c r="X156" s="38">
        <v>0.80477140042764805</v>
      </c>
      <c r="Z156" s="18">
        <v>1199325</v>
      </c>
      <c r="AA156" s="18">
        <v>76477</v>
      </c>
      <c r="AB156" s="18">
        <v>40134.334072547397</v>
      </c>
      <c r="AC156" s="18">
        <v>29019.830770237098</v>
      </c>
      <c r="AD156" s="18">
        <v>666002348</v>
      </c>
      <c r="AE156" s="36">
        <v>295</v>
      </c>
      <c r="AF156" s="52">
        <v>32.011208491005398</v>
      </c>
      <c r="AG156" s="45">
        <v>3.9103730100854403E-3</v>
      </c>
      <c r="AH156" s="39">
        <v>0.97293209242559597</v>
      </c>
      <c r="AI156" s="39">
        <v>3.8132619685607202E-2</v>
      </c>
      <c r="AK156" s="25">
        <v>0.94272625065959403</v>
      </c>
      <c r="AL156" s="25">
        <v>0.87520688318085405</v>
      </c>
      <c r="AM156" s="25">
        <v>0.89070978492360398</v>
      </c>
      <c r="AN156" s="25">
        <v>0.79052191468325395</v>
      </c>
      <c r="AO156" s="25">
        <v>0.95320518900032403</v>
      </c>
      <c r="AP156" s="25">
        <v>0.91194984120386302</v>
      </c>
      <c r="AQ156" s="25">
        <v>0.98358006933783304</v>
      </c>
      <c r="AR156" s="25">
        <v>0.95121425251341596</v>
      </c>
      <c r="AS156" s="36">
        <v>182</v>
      </c>
      <c r="AT156" s="36">
        <v>9855</v>
      </c>
    </row>
    <row r="157" spans="2:46" ht="15.75">
      <c r="B157" s="26">
        <v>138</v>
      </c>
      <c r="C157" s="10" t="s">
        <v>287</v>
      </c>
      <c r="D157" s="12" t="s">
        <v>507</v>
      </c>
      <c r="E157" s="14" t="s">
        <v>288</v>
      </c>
      <c r="F157" s="3" t="s">
        <v>765</v>
      </c>
      <c r="G157" s="4">
        <v>42458</v>
      </c>
      <c r="H157" s="93">
        <v>219</v>
      </c>
      <c r="I157" s="3" t="s">
        <v>784</v>
      </c>
      <c r="J157" s="3" t="s">
        <v>588</v>
      </c>
      <c r="K157" s="3" t="s">
        <v>549</v>
      </c>
      <c r="L157" s="3" t="s">
        <v>536</v>
      </c>
      <c r="M157" s="49" t="s">
        <v>365</v>
      </c>
      <c r="N157" s="12" t="s">
        <v>366</v>
      </c>
      <c r="O157" s="12" t="s">
        <v>367</v>
      </c>
      <c r="P157" s="10" t="s">
        <v>9</v>
      </c>
      <c r="Q157" s="10" t="s">
        <v>130</v>
      </c>
      <c r="R157" s="18">
        <v>1635309</v>
      </c>
      <c r="S157" s="43">
        <v>472850.24142454797</v>
      </c>
      <c r="T157" s="28">
        <v>0.94810400729315703</v>
      </c>
      <c r="U157" s="28">
        <v>37.243375309545698</v>
      </c>
      <c r="V157" s="36">
        <v>21</v>
      </c>
      <c r="W157" s="25">
        <v>1.1123212646424701</v>
      </c>
      <c r="X157" s="38">
        <v>0.79570497383776795</v>
      </c>
      <c r="Z157" s="18">
        <v>1568795</v>
      </c>
      <c r="AA157" s="18">
        <v>85702</v>
      </c>
      <c r="AB157" s="18">
        <v>42743.626785635097</v>
      </c>
      <c r="AC157" s="18">
        <v>30805.5272061711</v>
      </c>
      <c r="AD157" s="18">
        <v>600907322</v>
      </c>
      <c r="AE157" s="36">
        <v>288</v>
      </c>
      <c r="AF157" s="52">
        <v>28.8913292792265</v>
      </c>
      <c r="AG157" s="45">
        <v>4.2417106409173601E-3</v>
      </c>
      <c r="AH157" s="39">
        <v>0.97333374480000101</v>
      </c>
      <c r="AI157" s="39">
        <v>4.0498910822270598E-2</v>
      </c>
      <c r="AK157" s="25">
        <v>0.93839493710076405</v>
      </c>
      <c r="AL157" s="25">
        <v>0.864683739931985</v>
      </c>
      <c r="AM157" s="25">
        <v>0.88776412972646201</v>
      </c>
      <c r="AN157" s="25">
        <v>0.78222990059516495</v>
      </c>
      <c r="AO157" s="25">
        <v>0.94907282391210401</v>
      </c>
      <c r="AP157" s="25">
        <v>0.90210897738070805</v>
      </c>
      <c r="AQ157" s="25">
        <v>0.98097372076953904</v>
      </c>
      <c r="AR157" s="25">
        <v>0.94297726455395003</v>
      </c>
      <c r="AS157" s="36">
        <v>168</v>
      </c>
      <c r="AT157" s="36">
        <v>10144</v>
      </c>
    </row>
    <row r="158" spans="2:46" ht="15.75">
      <c r="B158" s="26">
        <v>139</v>
      </c>
      <c r="C158" s="10" t="s">
        <v>289</v>
      </c>
      <c r="D158" s="12" t="s">
        <v>508</v>
      </c>
      <c r="E158" s="14" t="s">
        <v>290</v>
      </c>
      <c r="F158" s="3" t="s">
        <v>545</v>
      </c>
      <c r="G158" s="4">
        <v>42649</v>
      </c>
      <c r="H158" s="93">
        <v>56</v>
      </c>
      <c r="I158" s="3" t="s">
        <v>785</v>
      </c>
      <c r="J158" s="3" t="s">
        <v>540</v>
      </c>
      <c r="K158" s="3" t="s">
        <v>541</v>
      </c>
      <c r="L158" s="3" t="s">
        <v>536</v>
      </c>
      <c r="M158" s="49" t="s">
        <v>365</v>
      </c>
      <c r="N158" s="12" t="s">
        <v>366</v>
      </c>
      <c r="O158" s="12" t="s">
        <v>367</v>
      </c>
      <c r="P158" s="10" t="s">
        <v>9</v>
      </c>
      <c r="Q158" s="10" t="s">
        <v>130</v>
      </c>
      <c r="R158" s="18">
        <v>1666574</v>
      </c>
      <c r="S158" s="43">
        <v>538817.39480471902</v>
      </c>
      <c r="T158" s="28">
        <v>0.94340973240167703</v>
      </c>
      <c r="U158" s="28">
        <v>37.075258162027197</v>
      </c>
      <c r="V158" s="36">
        <v>13</v>
      </c>
      <c r="W158" s="25">
        <v>1.26750077190387</v>
      </c>
      <c r="X158" s="38">
        <v>0.87475469335790501</v>
      </c>
      <c r="Z158" s="18">
        <v>2965678</v>
      </c>
      <c r="AA158" s="18">
        <v>64384</v>
      </c>
      <c r="AB158" s="18">
        <v>32370.146935208199</v>
      </c>
      <c r="AC158" s="18">
        <v>22694.027941345401</v>
      </c>
      <c r="AD158" s="18">
        <v>557371282</v>
      </c>
      <c r="AE158" s="36">
        <v>286</v>
      </c>
      <c r="AF158" s="52">
        <v>26.773438409881599</v>
      </c>
      <c r="AG158" s="45">
        <v>3.54970166242363E-3</v>
      </c>
      <c r="AH158" s="39">
        <v>0.97319451058477702</v>
      </c>
      <c r="AI158" s="39">
        <v>3.1235298263481402E-2</v>
      </c>
      <c r="AK158" s="25">
        <v>0.93443329738666803</v>
      </c>
      <c r="AL158" s="25">
        <v>0.85618209925905997</v>
      </c>
      <c r="AM158" s="25">
        <v>0.88520060118074895</v>
      </c>
      <c r="AN158" s="25">
        <v>0.77715427058181297</v>
      </c>
      <c r="AO158" s="25">
        <v>0.94511076864200505</v>
      </c>
      <c r="AP158" s="25">
        <v>0.89405950681901103</v>
      </c>
      <c r="AQ158" s="25">
        <v>0.97872328058875402</v>
      </c>
      <c r="AR158" s="25">
        <v>0.93759622625300598</v>
      </c>
      <c r="AS158" s="36">
        <v>129</v>
      </c>
      <c r="AT158" s="36">
        <v>9069</v>
      </c>
    </row>
    <row r="159" spans="2:46" ht="15.75">
      <c r="B159" s="26">
        <v>140</v>
      </c>
      <c r="C159" s="10" t="s">
        <v>267</v>
      </c>
      <c r="D159" s="12" t="s">
        <v>509</v>
      </c>
      <c r="E159" s="14" t="s">
        <v>268</v>
      </c>
      <c r="F159" s="3" t="s">
        <v>786</v>
      </c>
      <c r="G159" s="4">
        <v>42646</v>
      </c>
      <c r="H159" s="93">
        <v>37</v>
      </c>
      <c r="I159" s="3" t="s">
        <v>787</v>
      </c>
      <c r="J159" s="3" t="s">
        <v>540</v>
      </c>
      <c r="K159" s="3" t="s">
        <v>549</v>
      </c>
      <c r="L159" s="3" t="s">
        <v>536</v>
      </c>
      <c r="M159" s="49" t="s">
        <v>365</v>
      </c>
      <c r="N159" s="12" t="s">
        <v>366</v>
      </c>
      <c r="O159" s="12" t="s">
        <v>367</v>
      </c>
      <c r="P159" s="10" t="s">
        <v>9</v>
      </c>
      <c r="Q159" s="10" t="s">
        <v>130</v>
      </c>
      <c r="R159" s="18">
        <v>1605062</v>
      </c>
      <c r="S159" s="43">
        <v>463436.28329810401</v>
      </c>
      <c r="T159" s="28">
        <v>0.94865217310605698</v>
      </c>
      <c r="U159" s="28">
        <v>37.717847995344599</v>
      </c>
      <c r="V159" s="36">
        <v>27</v>
      </c>
      <c r="W159" s="25">
        <v>1.0901761013515501</v>
      </c>
      <c r="X159" s="38">
        <v>0.82540032743236302</v>
      </c>
      <c r="Z159" s="18">
        <v>1405989</v>
      </c>
      <c r="AA159" s="18">
        <v>95967</v>
      </c>
      <c r="AB159" s="18">
        <v>46569.670470635901</v>
      </c>
      <c r="AC159" s="18">
        <v>32002.352739358499</v>
      </c>
      <c r="AD159" s="18">
        <v>729714776</v>
      </c>
      <c r="AE159" s="36">
        <v>285</v>
      </c>
      <c r="AF159" s="52">
        <v>35.238131365412499</v>
      </c>
      <c r="AG159" s="45">
        <v>4.8630557299530804E-3</v>
      </c>
      <c r="AH159" s="39">
        <v>0.97522451703787305</v>
      </c>
      <c r="AI159" s="39">
        <v>4.8017504374039198E-2</v>
      </c>
      <c r="AK159" s="25">
        <v>0.95105843245251698</v>
      </c>
      <c r="AL159" s="25">
        <v>0.89223375613816502</v>
      </c>
      <c r="AM159" s="25">
        <v>0.90191297263069503</v>
      </c>
      <c r="AN159" s="25">
        <v>0.809021963554027</v>
      </c>
      <c r="AO159" s="25">
        <v>0.96370136953345698</v>
      </c>
      <c r="AP159" s="25">
        <v>0.92866045376611595</v>
      </c>
      <c r="AQ159" s="25">
        <v>0.98640936952193403</v>
      </c>
      <c r="AR159" s="25">
        <v>0.95873329091666903</v>
      </c>
      <c r="AS159" s="36">
        <v>262</v>
      </c>
      <c r="AT159" s="36">
        <v>11643</v>
      </c>
    </row>
    <row r="160" spans="2:46" ht="15.75">
      <c r="B160" s="26">
        <v>141</v>
      </c>
      <c r="C160" s="10" t="s">
        <v>261</v>
      </c>
      <c r="D160" s="12" t="s">
        <v>510</v>
      </c>
      <c r="E160" s="14" t="s">
        <v>262</v>
      </c>
      <c r="F160" s="3" t="s">
        <v>788</v>
      </c>
      <c r="G160" s="4">
        <v>42633</v>
      </c>
      <c r="H160" s="93">
        <v>44</v>
      </c>
      <c r="I160" s="3" t="s">
        <v>789</v>
      </c>
      <c r="J160" s="3" t="s">
        <v>540</v>
      </c>
      <c r="K160" s="3" t="s">
        <v>549</v>
      </c>
      <c r="L160" s="3" t="s">
        <v>536</v>
      </c>
      <c r="M160" s="49" t="s">
        <v>365</v>
      </c>
      <c r="N160" s="12" t="s">
        <v>366</v>
      </c>
      <c r="O160" s="12" t="s">
        <v>367</v>
      </c>
      <c r="P160" s="10" t="s">
        <v>9</v>
      </c>
      <c r="Q160" s="10" t="s">
        <v>130</v>
      </c>
      <c r="R160" s="18">
        <v>1576370</v>
      </c>
      <c r="S160" s="43">
        <v>536616.93469088001</v>
      </c>
      <c r="T160" s="28">
        <v>0.946857718007174</v>
      </c>
      <c r="U160" s="28">
        <v>37.359570960480902</v>
      </c>
      <c r="V160" s="36">
        <v>18</v>
      </c>
      <c r="W160" s="25">
        <v>1.2623244637153701</v>
      </c>
      <c r="X160" s="38">
        <v>0.82042552536450297</v>
      </c>
      <c r="Z160" s="18">
        <v>1227389</v>
      </c>
      <c r="AA160" s="18">
        <v>76966</v>
      </c>
      <c r="AB160" s="18">
        <v>40560.570520303299</v>
      </c>
      <c r="AC160" s="18">
        <v>27548.172426334499</v>
      </c>
      <c r="AD160" s="18">
        <v>632284214</v>
      </c>
      <c r="AE160" s="36">
        <v>305</v>
      </c>
      <c r="AF160" s="52">
        <v>30.268484182369399</v>
      </c>
      <c r="AG160" s="45">
        <v>3.8035455965403798E-3</v>
      </c>
      <c r="AH160" s="39">
        <v>0.969838943345816</v>
      </c>
      <c r="AI160" s="39">
        <v>2.95124195325169E-2</v>
      </c>
      <c r="AK160" s="25">
        <v>0.93652167481225701</v>
      </c>
      <c r="AL160" s="25">
        <v>0.86247247166304397</v>
      </c>
      <c r="AM160" s="25">
        <v>0.86938059459528005</v>
      </c>
      <c r="AN160" s="25">
        <v>0.75688205208097803</v>
      </c>
      <c r="AO160" s="25">
        <v>0.94835474889777904</v>
      </c>
      <c r="AP160" s="25">
        <v>0.90222150279715796</v>
      </c>
      <c r="AQ160" s="25">
        <v>0.98221731323344397</v>
      </c>
      <c r="AR160" s="25">
        <v>0.94700445126880795</v>
      </c>
      <c r="AS160" s="36">
        <v>189</v>
      </c>
      <c r="AT160" s="36">
        <v>11233</v>
      </c>
    </row>
    <row r="161" spans="2:46" ht="15.75">
      <c r="B161" s="26">
        <v>142</v>
      </c>
      <c r="C161" s="10" t="s">
        <v>257</v>
      </c>
      <c r="D161" s="12" t="s">
        <v>511</v>
      </c>
      <c r="E161" s="14" t="s">
        <v>258</v>
      </c>
      <c r="F161" s="3" t="s">
        <v>569</v>
      </c>
      <c r="G161" s="4">
        <v>42654</v>
      </c>
      <c r="H161" s="93">
        <v>51</v>
      </c>
      <c r="I161" s="3" t="s">
        <v>790</v>
      </c>
      <c r="J161" s="3" t="s">
        <v>540</v>
      </c>
      <c r="K161" s="3" t="s">
        <v>541</v>
      </c>
      <c r="L161" s="3" t="s">
        <v>536</v>
      </c>
      <c r="M161" s="49" t="s">
        <v>365</v>
      </c>
      <c r="N161" s="12" t="s">
        <v>366</v>
      </c>
      <c r="O161" s="12" t="s">
        <v>367</v>
      </c>
      <c r="P161" s="10" t="s">
        <v>9</v>
      </c>
      <c r="Q161" s="10" t="s">
        <v>130</v>
      </c>
      <c r="R161" s="18">
        <v>1576477</v>
      </c>
      <c r="S161" s="43">
        <v>569624.15589858196</v>
      </c>
      <c r="T161" s="28">
        <v>0.94596422173327399</v>
      </c>
      <c r="U161" s="28">
        <v>37.243412751002303</v>
      </c>
      <c r="V161" s="36">
        <v>19</v>
      </c>
      <c r="W161" s="25">
        <v>1.3399698381270999</v>
      </c>
      <c r="X161" s="38">
        <v>0.88516840102942795</v>
      </c>
      <c r="Z161" s="18">
        <v>4940796</v>
      </c>
      <c r="AA161" s="18">
        <v>124472</v>
      </c>
      <c r="AB161" s="18">
        <v>45381.6221432272</v>
      </c>
      <c r="AC161" s="18">
        <v>37287.782064542997</v>
      </c>
      <c r="AD161" s="18">
        <v>593900542</v>
      </c>
      <c r="AE161" s="36">
        <v>320</v>
      </c>
      <c r="AF161" s="52">
        <v>28.475570064801701</v>
      </c>
      <c r="AG161" s="45">
        <v>5.1731699929526802E-3</v>
      </c>
      <c r="AH161" s="39">
        <v>0.97092507788955595</v>
      </c>
      <c r="AI161" s="39">
        <v>2.9392013218463301E-2</v>
      </c>
      <c r="AK161" s="25">
        <v>0.93252131801787097</v>
      </c>
      <c r="AL161" s="25">
        <v>0.85502460147079995</v>
      </c>
      <c r="AM161" s="25">
        <v>0.87827997671481395</v>
      </c>
      <c r="AN161" s="25">
        <v>0.76932387811397296</v>
      </c>
      <c r="AO161" s="25">
        <v>0.93840439406435106</v>
      </c>
      <c r="AP161" s="25">
        <v>0.88903693111968896</v>
      </c>
      <c r="AQ161" s="25">
        <v>0.98104084067328501</v>
      </c>
      <c r="AR161" s="25">
        <v>0.94279027699557105</v>
      </c>
      <c r="AS161" s="36">
        <v>163</v>
      </c>
      <c r="AT161" s="36">
        <v>14138</v>
      </c>
    </row>
    <row r="162" spans="2:46" ht="15.75">
      <c r="B162" s="26">
        <v>143</v>
      </c>
      <c r="C162" s="10" t="s">
        <v>301</v>
      </c>
      <c r="D162" s="12" t="s">
        <v>512</v>
      </c>
      <c r="E162" s="14" t="s">
        <v>302</v>
      </c>
      <c r="F162" s="3" t="s">
        <v>545</v>
      </c>
      <c r="G162" s="4">
        <v>42654</v>
      </c>
      <c r="H162" s="93">
        <v>51</v>
      </c>
      <c r="I162" s="3" t="s">
        <v>791</v>
      </c>
      <c r="J162" s="3" t="s">
        <v>540</v>
      </c>
      <c r="K162" s="3" t="s">
        <v>541</v>
      </c>
      <c r="L162" s="3" t="s">
        <v>536</v>
      </c>
      <c r="M162" s="49" t="s">
        <v>365</v>
      </c>
      <c r="N162" s="12" t="s">
        <v>366</v>
      </c>
      <c r="O162" s="12" t="s">
        <v>367</v>
      </c>
      <c r="P162" s="10" t="s">
        <v>9</v>
      </c>
      <c r="Q162" s="10" t="s">
        <v>52</v>
      </c>
      <c r="R162" s="18">
        <v>1540551</v>
      </c>
      <c r="S162" s="43">
        <v>548387.14598040795</v>
      </c>
      <c r="T162" s="28">
        <v>0.93879604334873901</v>
      </c>
      <c r="U162" s="28">
        <v>38.173977804282202</v>
      </c>
      <c r="V162" s="36">
        <v>22</v>
      </c>
      <c r="W162" s="25">
        <v>1.2900124189276401</v>
      </c>
      <c r="X162" s="38">
        <v>0.90766782843667504</v>
      </c>
      <c r="Z162" s="18">
        <v>5369008</v>
      </c>
      <c r="AA162" s="18">
        <v>80018</v>
      </c>
      <c r="AB162" s="18">
        <v>38718.898138896497</v>
      </c>
      <c r="AC162" s="18">
        <v>24528.009937118499</v>
      </c>
      <c r="AD162" s="18">
        <v>822520810</v>
      </c>
      <c r="AE162" s="36">
        <v>327</v>
      </c>
      <c r="AF162" s="52">
        <v>39.077273163451999</v>
      </c>
      <c r="AG162" s="45">
        <v>4.1206642004520903E-3</v>
      </c>
      <c r="AH162" s="39">
        <v>0.96780438175175099</v>
      </c>
      <c r="AI162" s="39">
        <v>3.1712592840594897E-2</v>
      </c>
      <c r="AK162" s="25">
        <v>0.94430194080662999</v>
      </c>
      <c r="AL162" s="25">
        <v>0.88529744455244896</v>
      </c>
      <c r="AM162" s="25">
        <v>0.87177088464446895</v>
      </c>
      <c r="AN162" s="25">
        <v>0.76703997662280599</v>
      </c>
      <c r="AO162" s="25">
        <v>0.963083858632099</v>
      </c>
      <c r="AP162" s="25">
        <v>0.93505685284728501</v>
      </c>
      <c r="AQ162" s="25">
        <v>0.99016450644573895</v>
      </c>
      <c r="AR162" s="25">
        <v>0.97239759897381794</v>
      </c>
      <c r="AS162" s="36">
        <v>205</v>
      </c>
      <c r="AT162" s="36">
        <v>12640</v>
      </c>
    </row>
    <row r="163" spans="2:46" ht="15.75">
      <c r="B163" s="26">
        <v>144</v>
      </c>
      <c r="C163" s="10" t="s">
        <v>114</v>
      </c>
      <c r="D163" s="12" t="s">
        <v>513</v>
      </c>
      <c r="E163" s="10" t="s">
        <v>115</v>
      </c>
      <c r="F163" s="3" t="s">
        <v>792</v>
      </c>
      <c r="G163" s="4">
        <v>42647</v>
      </c>
      <c r="H163" s="93">
        <v>36</v>
      </c>
      <c r="I163" s="3" t="s">
        <v>687</v>
      </c>
      <c r="J163" s="3" t="s">
        <v>540</v>
      </c>
      <c r="K163" s="3" t="s">
        <v>549</v>
      </c>
      <c r="L163" s="3" t="s">
        <v>536</v>
      </c>
      <c r="M163" s="49" t="s">
        <v>365</v>
      </c>
      <c r="N163" s="12" t="s">
        <v>366</v>
      </c>
      <c r="O163" s="12" t="s">
        <v>367</v>
      </c>
      <c r="P163" s="10" t="s">
        <v>9</v>
      </c>
      <c r="Q163" s="10" t="s">
        <v>52</v>
      </c>
      <c r="R163" s="18">
        <v>1564248</v>
      </c>
      <c r="S163" s="43">
        <v>557936.58448637498</v>
      </c>
      <c r="T163" s="28">
        <v>0.94173948961743703</v>
      </c>
      <c r="U163" s="28">
        <v>37.878188253831297</v>
      </c>
      <c r="V163" s="36">
        <v>16</v>
      </c>
      <c r="W163" s="25">
        <v>1.31247628292734</v>
      </c>
      <c r="X163" s="38">
        <v>0.81178271651541101</v>
      </c>
      <c r="Z163" s="18">
        <v>842105</v>
      </c>
      <c r="AA163" s="18">
        <v>49245</v>
      </c>
      <c r="AB163" s="18">
        <v>29915.3800643992</v>
      </c>
      <c r="AC163" s="18">
        <v>20350.7310343641</v>
      </c>
      <c r="AD163" s="18">
        <v>754190578</v>
      </c>
      <c r="AE163" s="36">
        <v>316</v>
      </c>
      <c r="AF163" s="52">
        <v>35.998136861149497</v>
      </c>
      <c r="AG163" s="45">
        <v>3.3519214817190998E-3</v>
      </c>
      <c r="AH163" s="39">
        <v>0.96908111731939395</v>
      </c>
      <c r="AI163" s="39">
        <v>3.1135025687260402E-2</v>
      </c>
      <c r="AK163" s="25">
        <v>0.94344463845079996</v>
      </c>
      <c r="AL163" s="25">
        <v>0.880570437040886</v>
      </c>
      <c r="AM163" s="25">
        <v>0.87904364804544399</v>
      </c>
      <c r="AN163" s="25">
        <v>0.77899071533389597</v>
      </c>
      <c r="AO163" s="25">
        <v>0.95489956584952196</v>
      </c>
      <c r="AP163" s="25">
        <v>0.92019147712025595</v>
      </c>
      <c r="AQ163" s="25">
        <v>0.987429598000095</v>
      </c>
      <c r="AR163" s="25">
        <v>0.96359272122198203</v>
      </c>
      <c r="AS163" s="36">
        <v>147</v>
      </c>
      <c r="AT163" s="36">
        <v>10855</v>
      </c>
    </row>
    <row r="164" spans="2:46" ht="15.75">
      <c r="B164" s="26">
        <v>145</v>
      </c>
      <c r="C164" s="10" t="s">
        <v>120</v>
      </c>
      <c r="D164" s="12" t="s">
        <v>514</v>
      </c>
      <c r="E164" s="10" t="s">
        <v>121</v>
      </c>
      <c r="F164" s="3" t="s">
        <v>558</v>
      </c>
      <c r="G164" s="4">
        <v>42647</v>
      </c>
      <c r="H164" s="93">
        <v>30</v>
      </c>
      <c r="I164" s="3" t="s">
        <v>793</v>
      </c>
      <c r="J164" s="3" t="s">
        <v>588</v>
      </c>
      <c r="K164" s="3" t="s">
        <v>549</v>
      </c>
      <c r="L164" s="3" t="s">
        <v>536</v>
      </c>
      <c r="M164" s="49" t="s">
        <v>365</v>
      </c>
      <c r="N164" s="12" t="s">
        <v>366</v>
      </c>
      <c r="O164" s="12" t="s">
        <v>367</v>
      </c>
      <c r="P164" s="10" t="s">
        <v>9</v>
      </c>
      <c r="Q164" s="10" t="s">
        <v>52</v>
      </c>
      <c r="R164" s="15">
        <v>1574831</v>
      </c>
      <c r="S164" s="43">
        <v>548124.73381260899</v>
      </c>
      <c r="T164" s="28">
        <v>0.94451211725238304</v>
      </c>
      <c r="U164" s="28">
        <v>38.097885540145597</v>
      </c>
      <c r="V164" s="36">
        <v>24</v>
      </c>
      <c r="W164" s="25">
        <v>1.2893951270056501</v>
      </c>
      <c r="X164" s="38">
        <v>0.85249935809022104</v>
      </c>
      <c r="Z164" s="18">
        <v>1482606</v>
      </c>
      <c r="AA164" s="18">
        <v>97082</v>
      </c>
      <c r="AB164" s="18">
        <v>41634.597197401199</v>
      </c>
      <c r="AC164" s="18">
        <v>32853.072950607602</v>
      </c>
      <c r="AD164" s="18">
        <v>829545402</v>
      </c>
      <c r="AE164" s="36">
        <v>321</v>
      </c>
      <c r="AF164" s="52">
        <v>39.904284259909801</v>
      </c>
      <c r="AG164" s="45">
        <v>3.7165392501875799E-3</v>
      </c>
      <c r="AH164" s="39">
        <v>0.97342606209756299</v>
      </c>
      <c r="AI164" s="39">
        <v>3.5321320336443203E-2</v>
      </c>
      <c r="AK164" s="25">
        <v>0.95233036111747305</v>
      </c>
      <c r="AL164" s="25">
        <v>0.89887901699200701</v>
      </c>
      <c r="AM164" s="25">
        <v>0.89757157627669504</v>
      </c>
      <c r="AN164" s="25">
        <v>0.80999256204266001</v>
      </c>
      <c r="AO164" s="25">
        <v>0.96677737567641897</v>
      </c>
      <c r="AP164" s="25">
        <v>0.93941562465558603</v>
      </c>
      <c r="AQ164" s="25">
        <v>0.98941167538410302</v>
      </c>
      <c r="AR164" s="25">
        <v>0.97061743463198602</v>
      </c>
      <c r="AS164" s="36">
        <v>268</v>
      </c>
      <c r="AT164" s="36">
        <v>12524</v>
      </c>
    </row>
    <row r="165" spans="2:46" ht="15.75">
      <c r="B165" s="26">
        <v>146</v>
      </c>
      <c r="C165" s="10" t="s">
        <v>297</v>
      </c>
      <c r="D165" s="12" t="s">
        <v>515</v>
      </c>
      <c r="E165" s="14" t="s">
        <v>298</v>
      </c>
      <c r="F165" s="3" t="s">
        <v>794</v>
      </c>
      <c r="G165" s="4">
        <v>42623</v>
      </c>
      <c r="H165" s="93">
        <v>54</v>
      </c>
      <c r="I165" s="3" t="s">
        <v>795</v>
      </c>
      <c r="J165" s="3" t="s">
        <v>544</v>
      </c>
      <c r="K165" s="3" t="s">
        <v>549</v>
      </c>
      <c r="L165" s="3" t="s">
        <v>536</v>
      </c>
      <c r="M165" s="49" t="s">
        <v>365</v>
      </c>
      <c r="N165" s="12" t="s">
        <v>366</v>
      </c>
      <c r="O165" s="12" t="s">
        <v>367</v>
      </c>
      <c r="P165" s="10" t="s">
        <v>9</v>
      </c>
      <c r="Q165" s="10" t="s">
        <v>52</v>
      </c>
      <c r="R165" s="18">
        <v>1568895</v>
      </c>
      <c r="S165" s="43">
        <v>543868.70491417905</v>
      </c>
      <c r="T165" s="28">
        <v>0.94174497726713102</v>
      </c>
      <c r="U165" s="28">
        <v>38.258442015233904</v>
      </c>
      <c r="V165" s="36">
        <v>30</v>
      </c>
      <c r="W165" s="25">
        <v>1.27938334942382</v>
      </c>
      <c r="X165" s="38">
        <v>0.84181811287126795</v>
      </c>
      <c r="Z165" s="18">
        <v>1910772</v>
      </c>
      <c r="AA165" s="18">
        <v>123736</v>
      </c>
      <c r="AB165" s="18">
        <v>52933.670088533101</v>
      </c>
      <c r="AC165" s="18">
        <v>38415.721219021398</v>
      </c>
      <c r="AD165" s="18">
        <v>852677240</v>
      </c>
      <c r="AE165" s="36">
        <v>326</v>
      </c>
      <c r="AF165" s="52">
        <v>41.037315100534997</v>
      </c>
      <c r="AG165" s="45">
        <v>4.3913112396846499E-3</v>
      </c>
      <c r="AH165" s="39">
        <v>0.97441073482857299</v>
      </c>
      <c r="AI165" s="39">
        <v>3.5845303802607899E-2</v>
      </c>
      <c r="AK165" s="25">
        <v>0.95366544694474298</v>
      </c>
      <c r="AL165" s="25">
        <v>0.90229406584939698</v>
      </c>
      <c r="AM165" s="25">
        <v>0.89648113141577701</v>
      </c>
      <c r="AN165" s="25">
        <v>0.80834068538762205</v>
      </c>
      <c r="AO165" s="25">
        <v>0.96958833362316499</v>
      </c>
      <c r="AP165" s="25">
        <v>0.94568504930423603</v>
      </c>
      <c r="AQ165" s="25">
        <v>0.99142724054062903</v>
      </c>
      <c r="AR165" s="25">
        <v>0.97568878113833502</v>
      </c>
      <c r="AS165" s="36">
        <v>218</v>
      </c>
      <c r="AT165" s="36">
        <v>12714</v>
      </c>
    </row>
    <row r="166" spans="2:46" ht="15.75">
      <c r="B166" s="26">
        <v>147</v>
      </c>
      <c r="C166" s="10" t="s">
        <v>281</v>
      </c>
      <c r="D166" s="12" t="s">
        <v>516</v>
      </c>
      <c r="E166" s="14" t="s">
        <v>282</v>
      </c>
      <c r="F166" s="3" t="s">
        <v>565</v>
      </c>
      <c r="G166" s="4">
        <v>42585</v>
      </c>
      <c r="H166" s="93">
        <v>120</v>
      </c>
      <c r="I166" s="3" t="s">
        <v>796</v>
      </c>
      <c r="J166" s="3" t="s">
        <v>544</v>
      </c>
      <c r="K166" s="3" t="s">
        <v>541</v>
      </c>
      <c r="L166" s="3" t="s">
        <v>536</v>
      </c>
      <c r="M166" s="49" t="s">
        <v>365</v>
      </c>
      <c r="N166" s="12" t="s">
        <v>366</v>
      </c>
      <c r="O166" s="12" t="s">
        <v>367</v>
      </c>
      <c r="P166" s="10" t="s">
        <v>9</v>
      </c>
      <c r="Q166" s="10" t="s">
        <v>52</v>
      </c>
      <c r="R166" s="18">
        <v>1579193</v>
      </c>
      <c r="S166" s="43">
        <v>502043.26840014098</v>
      </c>
      <c r="T166" s="28">
        <v>0.945542181114856</v>
      </c>
      <c r="U166" s="28">
        <v>37.910981176559702</v>
      </c>
      <c r="V166" s="36">
        <v>21</v>
      </c>
      <c r="W166" s="25">
        <v>1.1809942224618499</v>
      </c>
      <c r="X166" s="38">
        <v>0.83295048362673696</v>
      </c>
      <c r="Z166" s="18">
        <v>3512927</v>
      </c>
      <c r="AA166" s="18">
        <v>63868</v>
      </c>
      <c r="AB166" s="18">
        <v>33778.4185272174</v>
      </c>
      <c r="AC166" s="18">
        <v>25811.823814217201</v>
      </c>
      <c r="AD166" s="18">
        <v>783626206</v>
      </c>
      <c r="AE166" s="36">
        <v>306</v>
      </c>
      <c r="AF166" s="52">
        <v>37.762891854536903</v>
      </c>
      <c r="AG166" s="45">
        <v>4.7659905152455896E-3</v>
      </c>
      <c r="AH166" s="39">
        <v>0.974549092606532</v>
      </c>
      <c r="AI166" s="39">
        <v>3.7927518189941098E-2</v>
      </c>
      <c r="AK166" s="25">
        <v>0.95071515595119904</v>
      </c>
      <c r="AL166" s="25">
        <v>0.89392505243689302</v>
      </c>
      <c r="AM166" s="25">
        <v>0.89960087551407997</v>
      </c>
      <c r="AN166" s="25">
        <v>0.81121741152833005</v>
      </c>
      <c r="AO166" s="25">
        <v>0.95893556997760698</v>
      </c>
      <c r="AP166" s="25">
        <v>0.92507103412261305</v>
      </c>
      <c r="AQ166" s="25">
        <v>0.98818256213345601</v>
      </c>
      <c r="AR166" s="25">
        <v>0.96481476829910895</v>
      </c>
      <c r="AS166" s="36">
        <v>157</v>
      </c>
      <c r="AT166" s="36">
        <v>9185</v>
      </c>
    </row>
    <row r="167" spans="2:46" ht="15.75">
      <c r="B167" s="26">
        <v>148</v>
      </c>
      <c r="C167" s="10" t="s">
        <v>124</v>
      </c>
      <c r="D167" s="12" t="s">
        <v>517</v>
      </c>
      <c r="E167" s="10" t="s">
        <v>125</v>
      </c>
      <c r="F167" s="3" t="s">
        <v>654</v>
      </c>
      <c r="G167" s="4">
        <v>42654</v>
      </c>
      <c r="H167" s="93">
        <v>99</v>
      </c>
      <c r="I167" s="3" t="s">
        <v>797</v>
      </c>
      <c r="J167" s="3" t="s">
        <v>540</v>
      </c>
      <c r="K167" s="3" t="s">
        <v>541</v>
      </c>
      <c r="L167" s="3" t="s">
        <v>536</v>
      </c>
      <c r="M167" s="49" t="s">
        <v>365</v>
      </c>
      <c r="N167" s="12" t="s">
        <v>366</v>
      </c>
      <c r="O167" s="12" t="s">
        <v>367</v>
      </c>
      <c r="P167" s="10" t="s">
        <v>9</v>
      </c>
      <c r="Q167" s="10" t="s">
        <v>52</v>
      </c>
      <c r="R167" s="15">
        <v>1574914</v>
      </c>
      <c r="S167" s="43">
        <v>542481.42437127104</v>
      </c>
      <c r="T167" s="28">
        <v>0.94471177359379699</v>
      </c>
      <c r="U167" s="28">
        <v>38.097885540145299</v>
      </c>
      <c r="V167" s="36">
        <v>24</v>
      </c>
      <c r="W167" s="25">
        <v>1.2761199448345599</v>
      </c>
      <c r="X167" s="38">
        <v>0.85282617557107598</v>
      </c>
      <c r="Z167" s="18">
        <v>2026128</v>
      </c>
      <c r="AA167" s="18">
        <v>97200</v>
      </c>
      <c r="AB167" s="18">
        <v>41681.986548152599</v>
      </c>
      <c r="AC167" s="18">
        <v>32853.836591902596</v>
      </c>
      <c r="AD167" s="18">
        <v>829545402</v>
      </c>
      <c r="AE167" s="36">
        <v>321</v>
      </c>
      <c r="AF167" s="52">
        <v>39.904281065153</v>
      </c>
      <c r="AG167" s="45">
        <v>3.7167122759923601E-3</v>
      </c>
      <c r="AH167" s="39">
        <v>0.97342576313864004</v>
      </c>
      <c r="AI167" s="39">
        <v>3.5323033685394703E-2</v>
      </c>
      <c r="AK167" s="25">
        <v>0.95233036111747305</v>
      </c>
      <c r="AL167" s="25">
        <v>0.89887901699200701</v>
      </c>
      <c r="AM167" s="25">
        <v>0.89757157627669504</v>
      </c>
      <c r="AN167" s="25">
        <v>0.80999256204266001</v>
      </c>
      <c r="AO167" s="25">
        <v>0.96677737567641897</v>
      </c>
      <c r="AP167" s="25">
        <v>0.93941562465558603</v>
      </c>
      <c r="AQ167" s="25">
        <v>0.98941167538410302</v>
      </c>
      <c r="AR167" s="25">
        <v>0.97061743463198602</v>
      </c>
      <c r="AS167" s="36">
        <v>269</v>
      </c>
      <c r="AT167" s="36">
        <v>12543</v>
      </c>
    </row>
    <row r="168" spans="2:46" ht="15.75">
      <c r="B168" s="26">
        <v>148.5</v>
      </c>
      <c r="C168" s="10" t="s">
        <v>124</v>
      </c>
      <c r="D168" s="12" t="s">
        <v>517</v>
      </c>
      <c r="E168" s="10" t="s">
        <v>125</v>
      </c>
      <c r="F168" s="3" t="s">
        <v>654</v>
      </c>
      <c r="G168" s="4">
        <v>42654</v>
      </c>
      <c r="H168" s="93">
        <v>99</v>
      </c>
      <c r="I168" s="3" t="s">
        <v>797</v>
      </c>
      <c r="J168" s="3" t="s">
        <v>540</v>
      </c>
      <c r="K168" s="3" t="s">
        <v>541</v>
      </c>
      <c r="L168" s="3" t="s">
        <v>536</v>
      </c>
      <c r="M168" s="49" t="s">
        <v>365</v>
      </c>
      <c r="N168" s="12" t="s">
        <v>366</v>
      </c>
      <c r="O168" s="12" t="s">
        <v>367</v>
      </c>
      <c r="P168" s="10" t="s">
        <v>9</v>
      </c>
      <c r="Q168" s="10" t="s">
        <v>52</v>
      </c>
      <c r="R168" s="15">
        <v>1511894</v>
      </c>
      <c r="S168" s="43">
        <v>488245.58832483803</v>
      </c>
      <c r="T168" s="28">
        <v>0.95003474911687402</v>
      </c>
      <c r="U168" s="28">
        <v>37.766417072690999</v>
      </c>
      <c r="V168" s="36">
        <v>31</v>
      </c>
      <c r="W168" s="25">
        <v>1.1485368996015399</v>
      </c>
      <c r="X168" s="38">
        <v>0.86006250514022498</v>
      </c>
      <c r="Z168" s="18">
        <v>5251945</v>
      </c>
      <c r="AA168" s="18">
        <v>126151</v>
      </c>
      <c r="AB168" s="18">
        <v>56313.836536344301</v>
      </c>
      <c r="AC168" s="18">
        <v>44918.339038468701</v>
      </c>
      <c r="AD168" s="18">
        <v>750053594</v>
      </c>
      <c r="AE168" s="36">
        <v>271</v>
      </c>
      <c r="AF168" s="52">
        <v>36.279480379382498</v>
      </c>
      <c r="AG168" s="45">
        <v>3.67062257436387E-3</v>
      </c>
      <c r="AH168" s="39">
        <v>0.97701955681849495</v>
      </c>
      <c r="AI168" s="39">
        <v>4.1660964132563101E-2</v>
      </c>
      <c r="AK168" s="25">
        <v>0.95221914098805605</v>
      </c>
      <c r="AL168" s="25">
        <v>0.89352205363172599</v>
      </c>
      <c r="AM168" s="25">
        <v>0.90481204069781096</v>
      </c>
      <c r="AN168" s="25">
        <v>0.81561847803299303</v>
      </c>
      <c r="AO168" s="25">
        <v>0.96044380896600301</v>
      </c>
      <c r="AP168" s="25">
        <v>0.92500620628983998</v>
      </c>
      <c r="AQ168" s="25">
        <v>0.98663357314704103</v>
      </c>
      <c r="AR168" s="25">
        <v>0.96028768362251105</v>
      </c>
      <c r="AS168" s="36">
        <v>240</v>
      </c>
      <c r="AT168" s="36">
        <v>8386</v>
      </c>
    </row>
    <row r="169" spans="2:46" ht="15.75">
      <c r="B169" s="26">
        <v>149</v>
      </c>
      <c r="C169" s="10" t="s">
        <v>50</v>
      </c>
      <c r="D169" s="12" t="s">
        <v>518</v>
      </c>
      <c r="E169" s="10" t="s">
        <v>51</v>
      </c>
      <c r="F169" s="3" t="s">
        <v>798</v>
      </c>
      <c r="G169" s="4">
        <v>42625</v>
      </c>
      <c r="H169" s="93">
        <v>52</v>
      </c>
      <c r="I169" s="3" t="s">
        <v>799</v>
      </c>
      <c r="J169" s="3" t="s">
        <v>588</v>
      </c>
      <c r="K169" s="3" t="s">
        <v>549</v>
      </c>
      <c r="L169" s="3" t="s">
        <v>536</v>
      </c>
      <c r="M169" s="49" t="s">
        <v>365</v>
      </c>
      <c r="N169" s="12" t="s">
        <v>366</v>
      </c>
      <c r="O169" s="12" t="s">
        <v>367</v>
      </c>
      <c r="P169" s="10" t="s">
        <v>9</v>
      </c>
      <c r="Q169" s="10" t="s">
        <v>52</v>
      </c>
      <c r="R169" s="15">
        <v>1588584</v>
      </c>
      <c r="S169" s="32">
        <v>591661.65660368104</v>
      </c>
      <c r="T169" s="28">
        <v>0.94851525813397197</v>
      </c>
      <c r="U169" s="28">
        <v>37.6251069197154</v>
      </c>
      <c r="V169" s="36">
        <v>21</v>
      </c>
      <c r="W169" s="25">
        <v>1.3918103121427301</v>
      </c>
      <c r="X169" s="37">
        <v>0.80631291617634904</v>
      </c>
      <c r="Z169" s="15">
        <v>1786843</v>
      </c>
      <c r="AA169" s="15">
        <v>92016</v>
      </c>
      <c r="AB169" s="15">
        <v>49119.945925718101</v>
      </c>
      <c r="AC169" s="15">
        <v>32554.553993623798</v>
      </c>
      <c r="AD169" s="15">
        <v>698586080</v>
      </c>
      <c r="AE169" s="36">
        <v>322</v>
      </c>
      <c r="AF169" s="51">
        <v>33.754251310368701</v>
      </c>
      <c r="AG169" s="45">
        <v>4.9169723047508404E-3</v>
      </c>
      <c r="AH169" s="39">
        <v>0.97413600912288401</v>
      </c>
      <c r="AI169" s="39">
        <v>3.4934709135531102E-2</v>
      </c>
      <c r="AK169" s="25">
        <v>0.94408798758350898</v>
      </c>
      <c r="AL169" s="25">
        <v>0.87807346428720801</v>
      </c>
      <c r="AM169" s="25">
        <v>0.887219259065956</v>
      </c>
      <c r="AN169" s="25">
        <v>0.78726855049277</v>
      </c>
      <c r="AO169" s="25">
        <v>0.95403676272793703</v>
      </c>
      <c r="AP169" s="25">
        <v>0.91356640472996498</v>
      </c>
      <c r="AQ169" s="25">
        <v>0.98509599149899996</v>
      </c>
      <c r="AR169" s="25">
        <v>0.955636868150879</v>
      </c>
      <c r="AS169" s="36">
        <v>149</v>
      </c>
      <c r="AT169" s="36">
        <v>9606</v>
      </c>
    </row>
    <row r="170" spans="2:46" ht="15.75">
      <c r="B170" s="26">
        <v>150</v>
      </c>
      <c r="C170" s="10" t="s">
        <v>265</v>
      </c>
      <c r="D170" s="12" t="s">
        <v>519</v>
      </c>
      <c r="E170" s="14" t="s">
        <v>266</v>
      </c>
      <c r="F170" s="3" t="s">
        <v>800</v>
      </c>
      <c r="G170" s="4">
        <v>42481</v>
      </c>
      <c r="H170" s="93">
        <v>196</v>
      </c>
      <c r="I170" s="3" t="s">
        <v>801</v>
      </c>
      <c r="J170" s="3" t="s">
        <v>588</v>
      </c>
      <c r="K170" s="3" t="s">
        <v>549</v>
      </c>
      <c r="L170" s="3" t="s">
        <v>536</v>
      </c>
      <c r="M170" s="49" t="s">
        <v>365</v>
      </c>
      <c r="N170" s="12" t="s">
        <v>366</v>
      </c>
      <c r="O170" s="12" t="s">
        <v>367</v>
      </c>
      <c r="P170" s="10" t="s">
        <v>9</v>
      </c>
      <c r="Q170" s="10" t="s">
        <v>52</v>
      </c>
      <c r="R170" s="18">
        <v>1556480</v>
      </c>
      <c r="S170" s="43">
        <v>508007.668558034</v>
      </c>
      <c r="T170" s="28">
        <v>0.94921196831863996</v>
      </c>
      <c r="U170" s="28">
        <v>37.6772219145317</v>
      </c>
      <c r="V170" s="36">
        <v>28</v>
      </c>
      <c r="W170" s="25">
        <v>1.1950247305281601</v>
      </c>
      <c r="X170" s="38">
        <v>0.80664162563938102</v>
      </c>
      <c r="Z170" s="18">
        <v>1686696</v>
      </c>
      <c r="AA170" s="18">
        <v>101161</v>
      </c>
      <c r="AB170" s="18">
        <v>53588.376209107599</v>
      </c>
      <c r="AC170" s="18">
        <v>34972.268402533002</v>
      </c>
      <c r="AD170" s="18">
        <v>701446164</v>
      </c>
      <c r="AE170" s="36">
        <v>320</v>
      </c>
      <c r="AF170" s="52">
        <v>33.739479198735999</v>
      </c>
      <c r="AG170" s="45">
        <v>3.3680200438520498E-3</v>
      </c>
      <c r="AH170" s="39">
        <v>0.97196399522971799</v>
      </c>
      <c r="AI170" s="39">
        <v>3.7923099370359301E-2</v>
      </c>
      <c r="AK170" s="25">
        <v>0.94304475500927898</v>
      </c>
      <c r="AL170" s="25">
        <v>0.87714830333234095</v>
      </c>
      <c r="AM170" s="25">
        <v>0.886542934796685</v>
      </c>
      <c r="AN170" s="25">
        <v>0.78595633013923205</v>
      </c>
      <c r="AO170" s="25">
        <v>0.94076725858322596</v>
      </c>
      <c r="AP170" s="25">
        <v>0.89557229726328602</v>
      </c>
      <c r="AQ170" s="25">
        <v>0.985743812015486</v>
      </c>
      <c r="AR170" s="25">
        <v>0.957045962617881</v>
      </c>
      <c r="AS170" s="36">
        <v>183</v>
      </c>
      <c r="AT170" s="36">
        <v>9045</v>
      </c>
    </row>
    <row r="171" spans="2:46" ht="15.75">
      <c r="B171" s="26">
        <v>151</v>
      </c>
      <c r="C171" s="10" t="s">
        <v>309</v>
      </c>
      <c r="D171" s="12" t="s">
        <v>520</v>
      </c>
      <c r="E171" s="14" t="s">
        <v>310</v>
      </c>
      <c r="F171" s="3" t="s">
        <v>802</v>
      </c>
      <c r="G171" s="4">
        <v>42625</v>
      </c>
      <c r="H171" s="93">
        <v>128</v>
      </c>
      <c r="I171" s="3" t="s">
        <v>803</v>
      </c>
      <c r="J171" s="3" t="s">
        <v>602</v>
      </c>
      <c r="K171" s="3" t="s">
        <v>541</v>
      </c>
      <c r="L171" s="3" t="s">
        <v>536</v>
      </c>
      <c r="M171" s="49" t="s">
        <v>365</v>
      </c>
      <c r="N171" s="12" t="s">
        <v>366</v>
      </c>
      <c r="O171" s="12" t="s">
        <v>367</v>
      </c>
      <c r="P171" s="10" t="s">
        <v>9</v>
      </c>
      <c r="Q171" s="10" t="s">
        <v>26</v>
      </c>
      <c r="R171" s="18">
        <v>1604942</v>
      </c>
      <c r="S171" s="43">
        <v>579919.408735423</v>
      </c>
      <c r="T171" s="28">
        <v>0.94368489683276202</v>
      </c>
      <c r="U171" s="28">
        <v>38.054126761478997</v>
      </c>
      <c r="V171" s="36">
        <v>18</v>
      </c>
      <c r="W171" s="25">
        <v>1.3641881373940901</v>
      </c>
      <c r="X171" s="38">
        <v>0.95390003141586299</v>
      </c>
      <c r="Z171" s="18">
        <v>6633453</v>
      </c>
      <c r="AA171" s="18">
        <v>96770</v>
      </c>
      <c r="AB171" s="18">
        <v>34073.966988266402</v>
      </c>
      <c r="AC171" s="18">
        <v>25864.2788286551</v>
      </c>
      <c r="AD171" s="18">
        <v>824689140</v>
      </c>
      <c r="AE171" s="36">
        <v>326</v>
      </c>
      <c r="AF171" s="52">
        <v>39.775502172717999</v>
      </c>
      <c r="AG171" s="45">
        <v>3.7162029996039999E-3</v>
      </c>
      <c r="AH171" s="39">
        <v>0.97434989382787296</v>
      </c>
      <c r="AI171" s="39">
        <v>3.6247177642645297E-2</v>
      </c>
      <c r="AK171" s="25">
        <v>0.95928975109591597</v>
      </c>
      <c r="AL171" s="25">
        <v>0.91358805071116</v>
      </c>
      <c r="AM171" s="25">
        <v>0.91624355678331304</v>
      </c>
      <c r="AN171" s="25">
        <v>0.84534859710856403</v>
      </c>
      <c r="AO171" s="25">
        <v>0.96225476577756297</v>
      </c>
      <c r="AP171" s="25">
        <v>0.93394179138820699</v>
      </c>
      <c r="AQ171" s="25">
        <v>0.98843389416404803</v>
      </c>
      <c r="AR171" s="25">
        <v>0.96999251590726598</v>
      </c>
      <c r="AS171" s="36">
        <v>175</v>
      </c>
      <c r="AT171" s="36">
        <v>12660</v>
      </c>
    </row>
    <row r="172" spans="2:46" ht="15.75">
      <c r="B172" s="26">
        <v>152</v>
      </c>
      <c r="C172" s="10" t="s">
        <v>291</v>
      </c>
      <c r="D172" s="12" t="s">
        <v>521</v>
      </c>
      <c r="E172" s="14" t="s">
        <v>292</v>
      </c>
      <c r="F172" s="3" t="s">
        <v>804</v>
      </c>
      <c r="G172" s="4">
        <v>42642</v>
      </c>
      <c r="H172" s="93">
        <v>35</v>
      </c>
      <c r="I172" s="3" t="s">
        <v>805</v>
      </c>
      <c r="J172" s="3" t="s">
        <v>588</v>
      </c>
      <c r="K172" s="3" t="s">
        <v>549</v>
      </c>
      <c r="L172" s="3" t="s">
        <v>536</v>
      </c>
      <c r="M172" s="49" t="s">
        <v>365</v>
      </c>
      <c r="N172" s="12" t="s">
        <v>366</v>
      </c>
      <c r="O172" s="12" t="s">
        <v>367</v>
      </c>
      <c r="P172" s="10" t="s">
        <v>9</v>
      </c>
      <c r="Q172" s="10" t="s">
        <v>26</v>
      </c>
      <c r="R172" s="18">
        <v>1505088</v>
      </c>
      <c r="S172" s="43">
        <v>589715.87654101895</v>
      </c>
      <c r="T172" s="28">
        <v>0.93681106817548399</v>
      </c>
      <c r="U172" s="28">
        <v>38.233631077657797</v>
      </c>
      <c r="V172" s="36">
        <v>19</v>
      </c>
      <c r="W172" s="25">
        <v>1.38723310703547</v>
      </c>
      <c r="X172" s="38">
        <v>0.81655543044880596</v>
      </c>
      <c r="Z172" s="18">
        <v>873437</v>
      </c>
      <c r="AA172" s="18">
        <v>57290</v>
      </c>
      <c r="AB172" s="18">
        <v>34338.076875897699</v>
      </c>
      <c r="AC172" s="18">
        <v>23543.451587777101</v>
      </c>
      <c r="AD172" s="18">
        <v>829376514</v>
      </c>
      <c r="AE172" s="36">
        <v>319</v>
      </c>
      <c r="AF172" s="52">
        <v>39.5443182702247</v>
      </c>
      <c r="AG172" s="45">
        <v>3.5438376331879298E-3</v>
      </c>
      <c r="AH172" s="39">
        <v>0.97125600785941701</v>
      </c>
      <c r="AI172" s="39">
        <v>3.2594775758250399E-2</v>
      </c>
      <c r="AK172" s="25">
        <v>0.95627859992478703</v>
      </c>
      <c r="AL172" s="25">
        <v>0.91147717973727505</v>
      </c>
      <c r="AM172" s="25">
        <v>0.91251047086107595</v>
      </c>
      <c r="AN172" s="25">
        <v>0.84341708504306601</v>
      </c>
      <c r="AO172" s="25">
        <v>0.964076279292856</v>
      </c>
      <c r="AP172" s="25">
        <v>0.93974232431664895</v>
      </c>
      <c r="AQ172" s="25">
        <v>0.99009291680400702</v>
      </c>
      <c r="AR172" s="25">
        <v>0.97554694516584695</v>
      </c>
      <c r="AS172" s="36">
        <v>141</v>
      </c>
      <c r="AT172" s="36">
        <v>9032</v>
      </c>
    </row>
    <row r="173" spans="2:46" ht="15.75">
      <c r="B173" s="26">
        <v>153</v>
      </c>
      <c r="C173" s="10" t="s">
        <v>199</v>
      </c>
      <c r="D173" s="12" t="s">
        <v>522</v>
      </c>
      <c r="E173" s="14" t="s">
        <v>200</v>
      </c>
      <c r="F173" s="5" t="s">
        <v>584</v>
      </c>
      <c r="G173" s="4">
        <v>42618</v>
      </c>
      <c r="H173" s="93">
        <v>134</v>
      </c>
      <c r="I173" s="5" t="s">
        <v>806</v>
      </c>
      <c r="J173" s="3" t="s">
        <v>544</v>
      </c>
      <c r="K173" s="3" t="s">
        <v>541</v>
      </c>
      <c r="L173" s="3" t="s">
        <v>536</v>
      </c>
      <c r="M173" s="49" t="s">
        <v>365</v>
      </c>
      <c r="N173" s="12" t="s">
        <v>366</v>
      </c>
      <c r="O173" s="12" t="s">
        <v>370</v>
      </c>
      <c r="P173" s="10" t="s">
        <v>9</v>
      </c>
      <c r="Q173" s="10" t="s">
        <v>26</v>
      </c>
      <c r="R173" s="18">
        <v>1591214</v>
      </c>
      <c r="S173" s="43">
        <v>581221.52401912701</v>
      </c>
      <c r="T173" s="28">
        <v>0.943801368064622</v>
      </c>
      <c r="U173" s="28">
        <v>38.082803734737297</v>
      </c>
      <c r="V173" s="36">
        <v>19</v>
      </c>
      <c r="W173" s="25">
        <v>1.36725120132468</v>
      </c>
      <c r="X173" s="38">
        <v>0.83160288007169603</v>
      </c>
      <c r="Z173" s="18">
        <v>903565</v>
      </c>
      <c r="AA173" s="18">
        <v>77551</v>
      </c>
      <c r="AB173" s="18">
        <v>36197.490405405901</v>
      </c>
      <c r="AC173" s="18">
        <v>29746.847309414701</v>
      </c>
      <c r="AD173" s="18">
        <v>823985930</v>
      </c>
      <c r="AE173" s="36">
        <v>317</v>
      </c>
      <c r="AF173" s="52">
        <v>39.622295151866702</v>
      </c>
      <c r="AG173" s="45">
        <v>3.64574568561663E-3</v>
      </c>
      <c r="AH173" s="39">
        <v>0.97461518790739499</v>
      </c>
      <c r="AI173" s="39">
        <v>3.5674019127831198E-2</v>
      </c>
      <c r="AK173" s="25">
        <v>0.95779109443940103</v>
      </c>
      <c r="AL173" s="25">
        <v>0.91160566003711596</v>
      </c>
      <c r="AM173" s="25">
        <v>0.91922667378813006</v>
      </c>
      <c r="AN173" s="25">
        <v>0.85210656947256402</v>
      </c>
      <c r="AO173" s="25">
        <v>0.96064897066871002</v>
      </c>
      <c r="AP173" s="25">
        <v>0.93187285127550601</v>
      </c>
      <c r="AQ173" s="25">
        <v>0.98889726217776497</v>
      </c>
      <c r="AR173" s="25">
        <v>0.97097473405886903</v>
      </c>
      <c r="AS173" s="36">
        <v>141</v>
      </c>
      <c r="AT173" s="36">
        <v>11477</v>
      </c>
    </row>
    <row r="174" spans="2:46" ht="15.75">
      <c r="B174" s="26">
        <v>154</v>
      </c>
      <c r="C174" s="10" t="s">
        <v>285</v>
      </c>
      <c r="D174" s="12" t="s">
        <v>523</v>
      </c>
      <c r="E174" s="14" t="s">
        <v>286</v>
      </c>
      <c r="F174" s="3" t="s">
        <v>545</v>
      </c>
      <c r="G174" s="4">
        <v>42672</v>
      </c>
      <c r="H174" s="93">
        <v>33</v>
      </c>
      <c r="I174" s="3" t="s">
        <v>807</v>
      </c>
      <c r="J174" s="3" t="s">
        <v>540</v>
      </c>
      <c r="K174" s="3" t="s">
        <v>541</v>
      </c>
      <c r="L174" s="3" t="s">
        <v>536</v>
      </c>
      <c r="M174" s="49" t="s">
        <v>365</v>
      </c>
      <c r="N174" s="12" t="s">
        <v>366</v>
      </c>
      <c r="O174" s="12" t="s">
        <v>367</v>
      </c>
      <c r="P174" s="10" t="s">
        <v>9</v>
      </c>
      <c r="Q174" s="10" t="s">
        <v>26</v>
      </c>
      <c r="R174" s="18">
        <v>1613861</v>
      </c>
      <c r="S174" s="43">
        <v>471669.07128799497</v>
      </c>
      <c r="T174" s="28">
        <v>0.94214857676933605</v>
      </c>
      <c r="U174" s="28">
        <v>38.131798360746899</v>
      </c>
      <c r="V174" s="36">
        <v>30</v>
      </c>
      <c r="W174" s="25">
        <v>1.10954270909793</v>
      </c>
      <c r="X174" s="38">
        <v>0.87214770282590803</v>
      </c>
      <c r="Z174" s="18">
        <v>3179971</v>
      </c>
      <c r="AA174" s="18">
        <v>110223</v>
      </c>
      <c r="AB174" s="18">
        <v>49160.326030009099</v>
      </c>
      <c r="AC174" s="18">
        <v>34974.503974084299</v>
      </c>
      <c r="AD174" s="18">
        <v>833464266</v>
      </c>
      <c r="AE174" s="36">
        <v>339</v>
      </c>
      <c r="AF174" s="52">
        <v>39.951625322609303</v>
      </c>
      <c r="AG174" s="45">
        <v>3.5685931399980402E-3</v>
      </c>
      <c r="AH174" s="39">
        <v>0.97231109845805896</v>
      </c>
      <c r="AI174" s="39">
        <v>3.9461609978305397E-2</v>
      </c>
      <c r="AK174" s="25">
        <v>0.95723507722203305</v>
      </c>
      <c r="AL174" s="25">
        <v>0.91136639013134901</v>
      </c>
      <c r="AM174" s="25">
        <v>0.914805717530353</v>
      </c>
      <c r="AN174" s="25">
        <v>0.84539225495514903</v>
      </c>
      <c r="AO174" s="25">
        <v>0.96393457797025695</v>
      </c>
      <c r="AP174" s="25">
        <v>0.93740514425365895</v>
      </c>
      <c r="AQ174" s="25">
        <v>0.989332142825185</v>
      </c>
      <c r="AR174" s="25">
        <v>0.97249489607992301</v>
      </c>
      <c r="AS174" s="36">
        <v>207</v>
      </c>
      <c r="AT174" s="36">
        <v>11889</v>
      </c>
    </row>
    <row r="175" spans="2:46" ht="15.75">
      <c r="B175" s="26">
        <v>155</v>
      </c>
      <c r="C175" s="10" t="s">
        <v>311</v>
      </c>
      <c r="D175" s="12" t="s">
        <v>524</v>
      </c>
      <c r="E175" s="14" t="s">
        <v>312</v>
      </c>
      <c r="F175" s="3" t="s">
        <v>567</v>
      </c>
      <c r="G175" s="4">
        <v>42596</v>
      </c>
      <c r="H175" s="93">
        <v>109</v>
      </c>
      <c r="I175" s="3" t="s">
        <v>808</v>
      </c>
      <c r="J175" s="3" t="s">
        <v>540</v>
      </c>
      <c r="K175" s="3" t="s">
        <v>541</v>
      </c>
      <c r="L175" s="3" t="s">
        <v>536</v>
      </c>
      <c r="M175" s="49" t="s">
        <v>365</v>
      </c>
      <c r="N175" s="12" t="s">
        <v>366</v>
      </c>
      <c r="O175" s="12" t="s">
        <v>367</v>
      </c>
      <c r="P175" s="10" t="s">
        <v>9</v>
      </c>
      <c r="Q175" s="10" t="s">
        <v>26</v>
      </c>
      <c r="R175" s="18">
        <v>1649271</v>
      </c>
      <c r="S175" s="43">
        <v>515176.65822319599</v>
      </c>
      <c r="T175" s="28">
        <v>0.94647048876679696</v>
      </c>
      <c r="U175" s="28">
        <v>37.954299663304297</v>
      </c>
      <c r="V175" s="36">
        <v>22</v>
      </c>
      <c r="W175" s="25">
        <v>1.21188888529001</v>
      </c>
      <c r="X175" s="38">
        <v>0.85548302786188901</v>
      </c>
      <c r="Z175" s="18">
        <v>2347140</v>
      </c>
      <c r="AA175" s="18">
        <v>81692</v>
      </c>
      <c r="AB175" s="18">
        <v>39306.959310468403</v>
      </c>
      <c r="AC175" s="18">
        <v>28823.844042096101</v>
      </c>
      <c r="AD175" s="18">
        <v>812542222</v>
      </c>
      <c r="AE175" s="36">
        <v>324</v>
      </c>
      <c r="AF175" s="52">
        <v>39.513932727265299</v>
      </c>
      <c r="AG175" s="45">
        <v>3.8816247160765199E-3</v>
      </c>
      <c r="AH175" s="39">
        <v>0.97835094162035996</v>
      </c>
      <c r="AI175" s="39">
        <v>4.0279997135259399E-2</v>
      </c>
      <c r="AK175" s="25">
        <v>0.96083448259323301</v>
      </c>
      <c r="AL175" s="25">
        <v>0.91392497141294105</v>
      </c>
      <c r="AM175" s="25">
        <v>0.92554421674974297</v>
      </c>
      <c r="AN175" s="25">
        <v>0.85931227824892598</v>
      </c>
      <c r="AO175" s="25">
        <v>0.96432771403724005</v>
      </c>
      <c r="AP175" s="25">
        <v>0.93490309910319902</v>
      </c>
      <c r="AQ175" s="25">
        <v>0.987688581000286</v>
      </c>
      <c r="AR175" s="25">
        <v>0.96688864511092398</v>
      </c>
      <c r="AS175" s="36">
        <v>174</v>
      </c>
      <c r="AT175" s="36">
        <v>10862</v>
      </c>
    </row>
    <row r="176" spans="2:46" ht="15.75">
      <c r="B176" s="26">
        <v>156</v>
      </c>
      <c r="C176" s="10" t="s">
        <v>24</v>
      </c>
      <c r="D176" s="12" t="s">
        <v>525</v>
      </c>
      <c r="E176" s="10" t="s">
        <v>25</v>
      </c>
      <c r="F176" s="7" t="s">
        <v>542</v>
      </c>
      <c r="G176" s="4">
        <v>42623</v>
      </c>
      <c r="H176" s="93">
        <v>124</v>
      </c>
      <c r="I176" s="3" t="s">
        <v>809</v>
      </c>
      <c r="J176" s="3" t="s">
        <v>540</v>
      </c>
      <c r="K176" s="3" t="s">
        <v>541</v>
      </c>
      <c r="L176" s="3" t="s">
        <v>536</v>
      </c>
      <c r="M176" s="49" t="s">
        <v>365</v>
      </c>
      <c r="N176" s="12" t="s">
        <v>366</v>
      </c>
      <c r="O176" s="12" t="s">
        <v>370</v>
      </c>
      <c r="P176" s="14" t="s">
        <v>9</v>
      </c>
      <c r="Q176" s="10" t="s">
        <v>26</v>
      </c>
      <c r="R176" s="15">
        <v>1591708</v>
      </c>
      <c r="S176" s="32">
        <v>528596.27377365297</v>
      </c>
      <c r="T176" s="28">
        <v>0.94361247203420295</v>
      </c>
      <c r="U176" s="28">
        <v>38.1076849841089</v>
      </c>
      <c r="V176" s="36">
        <v>19</v>
      </c>
      <c r="W176" s="25">
        <v>1.2434568584713901</v>
      </c>
      <c r="X176" s="37">
        <v>0.83738846699341096</v>
      </c>
      <c r="Z176" s="15">
        <v>2168581</v>
      </c>
      <c r="AA176" s="15">
        <v>68076</v>
      </c>
      <c r="AB176" s="15">
        <v>32591.1237849805</v>
      </c>
      <c r="AC176" s="15">
        <v>28289.219712603299</v>
      </c>
      <c r="AD176" s="15">
        <v>851585798</v>
      </c>
      <c r="AE176" s="36">
        <v>290</v>
      </c>
      <c r="AF176" s="51">
        <v>40.928265785353098</v>
      </c>
      <c r="AG176" s="45">
        <v>3.8907151676719899E-3</v>
      </c>
      <c r="AH176" s="39">
        <v>0.97568008291279595</v>
      </c>
      <c r="AI176" s="39">
        <v>4.16963438697232E-2</v>
      </c>
      <c r="AK176" s="25">
        <v>0.96058608882530905</v>
      </c>
      <c r="AL176" s="25">
        <v>0.91632710471454804</v>
      </c>
      <c r="AM176" s="25">
        <v>0.92263986057430103</v>
      </c>
      <c r="AN176" s="25">
        <v>0.85717425107002099</v>
      </c>
      <c r="AO176" s="25">
        <v>0.96735809907200898</v>
      </c>
      <c r="AP176" s="25">
        <v>0.94190919797373096</v>
      </c>
      <c r="AQ176" s="25">
        <v>0.98922926554019397</v>
      </c>
      <c r="AR176" s="25">
        <v>0.97167030021324996</v>
      </c>
      <c r="AS176" s="36">
        <v>172</v>
      </c>
      <c r="AT176" s="36">
        <v>11074</v>
      </c>
    </row>
  </sheetData>
  <autoFilter ref="A17:BD176" xr:uid="{0462B4BB-E149-4A73-BA1F-0FA6EFC292AA}"/>
  <sortState xmlns:xlrd2="http://schemas.microsoft.com/office/spreadsheetml/2017/richdata2" ref="B18:BD177">
    <sortCondition ref="B18:B177"/>
  </sortState>
  <conditionalFormatting sqref="E17">
    <cfRule type="duplicateValues" dxfId="37" priority="48"/>
    <cfRule type="duplicateValues" dxfId="36" priority="50"/>
  </conditionalFormatting>
  <conditionalFormatting sqref="B17">
    <cfRule type="duplicateValues" dxfId="35" priority="49"/>
  </conditionalFormatting>
  <conditionalFormatting sqref="E17">
    <cfRule type="duplicateValues" dxfId="34" priority="43"/>
    <cfRule type="duplicateValues" dxfId="33" priority="47"/>
  </conditionalFormatting>
  <conditionalFormatting sqref="R17">
    <cfRule type="duplicateValues" dxfId="32" priority="44"/>
    <cfRule type="duplicateValues" dxfId="31" priority="46"/>
  </conditionalFormatting>
  <conditionalFormatting sqref="S17">
    <cfRule type="duplicateValues" dxfId="30" priority="45"/>
  </conditionalFormatting>
  <conditionalFormatting sqref="B17">
    <cfRule type="duplicateValues" dxfId="29" priority="42"/>
  </conditionalFormatting>
  <conditionalFormatting sqref="R173:R176 S18:S172">
    <cfRule type="duplicateValues" dxfId="28" priority="30"/>
  </conditionalFormatting>
  <conditionalFormatting sqref="B169:B176 B18:B167">
    <cfRule type="duplicateValues" dxfId="27" priority="27"/>
  </conditionalFormatting>
  <conditionalFormatting sqref="E153:E167 E18:E85 E169:E176">
    <cfRule type="duplicateValues" dxfId="26" priority="80"/>
    <cfRule type="duplicateValues" dxfId="25" priority="81"/>
  </conditionalFormatting>
  <conditionalFormatting sqref="E91:E152">
    <cfRule type="duplicateValues" dxfId="24" priority="88"/>
  </conditionalFormatting>
  <conditionalFormatting sqref="E86 E88:E152">
    <cfRule type="duplicateValues" dxfId="23" priority="89"/>
    <cfRule type="duplicateValues" dxfId="22" priority="90"/>
    <cfRule type="duplicateValues" dxfId="21" priority="91"/>
  </conditionalFormatting>
  <conditionalFormatting sqref="E169:E176 E18:E86 E88:E167">
    <cfRule type="duplicateValues" dxfId="20" priority="92"/>
    <cfRule type="duplicateValues" dxfId="19" priority="93"/>
  </conditionalFormatting>
  <conditionalFormatting sqref="Q8:Q15">
    <cfRule type="duplicateValues" dxfId="18" priority="96"/>
  </conditionalFormatting>
  <conditionalFormatting sqref="R8:R15 R1:R5">
    <cfRule type="duplicateValues" dxfId="17" priority="98"/>
  </conditionalFormatting>
  <conditionalFormatting sqref="R7">
    <cfRule type="duplicateValues" dxfId="16" priority="108"/>
    <cfRule type="duplicateValues" dxfId="15" priority="109"/>
  </conditionalFormatting>
  <conditionalFormatting sqref="S7">
    <cfRule type="duplicateValues" dxfId="14" priority="110"/>
  </conditionalFormatting>
  <conditionalFormatting sqref="B1:B15">
    <cfRule type="duplicateValues" dxfId="13" priority="124"/>
  </conditionalFormatting>
  <conditionalFormatting sqref="B168">
    <cfRule type="duplicateValues" dxfId="12" priority="7"/>
  </conditionalFormatting>
  <conditionalFormatting sqref="E168">
    <cfRule type="duplicateValues" dxfId="11" priority="8"/>
    <cfRule type="duplicateValues" dxfId="10" priority="9"/>
  </conditionalFormatting>
  <conditionalFormatting sqref="E168">
    <cfRule type="duplicateValues" dxfId="9" priority="10"/>
    <cfRule type="duplicateValues" dxfId="8" priority="11"/>
  </conditionalFormatting>
  <conditionalFormatting sqref="R18:R172">
    <cfRule type="duplicateValues" dxfId="7" priority="125"/>
    <cfRule type="duplicateValues" dxfId="6" priority="126"/>
  </conditionalFormatting>
  <conditionalFormatting sqref="E87">
    <cfRule type="duplicateValues" dxfId="5" priority="2"/>
    <cfRule type="duplicateValues" dxfId="4" priority="3"/>
    <cfRule type="duplicateValues" dxfId="3" priority="4"/>
  </conditionalFormatting>
  <conditionalFormatting sqref="E87">
    <cfRule type="duplicateValues" dxfId="2" priority="5"/>
    <cfRule type="duplicateValues" dxfId="1" priority="6"/>
  </conditionalFormatting>
  <conditionalFormatting sqref="D1:D1048576">
    <cfRule type="duplicateValues" dxfId="0" priority="1"/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</dc:creator>
  <cp:lastModifiedBy>David A</cp:lastModifiedBy>
  <dcterms:created xsi:type="dcterms:W3CDTF">2018-06-05T17:51:31Z</dcterms:created>
  <dcterms:modified xsi:type="dcterms:W3CDTF">2021-06-14T16:23:51Z</dcterms:modified>
</cp:coreProperties>
</file>