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51" i="1" l="1"/>
  <c r="H1351" i="1"/>
  <c r="H1352" i="1" s="1"/>
  <c r="D1351" i="1"/>
  <c r="B1351" i="1"/>
  <c r="B1352" i="1" s="1"/>
  <c r="J1324" i="1"/>
  <c r="H1324" i="1"/>
  <c r="H1325" i="1" s="1"/>
  <c r="D1324" i="1"/>
  <c r="B1324" i="1"/>
  <c r="B1325" i="1" s="1"/>
  <c r="J1297" i="1"/>
  <c r="H1297" i="1"/>
  <c r="H1298" i="1" s="1"/>
  <c r="D1297" i="1"/>
  <c r="B1297" i="1"/>
  <c r="B1298" i="1" s="1"/>
  <c r="J1270" i="1"/>
  <c r="H1270" i="1"/>
  <c r="H1271" i="1" s="1"/>
  <c r="D1270" i="1"/>
  <c r="B1270" i="1"/>
  <c r="B1271" i="1" s="1"/>
  <c r="J1243" i="1"/>
  <c r="H1243" i="1"/>
  <c r="H1244" i="1" s="1"/>
  <c r="D1243" i="1"/>
  <c r="B1243" i="1"/>
  <c r="B1244" i="1" s="1"/>
  <c r="H1231" i="1"/>
  <c r="H1217" i="1"/>
  <c r="J1216" i="1"/>
  <c r="H1216" i="1"/>
  <c r="D1216" i="1"/>
  <c r="B1216" i="1"/>
  <c r="B1217" i="1" s="1"/>
  <c r="J1188" i="1"/>
  <c r="H1188" i="1"/>
  <c r="H1189" i="1" s="1"/>
  <c r="D1188" i="1"/>
  <c r="B1188" i="1"/>
  <c r="B1189" i="1" s="1"/>
  <c r="H1160" i="1"/>
  <c r="J1159" i="1"/>
  <c r="H1159" i="1"/>
  <c r="D1159" i="1"/>
  <c r="B1159" i="1"/>
  <c r="B1160" i="1" s="1"/>
  <c r="D1105" i="1"/>
  <c r="B1105" i="1"/>
  <c r="B1106" i="1" s="1"/>
  <c r="J1077" i="1"/>
  <c r="H1078" i="1" s="1"/>
  <c r="H1077" i="1"/>
  <c r="D1077" i="1"/>
  <c r="B1077" i="1"/>
  <c r="B1078" i="1" s="1"/>
  <c r="H1051" i="1"/>
  <c r="J1050" i="1"/>
  <c r="H1050" i="1"/>
  <c r="D1050" i="1"/>
  <c r="B1050" i="1"/>
  <c r="B1051" i="1" s="1"/>
  <c r="J1023" i="1"/>
  <c r="H1024" i="1" s="1"/>
  <c r="H1023" i="1"/>
  <c r="D1023" i="1"/>
  <c r="B1022" i="1"/>
  <c r="B1023" i="1" s="1"/>
  <c r="B1024" i="1" s="1"/>
  <c r="H996" i="1"/>
  <c r="H997" i="1" s="1"/>
  <c r="B996" i="1"/>
  <c r="B997" i="1" s="1"/>
  <c r="J992" i="1"/>
  <c r="J996" i="1" s="1"/>
  <c r="D991" i="1"/>
  <c r="D996" i="1" s="1"/>
  <c r="J969" i="1"/>
  <c r="H969" i="1"/>
  <c r="H970" i="1" s="1"/>
  <c r="D969" i="1"/>
  <c r="B969" i="1"/>
  <c r="B970" i="1" s="1"/>
  <c r="H943" i="1"/>
  <c r="J942" i="1"/>
  <c r="H942" i="1"/>
  <c r="D942" i="1"/>
  <c r="B942" i="1"/>
  <c r="B943" i="1" s="1"/>
  <c r="J914" i="1"/>
  <c r="H914" i="1"/>
  <c r="H915" i="1" s="1"/>
  <c r="D914" i="1"/>
  <c r="B914" i="1"/>
  <c r="B915" i="1" s="1"/>
  <c r="J887" i="1"/>
  <c r="H887" i="1"/>
  <c r="H888" i="1" s="1"/>
  <c r="D887" i="1"/>
  <c r="B887" i="1"/>
  <c r="B888" i="1" s="1"/>
  <c r="O860" i="1"/>
  <c r="M861" i="1" s="1"/>
  <c r="M860" i="1"/>
  <c r="J860" i="1"/>
  <c r="H860" i="1"/>
  <c r="H861" i="1" s="1"/>
  <c r="D860" i="1"/>
  <c r="B860" i="1"/>
  <c r="B861" i="1" s="1"/>
  <c r="J833" i="1"/>
  <c r="H833" i="1"/>
  <c r="H834" i="1" s="1"/>
  <c r="D833" i="1"/>
  <c r="B833" i="1"/>
  <c r="B834" i="1" s="1"/>
  <c r="J806" i="1"/>
  <c r="H806" i="1"/>
  <c r="H807" i="1" s="1"/>
  <c r="D806" i="1"/>
  <c r="B806" i="1"/>
  <c r="B807" i="1" s="1"/>
  <c r="H780" i="1"/>
  <c r="J779" i="1"/>
  <c r="H779" i="1"/>
  <c r="D779" i="1"/>
  <c r="B779" i="1"/>
  <c r="B780" i="1" s="1"/>
  <c r="J752" i="1"/>
  <c r="H753" i="1" s="1"/>
  <c r="H752" i="1"/>
  <c r="D752" i="1"/>
  <c r="B752" i="1"/>
  <c r="B753" i="1" s="1"/>
  <c r="O725" i="1"/>
  <c r="M726" i="1" s="1"/>
  <c r="M725" i="1"/>
  <c r="J725" i="1"/>
  <c r="H726" i="1" s="1"/>
  <c r="H725" i="1"/>
  <c r="D725" i="1"/>
  <c r="B725" i="1"/>
  <c r="B726" i="1" s="1"/>
  <c r="J698" i="1"/>
  <c r="H698" i="1"/>
  <c r="H699" i="1" s="1"/>
  <c r="D698" i="1"/>
  <c r="B698" i="1"/>
  <c r="B699" i="1" s="1"/>
  <c r="J671" i="1"/>
  <c r="H671" i="1"/>
  <c r="H672" i="1" s="1"/>
  <c r="D671" i="1"/>
  <c r="B671" i="1"/>
  <c r="B672" i="1" s="1"/>
  <c r="J617" i="1"/>
  <c r="H617" i="1"/>
  <c r="H618" i="1" s="1"/>
  <c r="D617" i="1"/>
  <c r="B617" i="1"/>
  <c r="B618" i="1" s="1"/>
  <c r="J590" i="1"/>
  <c r="H590" i="1"/>
  <c r="H591" i="1" s="1"/>
  <c r="D590" i="1"/>
  <c r="B590" i="1"/>
  <c r="B591" i="1" s="1"/>
  <c r="M588" i="1"/>
  <c r="O563" i="1"/>
  <c r="M563" i="1"/>
  <c r="M564" i="1" s="1"/>
  <c r="J563" i="1"/>
  <c r="H563" i="1"/>
  <c r="H564" i="1" s="1"/>
  <c r="D563" i="1"/>
  <c r="B563" i="1"/>
  <c r="B564" i="1" s="1"/>
  <c r="H537" i="1"/>
  <c r="J536" i="1"/>
  <c r="H536" i="1"/>
  <c r="D536" i="1"/>
  <c r="B536" i="1"/>
  <c r="B537" i="1" s="1"/>
  <c r="O509" i="1"/>
  <c r="M509" i="1"/>
  <c r="M510" i="1" s="1"/>
  <c r="J509" i="1"/>
  <c r="H510" i="1" s="1"/>
  <c r="H509" i="1"/>
  <c r="D509" i="1"/>
  <c r="B509" i="1"/>
  <c r="B510" i="1" s="1"/>
  <c r="M483" i="1"/>
  <c r="B483" i="1"/>
  <c r="O482" i="1"/>
  <c r="M482" i="1"/>
  <c r="J482" i="1"/>
  <c r="H482" i="1"/>
  <c r="H483" i="1" s="1"/>
  <c r="D482" i="1"/>
  <c r="B482" i="1"/>
  <c r="H456" i="1"/>
  <c r="J455" i="1"/>
  <c r="H455" i="1"/>
  <c r="D455" i="1"/>
  <c r="B455" i="1"/>
  <c r="B456" i="1" s="1"/>
  <c r="J428" i="1"/>
  <c r="H428" i="1"/>
  <c r="H429" i="1" s="1"/>
  <c r="D428" i="1"/>
  <c r="B428" i="1"/>
  <c r="B429" i="1" s="1"/>
  <c r="J401" i="1"/>
  <c r="H401" i="1"/>
  <c r="H402" i="1" s="1"/>
  <c r="D401" i="1"/>
  <c r="B401" i="1"/>
  <c r="B402" i="1" s="1"/>
  <c r="J374" i="1"/>
  <c r="H374" i="1"/>
  <c r="H375" i="1" s="1"/>
  <c r="D374" i="1"/>
  <c r="B374" i="1"/>
  <c r="B375" i="1" s="1"/>
  <c r="J347" i="1"/>
  <c r="H347" i="1"/>
  <c r="H348" i="1" s="1"/>
  <c r="D347" i="1"/>
  <c r="B347" i="1"/>
  <c r="B348" i="1" s="1"/>
  <c r="J320" i="1"/>
  <c r="H320" i="1"/>
  <c r="H321" i="1" s="1"/>
  <c r="D320" i="1"/>
  <c r="B320" i="1"/>
  <c r="B321" i="1" s="1"/>
  <c r="L307" i="1"/>
  <c r="L308" i="1" s="1"/>
  <c r="J293" i="1"/>
  <c r="H293" i="1"/>
  <c r="H294" i="1" s="1"/>
  <c r="D293" i="1"/>
  <c r="B293" i="1"/>
  <c r="B294" i="1" s="1"/>
  <c r="J266" i="1"/>
  <c r="H266" i="1"/>
  <c r="H267" i="1" s="1"/>
  <c r="D266" i="1"/>
  <c r="B266" i="1"/>
  <c r="B267" i="1" s="1"/>
  <c r="L240" i="1"/>
  <c r="J239" i="1"/>
  <c r="H239" i="1"/>
  <c r="H240" i="1" s="1"/>
  <c r="D239" i="1"/>
  <c r="B239" i="1"/>
  <c r="B240" i="1" s="1"/>
  <c r="J212" i="1"/>
  <c r="H212" i="1"/>
  <c r="H213" i="1" s="1"/>
  <c r="D212" i="1"/>
  <c r="B212" i="1"/>
  <c r="B213" i="1" s="1"/>
  <c r="J183" i="1"/>
  <c r="H183" i="1"/>
  <c r="H184" i="1" s="1"/>
  <c r="D183" i="1"/>
  <c r="B183" i="1"/>
  <c r="B184" i="1" s="1"/>
  <c r="J156" i="1"/>
  <c r="H156" i="1"/>
  <c r="H157" i="1" s="1"/>
  <c r="D156" i="1"/>
  <c r="B156" i="1"/>
  <c r="B157" i="1" s="1"/>
  <c r="D129" i="1"/>
  <c r="B129" i="1"/>
  <c r="B130" i="1" s="1"/>
  <c r="M117" i="1"/>
  <c r="L113" i="1"/>
  <c r="L112" i="1"/>
  <c r="J102" i="1"/>
  <c r="H102" i="1"/>
  <c r="H103" i="1" s="1"/>
  <c r="D102" i="1"/>
  <c r="B102" i="1"/>
  <c r="B103" i="1" s="1"/>
  <c r="J75" i="1"/>
  <c r="H75" i="1"/>
  <c r="H76" i="1" s="1"/>
  <c r="D75" i="1"/>
  <c r="B75" i="1"/>
  <c r="B76" i="1" s="1"/>
  <c r="J48" i="1"/>
  <c r="H48" i="1"/>
  <c r="H49" i="1" s="1"/>
  <c r="D48" i="1"/>
  <c r="B48" i="1"/>
  <c r="B49" i="1" s="1"/>
  <c r="J21" i="1"/>
  <c r="H21" i="1"/>
  <c r="H22" i="1" s="1"/>
  <c r="D21" i="1"/>
  <c r="B21" i="1"/>
  <c r="I915" i="1"/>
  <c r="I780" i="1"/>
  <c r="I294" i="1"/>
  <c r="C130" i="1"/>
  <c r="I76" i="1"/>
  <c r="I375" i="1"/>
  <c r="C834" i="1"/>
  <c r="C321" i="1"/>
  <c r="I618" i="1"/>
  <c r="I510" i="1"/>
  <c r="C970" i="1"/>
  <c r="I591" i="1"/>
  <c r="C564" i="1"/>
  <c r="I157" i="1"/>
  <c r="C402" i="1"/>
  <c r="C699" i="1"/>
  <c r="C375" i="1"/>
  <c r="C429" i="1"/>
  <c r="I240" i="1"/>
  <c r="I672" i="1"/>
  <c r="I726" i="1"/>
  <c r="I103" i="1"/>
  <c r="C213" i="1"/>
  <c r="C76" i="1"/>
  <c r="I699" i="1"/>
  <c r="C240" i="1"/>
  <c r="C672" i="1"/>
  <c r="C294" i="1"/>
  <c r="C1106" i="1"/>
  <c r="I267" i="1"/>
  <c r="C483" i="1"/>
  <c r="C103" i="1"/>
  <c r="C157" i="1"/>
  <c r="I213" i="1"/>
  <c r="I184" i="1"/>
  <c r="I402" i="1"/>
  <c r="N861" i="1"/>
  <c r="I483" i="1"/>
  <c r="C618" i="1"/>
  <c r="C184" i="1"/>
  <c r="I456" i="1"/>
  <c r="C861" i="1"/>
  <c r="C267" i="1"/>
  <c r="C348" i="1"/>
  <c r="B22" i="1" l="1"/>
</calcChain>
</file>

<file path=xl/sharedStrings.xml><?xml version="1.0" encoding="utf-8"?>
<sst xmlns="http://schemas.openxmlformats.org/spreadsheetml/2006/main" count="3610" uniqueCount="470">
  <si>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</si>
  <si>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Salary Slip Septmber 2021   </t>
  </si>
  <si>
    <t>Employee Name: Manish Pathak</t>
  </si>
  <si>
    <t>Designation : CTO</t>
  </si>
  <si>
    <t>Employee Name: Vivek Pateria</t>
  </si>
  <si>
    <t>Designation: Tech. Project Lead</t>
  </si>
  <si>
    <t>Monthly CTC Rs.: 96,705.00</t>
  </si>
  <si>
    <t>Employee Code: MIS051003</t>
  </si>
  <si>
    <t>Monthly CTC Rs.: 90,380.00</t>
  </si>
  <si>
    <t>Employee Code: MIS080904</t>
  </si>
  <si>
    <t>Account Number : 80010185621</t>
  </si>
  <si>
    <t>Bank: Standard Chartered Bank</t>
  </si>
  <si>
    <t>Account Number: 80010185478</t>
  </si>
  <si>
    <t>Days Present (22 working days) 5 days/2week working</t>
  </si>
  <si>
    <t>Total EL in hand</t>
  </si>
  <si>
    <t>16.5+1</t>
  </si>
  <si>
    <t>Days Present (22 working days)                  5 days/2week working</t>
  </si>
  <si>
    <t>9+1</t>
  </si>
  <si>
    <t>Absent Days</t>
  </si>
  <si>
    <t>Leave Without Pay</t>
  </si>
  <si>
    <t xml:space="preserve">Absent Days </t>
  </si>
  <si>
    <t xml:space="preserve">Leave Without Pay </t>
  </si>
  <si>
    <t>Leave Deduction- Late Coming/ Less Work</t>
  </si>
  <si>
    <t>Leave Balance</t>
  </si>
  <si>
    <t>Earnings</t>
  </si>
  <si>
    <t>Deductions</t>
  </si>
  <si>
    <t>Amount</t>
  </si>
  <si>
    <t>Basic Salary</t>
  </si>
  <si>
    <t>Professional Tax</t>
  </si>
  <si>
    <t xml:space="preserve">Basic Salary </t>
  </si>
  <si>
    <t>HRA</t>
  </si>
  <si>
    <t>TDS</t>
  </si>
  <si>
    <t>Conveyance</t>
  </si>
  <si>
    <t>Misc. Deduction</t>
  </si>
  <si>
    <t>Medical Allowance</t>
  </si>
  <si>
    <t>Leave without Pay</t>
  </si>
  <si>
    <t>Special Allowance</t>
  </si>
  <si>
    <t>PF Deduction</t>
  </si>
  <si>
    <t>Leave Encashment</t>
  </si>
  <si>
    <t>Arrears/ Other Ern.</t>
  </si>
  <si>
    <t>Total Earnings</t>
  </si>
  <si>
    <t>Total Deductions</t>
  </si>
  <si>
    <t>Net Salary Rs.</t>
  </si>
  <si>
    <t xml:space="preserve">Rupees: Eighty Nine Thousand Seven Hundred Twenty Six Only </t>
  </si>
  <si>
    <t>We appriciate &amp; Thank you for your Work..!</t>
  </si>
  <si>
    <t>Authorized Signatory</t>
  </si>
  <si>
    <t>Retain: 8334.00 For any query please write to: accounts@mangoitsolutions.com</t>
  </si>
  <si>
    <t>Mango IT Solutions</t>
  </si>
  <si>
    <t xml:space="preserve"> </t>
  </si>
  <si>
    <t>Arreares</t>
  </si>
  <si>
    <t>Bonus</t>
  </si>
  <si>
    <t>PT</t>
  </si>
  <si>
    <t>Employee Name: Ashish Gavshinde</t>
  </si>
  <si>
    <t>Emp. Name: JP Tiwari</t>
  </si>
  <si>
    <t>Monthly CTC Rs.: 1,07,481.00</t>
  </si>
  <si>
    <t>Employee Code: MIS090705</t>
  </si>
  <si>
    <t>Monthly CTC Rs.:86000.00</t>
  </si>
  <si>
    <t>Employee Code: MIS110206</t>
  </si>
  <si>
    <t>Misc.Ded</t>
  </si>
  <si>
    <t>Employr contri</t>
  </si>
  <si>
    <t>Account Number : 80010185443</t>
  </si>
  <si>
    <t>Account Number :80010185508</t>
  </si>
  <si>
    <t>Leave without pay</t>
  </si>
  <si>
    <t>Amt(2)</t>
  </si>
  <si>
    <t>0+1</t>
  </si>
  <si>
    <t>12+1</t>
  </si>
  <si>
    <t xml:space="preserve">Rupees: Eighty Eight Thousand One Hundred and Sixty Seven Only </t>
  </si>
  <si>
    <t>Rupees: Eighty Four Thousand Seven Hundred Ninty Seven Only.</t>
  </si>
  <si>
    <t>Employee Name: Sunil Jaitly</t>
  </si>
  <si>
    <t>Designation: Sr. Web Designer</t>
  </si>
  <si>
    <t>Employee Name: Tarun Pasangya</t>
  </si>
  <si>
    <t>Designation: Sr. Software Engineer</t>
  </si>
  <si>
    <t>Monthly CTC Rs.: 61,343.00</t>
  </si>
  <si>
    <t>Employee Code: MIS131208</t>
  </si>
  <si>
    <t>Monthly CTC Rs.: 60,000.00</t>
  </si>
  <si>
    <t>Employee Code: MIS131209</t>
  </si>
  <si>
    <t>Account Number : 80010185958</t>
  </si>
  <si>
    <t>Account Number : 80010185893</t>
  </si>
  <si>
    <t>3+1</t>
  </si>
  <si>
    <t>3.5+1</t>
  </si>
  <si>
    <t>26.5+1</t>
  </si>
  <si>
    <t>Rupees: Eighty Eight Thousand One Hundred and Six Only.</t>
  </si>
  <si>
    <t>Thanks for your Work..!</t>
  </si>
  <si>
    <t>For query please write to: accounts@mangoitsolutions.com</t>
  </si>
  <si>
    <t>Emp. Name: Pritesh Khandelwal</t>
  </si>
  <si>
    <t xml:space="preserve">Designation:Sr. Software Engineer </t>
  </si>
  <si>
    <t>Employee Name: Govind Namdev</t>
  </si>
  <si>
    <t>Designation: Tech. Team Lead</t>
  </si>
  <si>
    <t>Employee Code: MIS150216</t>
  </si>
  <si>
    <t>Monthly CTC Rs.: 68,000.00</t>
  </si>
  <si>
    <t>Employee Code: MIS150113</t>
  </si>
  <si>
    <t>Account Number : 80010195260</t>
  </si>
  <si>
    <t>Account Number : 80010194744</t>
  </si>
  <si>
    <t>1+1</t>
  </si>
  <si>
    <t>Emp. Name: Santosh Sekwadia</t>
  </si>
  <si>
    <t>Designation: BDE</t>
  </si>
  <si>
    <t>Monthly CTC Rs.: 52,000.00</t>
  </si>
  <si>
    <t>Employee Code: MIS160830</t>
  </si>
  <si>
    <t>Account Number : 80010215407</t>
  </si>
  <si>
    <t>2+1</t>
  </si>
  <si>
    <t>Employee Name: Yogesh Joshi</t>
  </si>
  <si>
    <t>Designation: Designer</t>
  </si>
  <si>
    <t>Emp. Name: Astha Arya</t>
  </si>
  <si>
    <t>Designation: Jr. Software Engineer</t>
  </si>
  <si>
    <t>Monthly CTC Rs.: 31,000.00</t>
  </si>
  <si>
    <t>Employee Code: MIS170738</t>
  </si>
  <si>
    <t>Monthly CTC Rs.: 40,000.00</t>
  </si>
  <si>
    <t>Employee Code: MIS171051</t>
  </si>
  <si>
    <t>Account Number : 80010281647</t>
  </si>
  <si>
    <t>Account Number : 80010282422</t>
  </si>
  <si>
    <t>0.5+1</t>
  </si>
  <si>
    <t>Emp. Name: Praveen Verma</t>
  </si>
  <si>
    <t>Emp. Name: Jayesh Patidar</t>
  </si>
  <si>
    <t>Monthly CTC Rs.: 45,000.00</t>
  </si>
  <si>
    <t>Employee Code: MIS171041</t>
  </si>
  <si>
    <t>Monthly CTC Rs.: 35,000.00</t>
  </si>
  <si>
    <t>Employee Code: MIS171043</t>
  </si>
  <si>
    <t>Account Number : 80010255573</t>
  </si>
  <si>
    <t>Account Number : 80010283518</t>
  </si>
  <si>
    <t>1=1</t>
  </si>
  <si>
    <t>Emp. Name: Yash Pradhan</t>
  </si>
  <si>
    <t>Emp. Name: Saloni Bandi</t>
  </si>
  <si>
    <t>Monthly CTC Rs.: 30,000.00</t>
  </si>
  <si>
    <t>Employee Code: MIS180871</t>
  </si>
  <si>
    <t>Monthly CTC Rs.: 28,000.00</t>
  </si>
  <si>
    <t>Employee Code: MIS180872</t>
  </si>
  <si>
    <t>Account Number: 80010323412</t>
  </si>
  <si>
    <t>Account Number: 80010324249</t>
  </si>
  <si>
    <t>Emp. Name: Anjali Chouhan</t>
  </si>
  <si>
    <t>Emp. Name: Niharika Porwal</t>
  </si>
  <si>
    <t>Employee Code: MIS180875</t>
  </si>
  <si>
    <t>Monthly CTC Rs.: 25,000.00</t>
  </si>
  <si>
    <t>Employee Code: MIS190396</t>
  </si>
  <si>
    <t>Account Number: 80010323374</t>
  </si>
  <si>
    <t>Account Number : 80010338118</t>
  </si>
  <si>
    <t>Emp. Name: Priyanka Sharma</t>
  </si>
  <si>
    <t>Emp. Name: Rhythm Khandelwal</t>
  </si>
  <si>
    <t>Monthly CTC Rs.: 24,000.00</t>
  </si>
  <si>
    <t>Employee Code: MIS1903104</t>
  </si>
  <si>
    <t>Employee Code: MIS1907111</t>
  </si>
  <si>
    <t>Account Number : 80010338142</t>
  </si>
  <si>
    <t xml:space="preserve">Account Number : 80010338029 </t>
  </si>
  <si>
    <t>4.5+1</t>
  </si>
  <si>
    <t>7+1</t>
  </si>
  <si>
    <t>Employee Name: Divya Dixit</t>
  </si>
  <si>
    <t>Designation: IT Specialist</t>
  </si>
  <si>
    <t>Employee Name: Rekhapalli Sri Ram</t>
  </si>
  <si>
    <t>Designation:QA Engineer</t>
  </si>
  <si>
    <t>Monthly CTC Rs.: 85,000.00</t>
  </si>
  <si>
    <t>Employee Code: MIS1906106</t>
  </si>
  <si>
    <t>Monthly CTC Rs.: 36,500.00</t>
  </si>
  <si>
    <t>Employee Code:MIS1911134</t>
  </si>
  <si>
    <t>Account Number : 80010335305</t>
  </si>
  <si>
    <t>Account Number : 80010337855</t>
  </si>
  <si>
    <t>Retain: 4167.00 For any query please write to: accounts@mangoitsolutions.com</t>
  </si>
  <si>
    <t>Emp. Name: Mahesh Rathore</t>
  </si>
  <si>
    <t xml:space="preserve">Designation: Sr. Software Engineer </t>
  </si>
  <si>
    <t>Emp. Name: Nimitt Ajmera</t>
  </si>
  <si>
    <t xml:space="preserve">Designation: Jr. Software Engineer </t>
  </si>
  <si>
    <t>Monthly CTC Rs.: 37,000.00</t>
  </si>
  <si>
    <t>Employee Code: MIS2001141</t>
  </si>
  <si>
    <t>Employee Code: MIS2001143</t>
  </si>
  <si>
    <t>Account Number :80010329445</t>
  </si>
  <si>
    <t>Account Number : 80010340902</t>
  </si>
  <si>
    <t xml:space="preserve">Days Present (22 working days)                  5 days/2week working </t>
  </si>
  <si>
    <t>10.5+1</t>
  </si>
  <si>
    <t xml:space="preserve">Rupees: Twenty Three Thousand Eight Hundred Seventy FiveOnly </t>
  </si>
  <si>
    <t>Emp. Name: Nidhi Gupta</t>
  </si>
  <si>
    <t>Emp. Name:</t>
  </si>
  <si>
    <t>Monthly CTC Rs.: 24000</t>
  </si>
  <si>
    <t>Employee Code: MIS2001142</t>
  </si>
  <si>
    <t>Account Number : 80010340899</t>
  </si>
  <si>
    <t>0+0</t>
  </si>
  <si>
    <t>11+1</t>
  </si>
  <si>
    <t>Employee Name: Ajit Singh Thakur</t>
  </si>
  <si>
    <t>Designation: Senior Software Engg.</t>
  </si>
  <si>
    <t>Emp. Name: Mayank Mehta</t>
  </si>
  <si>
    <t>Designation: Sr. BDE</t>
  </si>
  <si>
    <t>Employee Code: MIS2002147</t>
  </si>
  <si>
    <t>Monthly CTC Rs.: 43,000.00</t>
  </si>
  <si>
    <t>Employee Code: MIS2006153</t>
  </si>
  <si>
    <t>Account Number : 80010338134</t>
  </si>
  <si>
    <t>Account Number : 80010341011</t>
  </si>
  <si>
    <t>Emp. Name: Pratik Baberwal</t>
  </si>
  <si>
    <t>Employee Name:Rajnibala Yadav</t>
  </si>
  <si>
    <t>Designation:Web Developer</t>
  </si>
  <si>
    <t>Monthly CTC Rs.: 29,000.00</t>
  </si>
  <si>
    <t xml:space="preserve">Employee Code: MIS2007156 </t>
  </si>
  <si>
    <t>Monthly CTC Rs.: 21,500.00</t>
  </si>
  <si>
    <t>Employee Code: MIS2009161</t>
  </si>
  <si>
    <t>Account Number : 80010339742</t>
  </si>
  <si>
    <t>Account Number : 80010339017</t>
  </si>
  <si>
    <t>1.5+1</t>
  </si>
  <si>
    <t>Employee Name: Nikita Sharma</t>
  </si>
  <si>
    <t>Designation : QA Engineer</t>
  </si>
  <si>
    <t>Employee Name : Nilesh Mahajan</t>
  </si>
  <si>
    <t>Designation : Web Developer</t>
  </si>
  <si>
    <t>Employee Code : MIS2010172</t>
  </si>
  <si>
    <t>Employee Code : MIS2010170</t>
  </si>
  <si>
    <t>Account Number : 80010187292</t>
  </si>
  <si>
    <t>Account Number : 80010342875</t>
  </si>
  <si>
    <t>2.5+1</t>
  </si>
  <si>
    <t xml:space="preserve">Rupees: Twenty Two Thousand Nine Hundred Forty Three Only </t>
  </si>
  <si>
    <t>Employee Name : Apeksha Soni</t>
  </si>
  <si>
    <t>Designation : Word press Developer</t>
  </si>
  <si>
    <t>Employee Name : Deepak Raheja</t>
  </si>
  <si>
    <t>Designation : Web Designer</t>
  </si>
  <si>
    <t>Monthly CTC Rs.:33,000.00</t>
  </si>
  <si>
    <t>Employee Code : MIS2011173</t>
  </si>
  <si>
    <t>Monthly CTC Rs.: 36,000.00</t>
  </si>
  <si>
    <t>Employee Code : MIS2011174</t>
  </si>
  <si>
    <t>Account Number : 80010340260</t>
  </si>
  <si>
    <t>Account Number : 80010339106</t>
  </si>
  <si>
    <t>5+1</t>
  </si>
  <si>
    <t xml:space="preserve">Rupees: Twenty Nine Thousand and Forty Two Only </t>
  </si>
  <si>
    <t>Salary Slip December 2020</t>
  </si>
  <si>
    <t>Employee Name : Shraddha Panchal</t>
  </si>
  <si>
    <t>Designation : Senior BDE</t>
  </si>
  <si>
    <t>Emp. Name: Imran Patel</t>
  </si>
  <si>
    <t>Designation: WordPress Developer</t>
  </si>
  <si>
    <t>Monthly CTC Rs.:35,000.00</t>
  </si>
  <si>
    <t>Employee Code : MIS2011176</t>
  </si>
  <si>
    <t>Monthly CTC Rs.: 42,000.00</t>
  </si>
  <si>
    <t>Employee Code: MIS2011175</t>
  </si>
  <si>
    <t>Account Number : 80010342433</t>
  </si>
  <si>
    <t>Account Number : 80010342913</t>
  </si>
  <si>
    <t xml:space="preserve">Days Present (25 working days)                  5 days/2week working </t>
  </si>
  <si>
    <t>Rupees:Fifteen Thousand One Hundres and Sixty Six Only</t>
  </si>
  <si>
    <t>Emp. Name: Aditya Bhawsar</t>
  </si>
  <si>
    <t>Designation: QA Team Lead</t>
  </si>
  <si>
    <t>Emp. Name: Prakash Sarki</t>
  </si>
  <si>
    <t>Designation: Magento Developer</t>
  </si>
  <si>
    <t>Employee Code: MIS2011177</t>
  </si>
  <si>
    <t>Monthly CTC Rs.: 32,500.00</t>
  </si>
  <si>
    <t>Employee Code: MIS2101181</t>
  </si>
  <si>
    <t>Account Number : 80010342891</t>
  </si>
  <si>
    <t>Account Number : 80010344452</t>
  </si>
  <si>
    <t>Days Present (25 working days)                  5 days/2week working</t>
  </si>
  <si>
    <t xml:space="preserve">Rupees: Thirty Six Thousand and Forty Two Only </t>
  </si>
  <si>
    <t xml:space="preserve">Rupees: Thirty Thousand Four Hundred and Twelve Only </t>
  </si>
  <si>
    <t>Employee Name: Rohini Tiwari</t>
  </si>
  <si>
    <t>Designation:Admin Manager</t>
  </si>
  <si>
    <t>Emp. Name: Mayank Verma</t>
  </si>
  <si>
    <t>Designation: Sr.HR Executive</t>
  </si>
  <si>
    <t>Employee Code: MIS171257</t>
  </si>
  <si>
    <t>Employee Code: MIS2008157</t>
  </si>
  <si>
    <t>Account Number :80010281655</t>
  </si>
  <si>
    <t>Account Number :  80010339866</t>
  </si>
  <si>
    <t xml:space="preserve">Days Present (24 working days)                  5 days/2week working </t>
  </si>
  <si>
    <t>4+1</t>
  </si>
  <si>
    <t xml:space="preserve">Rupees: Thirty One Thousand and  Eighty Three Only </t>
  </si>
  <si>
    <t xml:space="preserve">Rupees:Twenty Four Thousand Eight Hundred Thirty Three Only </t>
  </si>
  <si>
    <t>Employee Name: Sampreet Kapadia</t>
  </si>
  <si>
    <t>Designation : Recruitment Manager</t>
  </si>
  <si>
    <t>Emp. Name: Ankit Joshi</t>
  </si>
  <si>
    <t>Designation: Web Developer</t>
  </si>
  <si>
    <t>Employee Code : MIS2104191</t>
  </si>
  <si>
    <t>Monthly CTC Rs.: 15,000.00</t>
  </si>
  <si>
    <t>Employee Code: MIS2104189</t>
  </si>
  <si>
    <t>Employee Code: MIS1906115</t>
  </si>
  <si>
    <t>Account Number : 80010337553</t>
  </si>
  <si>
    <t>Account Number : 80010349438</t>
  </si>
  <si>
    <t xml:space="preserve">Rupees: Five Thousand and Ninty Four Only </t>
  </si>
  <si>
    <t xml:space="preserve">Rupees: Eighteen Thousand Eight Hundred Ninety Eight Only </t>
  </si>
  <si>
    <t>Salary Slip Septmber 2021</t>
  </si>
  <si>
    <t>Employee Name: Vaibhav Shrivastav</t>
  </si>
  <si>
    <t>Designation : WordPress Developer</t>
  </si>
  <si>
    <t>Employee Name: Jigyasa Sewkani</t>
  </si>
  <si>
    <t>Designation : Digital Marketing Exec.</t>
  </si>
  <si>
    <t>Employee Code : MIS2104190</t>
  </si>
  <si>
    <t>Monthly CTC Rs.: 18,000.00</t>
  </si>
  <si>
    <t>Employee Code : MIS2105194</t>
  </si>
  <si>
    <t>Account Number : 80010348520</t>
  </si>
  <si>
    <t>Account Number : 80010348989</t>
  </si>
  <si>
    <t xml:space="preserve">Rupees : Thirty Four Thousand Seven Hundred and Ninty Two Only </t>
  </si>
  <si>
    <t>Employee Name: Kapil Kothari</t>
  </si>
  <si>
    <t>Employee Name: Shivashish Thakur</t>
  </si>
  <si>
    <t>Monthly CTC Rs.: 20,000.00</t>
  </si>
  <si>
    <t>Employee Code : MIS2105193</t>
  </si>
  <si>
    <t>Employee Code : MIS2106196</t>
  </si>
  <si>
    <t>Account Number : 80010350592</t>
  </si>
  <si>
    <t>Account Number : 80010349039</t>
  </si>
  <si>
    <t>0=1</t>
  </si>
  <si>
    <t>Thanks for your Work...!</t>
  </si>
  <si>
    <t>Emp. Name: Inder Singh Rajput</t>
  </si>
  <si>
    <t>Designation: Office Assistant</t>
  </si>
  <si>
    <t>Employee Name: Vishal Binjwa</t>
  </si>
  <si>
    <t>Designation : Office Asst.</t>
  </si>
  <si>
    <t>Employee Code: MIS181083</t>
  </si>
  <si>
    <t>Monthly CTC Rs.: 15,500.00</t>
  </si>
  <si>
    <t>Employee Code : MIS140911</t>
  </si>
  <si>
    <t>Account Number : 80010185818</t>
  </si>
  <si>
    <t xml:space="preserve">Days Present (27 working days)                  6 days working </t>
  </si>
  <si>
    <t xml:space="preserve">Days Present (26 working days)                  6 days working </t>
  </si>
  <si>
    <t>Keep it up..!</t>
  </si>
  <si>
    <t>Employee Name: Chandar Malviya</t>
  </si>
  <si>
    <t>Employee Name:Sanju Malviya</t>
  </si>
  <si>
    <t>Monthly CTC Rs.:12,000.00</t>
  </si>
  <si>
    <t>Employee Code : MIS170735</t>
  </si>
  <si>
    <t>Monthly CTC Rs.: 11,000.00</t>
  </si>
  <si>
    <t>Employee Code : MIS180466</t>
  </si>
  <si>
    <t>Account Number : 80010330222</t>
  </si>
  <si>
    <t>Account Number : 80010329429</t>
  </si>
  <si>
    <t>Advance</t>
  </si>
  <si>
    <t>Salary Slip October 2020</t>
  </si>
  <si>
    <t>Employee Name: Sudeep Singh Kushwah</t>
  </si>
  <si>
    <t>Designation : Office Assistant</t>
  </si>
  <si>
    <t>Employee Name:Sahodra Mehra</t>
  </si>
  <si>
    <t>Emp. Name: Saksham Parashar</t>
  </si>
  <si>
    <t>Monthly CTC Rs.: 14,500.00</t>
  </si>
  <si>
    <t>Employee Code : MIS2104192</t>
  </si>
  <si>
    <t>Monthly CTC Rs.: 10,190.00</t>
  </si>
  <si>
    <t>Employee Code : MIS160931</t>
  </si>
  <si>
    <t>Employee Code: MIS180874</t>
  </si>
  <si>
    <t>Account Number : 80010348431</t>
  </si>
  <si>
    <t>Account Number : 80010185915</t>
  </si>
  <si>
    <t>Account Number: 80010323382</t>
  </si>
  <si>
    <t>Days Present (24 working days)                  5 days/2week working</t>
  </si>
  <si>
    <t xml:space="preserve">Rupees: Twenty Thousand Eight Hundred Seventy Five Only </t>
  </si>
  <si>
    <t>Employee Name: Abhishek Soni</t>
  </si>
  <si>
    <t>Designation :DevOps-System Engineer</t>
  </si>
  <si>
    <t>Monthly CTC Rs.: 25000.00</t>
  </si>
  <si>
    <t>Employee Code: MIS20067155</t>
  </si>
  <si>
    <t>Account Number : 80010261433</t>
  </si>
  <si>
    <t xml:space="preserve">Rupees: Thirty Nine Thousand Eight Hundred Fifty Two Only </t>
  </si>
  <si>
    <t>Rupees: Eleven Thousand Two Hundred Three Only</t>
  </si>
  <si>
    <t>Emp. Name: Naman Agrawal</t>
  </si>
  <si>
    <t>Designation: Magento Executive</t>
  </si>
  <si>
    <t>Emp. Name: Nishit Mittal</t>
  </si>
  <si>
    <t>Employee Code: MIS1906118</t>
  </si>
  <si>
    <t>Employee Code: MIS1906119</t>
  </si>
  <si>
    <t xml:space="preserve">Rupees: Thirty Nine Thousand Seven Hundred Ninety Two Only </t>
  </si>
  <si>
    <t>Emp. Name: Namrata Bansal</t>
  </si>
  <si>
    <t>Emp. Name: Pritesh Bansal</t>
  </si>
  <si>
    <t>Employee Code: MIS1906120</t>
  </si>
  <si>
    <t>Employee Code: MIS1906121</t>
  </si>
  <si>
    <t xml:space="preserve">Rupees: Thirty Four Thousand Seven Hundred Ninety Two Only </t>
  </si>
  <si>
    <t>Employee Name: Priyanka Pathak</t>
  </si>
  <si>
    <t>Monthly CTC Rs.: 80,265.00</t>
  </si>
  <si>
    <t>Employee Code: MIS171064</t>
  </si>
  <si>
    <t>Account Number : 80010203999</t>
  </si>
  <si>
    <t>Rupees: Seventy Two Thousand Eight Hundred and Seven Only.</t>
  </si>
  <si>
    <t>Employee Name: Mahesh Singhal</t>
  </si>
  <si>
    <t>Designation : Chairman</t>
  </si>
  <si>
    <t>Emp. Name: Nirmala Singhal</t>
  </si>
  <si>
    <t>Designation: Admin HR Manager</t>
  </si>
  <si>
    <t>Employee Name: Archana Singhal</t>
  </si>
  <si>
    <t>Designation:Chief Marketing Officer</t>
  </si>
  <si>
    <t>Monthly CTC Rs.: 1,39,900.00</t>
  </si>
  <si>
    <t>Employee Code : MIS010101</t>
  </si>
  <si>
    <t>Monthly CTC Rs.: 1,20,560.00</t>
  </si>
  <si>
    <t>Employee Code: MIS180159</t>
  </si>
  <si>
    <t>Monthly CTC Rs.: 4,25,000.00</t>
  </si>
  <si>
    <t>Employee Code : MIS171161</t>
  </si>
  <si>
    <t>Account Number : 80010185613</t>
  </si>
  <si>
    <t>Account Number : 80010186008</t>
  </si>
  <si>
    <t xml:space="preserve">Account Number : 80010185672 </t>
  </si>
  <si>
    <t xml:space="preserve">Rupees: Eighty Five Thousand One Hundred Ninety Two Only </t>
  </si>
  <si>
    <t>Emp. Name: Vivek Singhal</t>
  </si>
  <si>
    <t>Designation: CEO</t>
  </si>
  <si>
    <t>Monthly CTC Rs.: 3,85,000.00</t>
  </si>
  <si>
    <t>Employee Code: MIS010102</t>
  </si>
  <si>
    <t>Account Number : 80010185397</t>
  </si>
  <si>
    <t xml:space="preserve">Rupees: Two Lacs Eighty Seven Thousand Two Hundred Ninety Three Only. </t>
  </si>
  <si>
    <t xml:space="preserve">Rupees: Three Lacs Eighty Five Thousand Only </t>
  </si>
  <si>
    <t>Emp. Name: Hema Vatnani</t>
  </si>
  <si>
    <t>Designation: Magento Engineer</t>
  </si>
  <si>
    <t>Emp. Name: Vinay Vatnani</t>
  </si>
  <si>
    <t>Employee Code: MIS1907123</t>
  </si>
  <si>
    <t>Monthly CTC Rs.: 50,000.00</t>
  </si>
  <si>
    <t>Employee Code: MIS1907124</t>
  </si>
  <si>
    <t xml:space="preserve">Rupees: Twenty Nine Thousand Eight Hundred Thirty Three Only </t>
  </si>
  <si>
    <t>Emp. Name: Anjali Mittal</t>
  </si>
  <si>
    <t>Emp. Name: Payal Khandelwal</t>
  </si>
  <si>
    <t>Employee Code: MIS1906122</t>
  </si>
  <si>
    <t>Employee Code: MIS180467</t>
  </si>
  <si>
    <t xml:space="preserve">Rupees: Forty Nine Thousand Seven Hundred Ninety Two Only </t>
  </si>
  <si>
    <t>Salary Slip November 2020</t>
  </si>
  <si>
    <t>Emp. Name: Bela Mittal</t>
  </si>
  <si>
    <t>Employee Code: MIS2004</t>
  </si>
  <si>
    <t>Days Present (22 working days)                  6 days/week working</t>
  </si>
  <si>
    <t>Days Present (20.5 working days)                  5 days/2week working</t>
  </si>
  <si>
    <t>Emp. Name: Radhika Mantri</t>
  </si>
  <si>
    <t>Designation: QA</t>
  </si>
  <si>
    <t>Emp. Name: Pratik Modi</t>
  </si>
  <si>
    <t>Designation: Graphics Designer</t>
  </si>
  <si>
    <t>Monthly CTC Rs.: 22,000.00</t>
  </si>
  <si>
    <t>Employee Code: MIS190286</t>
  </si>
  <si>
    <t>Employee Code: MIS1904105</t>
  </si>
  <si>
    <t>Account Number: 80010333043</t>
  </si>
  <si>
    <t>Account Number: 80010333310</t>
  </si>
  <si>
    <t xml:space="preserve">Rupees: Eighteen Thousand One Hundred Twenty Five Only </t>
  </si>
  <si>
    <t xml:space="preserve">Rupees: Fourteen Thousand Nine Sixty Six Only </t>
  </si>
  <si>
    <t>Employee Name: Jyotsana Patel</t>
  </si>
  <si>
    <t>Designation : Software Developer</t>
  </si>
  <si>
    <t>Monthly CTC Rs.: 31,900.00</t>
  </si>
  <si>
    <t>Monthly CTC Rs.: 62,500.00</t>
  </si>
  <si>
    <t>Employee Code : MIS2101173</t>
  </si>
  <si>
    <t>Account Number : 80010345866</t>
  </si>
  <si>
    <t>5.5+1</t>
  </si>
  <si>
    <t xml:space="preserve">Rupees: Twenty Nine Thousand Seven Hundred Thirty Three Only </t>
  </si>
  <si>
    <t>Rupees: Fifty Eight Thousand Fivee Hundred Forty Two Only</t>
  </si>
  <si>
    <t>Emp. Name: Vishwajeet Singh Bhati</t>
  </si>
  <si>
    <t>Designation: Digital Marketing Exec.</t>
  </si>
  <si>
    <t>Employee Code: MIS2001146</t>
  </si>
  <si>
    <t>Account Number : 80010338061</t>
  </si>
  <si>
    <t xml:space="preserve">Rupees: Twenty Four Thousand Four Hundred Twenty Only </t>
  </si>
  <si>
    <t xml:space="preserve">Rupees: Fifteen Thousand Four Hundred Seventy Seven Only </t>
  </si>
  <si>
    <t>Employee Name: Manisha Choubey</t>
  </si>
  <si>
    <t>Designation: Linux Server Admin</t>
  </si>
  <si>
    <t>Account Number : 80010352773</t>
  </si>
  <si>
    <t>Employee Code: MIS2108207</t>
  </si>
  <si>
    <t>Days Present</t>
  </si>
  <si>
    <t>Retain: 12499.00 For any query please write to: accounts@mangoitsolutions.com</t>
  </si>
  <si>
    <t>Employee Name: Priya Ramnani</t>
  </si>
  <si>
    <t>Emp. Name: Tanya Verma</t>
  </si>
  <si>
    <t>Monthly CTC Rs.: 33,000.00</t>
  </si>
  <si>
    <t>Employee Code: MIS180160</t>
  </si>
  <si>
    <t>Employee Code: MIS171047</t>
  </si>
  <si>
    <t>Account Number : 80010286150</t>
  </si>
  <si>
    <t>Account Number : 80010282465</t>
  </si>
  <si>
    <t xml:space="preserve">Rupees: Thirty Two Thousand Eighty Hundreed Thirty Three Only. </t>
  </si>
  <si>
    <t xml:space="preserve">Rupees: Twenty Three Thousand Eight Hundred Seventy Five Only </t>
  </si>
  <si>
    <t>Emp. Name: Shivani Tomar</t>
  </si>
  <si>
    <t>Emp. Name: Pooja Chouhan</t>
  </si>
  <si>
    <t>Employee Code: MIS180876</t>
  </si>
  <si>
    <t>Employee Code: MIS180878</t>
  </si>
  <si>
    <t>Account Number: 80010323404</t>
  </si>
  <si>
    <t>Account Number: 80010323463</t>
  </si>
  <si>
    <t xml:space="preserve">Rupees: Nineteen Thousand Four Hundred and Eight Only </t>
  </si>
  <si>
    <t xml:space="preserve">Rupees: Nineteen Thousand Four Hundreed Eight Only </t>
  </si>
  <si>
    <t>Emp. Name: Shashank Sharma</t>
  </si>
  <si>
    <t>Emp. Name: Barkha Namdev</t>
  </si>
  <si>
    <t>Employee Code: MIS190392</t>
  </si>
  <si>
    <t>Employee Code: MIS190393</t>
  </si>
  <si>
    <t xml:space="preserve">Rupees: Eight Thousand One Hundreed and Forty Eight Only </t>
  </si>
  <si>
    <t>Rupees: Eight Thousand One Hundreed and Forty Eight Only</t>
  </si>
  <si>
    <t>Emp. Name: Garima Verma</t>
  </si>
  <si>
    <t>Emp. Name: Prachi Jain</t>
  </si>
  <si>
    <t>Employee Code: MIS190394</t>
  </si>
  <si>
    <t>Employee Code: MIS190395</t>
  </si>
  <si>
    <t xml:space="preserve">Rupees: Eighteen Thousand Eight  Hundred Ninty Eight Only </t>
  </si>
  <si>
    <t xml:space="preserve">Rupees: Five Thousand Two Hundred And Sixteen Only </t>
  </si>
  <si>
    <t>Emp. Name: Priya Patidar</t>
  </si>
  <si>
    <t>Emp. Name: Prathmesh Choudhary</t>
  </si>
  <si>
    <t>Employee Code: MIS190398</t>
  </si>
  <si>
    <t>Employee Code: MIS190399</t>
  </si>
  <si>
    <t xml:space="preserve">Rupees: Eighteen Thousand Four Hundred Nine Only </t>
  </si>
  <si>
    <t xml:space="preserve">Rupees: Nineteen Thousand Eight Hundred Seventy Five Only </t>
  </si>
  <si>
    <t>Emp. Name: Bobby Raj</t>
  </si>
  <si>
    <t>Emp. Name: Shivam Yadav</t>
  </si>
  <si>
    <t>Employee Code: MIS1903100</t>
  </si>
  <si>
    <t>Employee Code: MIS190397</t>
  </si>
  <si>
    <t xml:space="preserve">Rupees: Sixteen Thousand Nine Hundred Forty Three Only </t>
  </si>
  <si>
    <t xml:space="preserve">Rupees: Eighteen Thousand Eight Hundred Ninty Eight Only </t>
  </si>
  <si>
    <t>Emp. Name: Gaurav Arora</t>
  </si>
  <si>
    <t>Emp. Name: Pooja Laddha</t>
  </si>
  <si>
    <t>Employee Code: MIS1903102</t>
  </si>
  <si>
    <t>Employee Code: MIS1903103</t>
  </si>
  <si>
    <t xml:space="preserve">Rupees: Seventeen Thousand Nine Hundred Twenty Only </t>
  </si>
  <si>
    <t>Emp. Name: Shadab Khan</t>
  </si>
  <si>
    <t>Emp. Name:Shweta Mishra</t>
  </si>
  <si>
    <t>Monthly CTC Rs.: 23,500.00</t>
  </si>
  <si>
    <t>Employee Code: MIS171155</t>
  </si>
  <si>
    <t>Employee Code: MIS171156</t>
  </si>
  <si>
    <t>Account Number : 80010282457</t>
  </si>
  <si>
    <t>Account Number : 80010288331</t>
  </si>
  <si>
    <t xml:space="preserve">Rupees: Eighteen Thousand Five Hundred Sixty Eight Only </t>
  </si>
  <si>
    <t xml:space="preserve">Rupees: Eleven Thousand Three Hundred Thirty Only </t>
  </si>
  <si>
    <t xml:space="preserve">Rupees: Eighty Three Thousand Two Hundred Fourty Seven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</si>
</sst>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sz val="1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i/>
      <sz val="11"/>
      <color theme="1"/>
      <name val="Arial"/>
      <family val="2"/>
    </font>
    <font>
      <b/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2" borderId="3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4" xfId="0" applyFont="1" applyFill="1" applyBorder="1" applyAlignment="1"/>
    <xf numFmtId="0" fontId="2" fillId="0" borderId="4" xfId="0" applyFont="1" applyFill="1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left"/>
    </xf>
    <xf numFmtId="0" fontId="3" fillId="0" borderId="1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/>
    </xf>
    <xf numFmtId="0" fontId="7" fillId="0" borderId="0" xfId="0" applyFont="1" applyFill="1" applyBorder="1"/>
    <xf numFmtId="0" fontId="6" fillId="0" borderId="5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11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top"/>
    </xf>
    <xf numFmtId="0" fontId="6" fillId="0" borderId="14" xfId="0" applyFont="1" applyFill="1" applyBorder="1" applyAlignment="1">
      <alignment horizontal="left" wrapText="1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/>
    <xf numFmtId="0" fontId="6" fillId="0" borderId="17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0" fontId="6" fillId="0" borderId="16" xfId="0" applyFont="1" applyFill="1" applyBorder="1"/>
    <xf numFmtId="0" fontId="6" fillId="0" borderId="17" xfId="0" applyFont="1" applyFill="1" applyBorder="1" applyAlignment="1">
      <alignment horizontal="center"/>
    </xf>
    <xf numFmtId="0" fontId="6" fillId="0" borderId="10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wrapText="1"/>
    </xf>
    <xf numFmtId="0" fontId="6" fillId="0" borderId="14" xfId="0" applyFont="1" applyFill="1" applyBorder="1" applyAlignment="1">
      <alignment horizontal="center"/>
    </xf>
    <xf numFmtId="43" fontId="3" fillId="0" borderId="16" xfId="1" applyFont="1" applyFill="1" applyBorder="1" applyAlignment="1">
      <alignment horizontal="right"/>
    </xf>
    <xf numFmtId="0" fontId="3" fillId="0" borderId="2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6" fillId="0" borderId="19" xfId="0" applyFont="1" applyFill="1" applyBorder="1" applyAlignment="1"/>
    <xf numFmtId="2" fontId="6" fillId="0" borderId="16" xfId="0" applyNumberFormat="1" applyFont="1" applyFill="1" applyBorder="1"/>
    <xf numFmtId="0" fontId="6" fillId="0" borderId="20" xfId="0" applyFont="1" applyFill="1" applyBorder="1"/>
    <xf numFmtId="43" fontId="6" fillId="0" borderId="17" xfId="1" applyFont="1" applyFill="1" applyBorder="1" applyAlignment="1">
      <alignment horizontal="right"/>
    </xf>
    <xf numFmtId="2" fontId="6" fillId="0" borderId="0" xfId="1" applyNumberFormat="1" applyFont="1" applyFill="1" applyBorder="1" applyAlignment="1">
      <alignment horizontal="right"/>
    </xf>
    <xf numFmtId="43" fontId="6" fillId="0" borderId="0" xfId="1" applyFont="1" applyFill="1" applyBorder="1" applyAlignment="1">
      <alignment horizontal="right"/>
    </xf>
    <xf numFmtId="2" fontId="6" fillId="0" borderId="16" xfId="1" applyNumberFormat="1" applyFont="1" applyFill="1" applyBorder="1" applyAlignment="1">
      <alignment horizontal="right"/>
    </xf>
    <xf numFmtId="2" fontId="6" fillId="0" borderId="17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21" xfId="0" applyFont="1" applyFill="1" applyBorder="1" applyAlignment="1"/>
    <xf numFmtId="0" fontId="6" fillId="0" borderId="14" xfId="0" applyFont="1" applyFill="1" applyBorder="1" applyAlignment="1">
      <alignment horizontal="left"/>
    </xf>
    <xf numFmtId="0" fontId="2" fillId="0" borderId="16" xfId="0" applyFont="1" applyFill="1" applyBorder="1" applyAlignment="1"/>
    <xf numFmtId="0" fontId="2" fillId="0" borderId="21" xfId="0" applyFont="1" applyFill="1" applyBorder="1" applyAlignment="1"/>
    <xf numFmtId="0" fontId="2" fillId="0" borderId="16" xfId="0" applyFont="1" applyFill="1" applyBorder="1"/>
    <xf numFmtId="0" fontId="2" fillId="0" borderId="5" xfId="0" applyFont="1" applyFill="1" applyBorder="1"/>
    <xf numFmtId="0" fontId="6" fillId="0" borderId="9" xfId="0" applyFont="1" applyFill="1" applyBorder="1" applyAlignment="1">
      <alignment horizontal="left"/>
    </xf>
    <xf numFmtId="164" fontId="6" fillId="0" borderId="18" xfId="1" applyNumberFormat="1" applyFont="1" applyFill="1" applyBorder="1" applyAlignment="1">
      <alignment horizontal="right"/>
    </xf>
    <xf numFmtId="0" fontId="3" fillId="0" borderId="16" xfId="0" applyFont="1" applyFill="1" applyBorder="1" applyAlignment="1"/>
    <xf numFmtId="43" fontId="3" fillId="0" borderId="17" xfId="1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 vertical="center"/>
    </xf>
    <xf numFmtId="43" fontId="3" fillId="0" borderId="16" xfId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vertical="center" wrapText="1"/>
    </xf>
    <xf numFmtId="0" fontId="6" fillId="0" borderId="18" xfId="0" applyNumberFormat="1" applyFont="1" applyFill="1" applyBorder="1" applyAlignment="1">
      <alignment horizontal="center"/>
    </xf>
    <xf numFmtId="2" fontId="6" fillId="0" borderId="17" xfId="0" applyNumberFormat="1" applyFont="1" applyFill="1" applyBorder="1"/>
    <xf numFmtId="2" fontId="6" fillId="0" borderId="0" xfId="0" applyNumberFormat="1" applyFont="1" applyFill="1" applyBorder="1"/>
    <xf numFmtId="2" fontId="6" fillId="0" borderId="23" xfId="0" applyNumberFormat="1" applyFont="1" applyFill="1" applyBorder="1"/>
    <xf numFmtId="0" fontId="6" fillId="0" borderId="17" xfId="0" applyFont="1" applyFill="1" applyBorder="1" applyAlignment="1"/>
    <xf numFmtId="0" fontId="2" fillId="0" borderId="17" xfId="0" applyFont="1" applyFill="1" applyBorder="1" applyAlignment="1"/>
    <xf numFmtId="0" fontId="2" fillId="0" borderId="17" xfId="0" applyFont="1" applyFill="1" applyBorder="1"/>
    <xf numFmtId="43" fontId="6" fillId="0" borderId="18" xfId="1" applyFont="1" applyFill="1" applyBorder="1" applyAlignment="1">
      <alignment horizontal="right"/>
    </xf>
    <xf numFmtId="164" fontId="6" fillId="0" borderId="24" xfId="1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2" xfId="0" applyFont="1" applyFill="1" applyBorder="1" applyAlignment="1"/>
    <xf numFmtId="0" fontId="12" fillId="2" borderId="3" xfId="0" applyFont="1" applyFill="1" applyBorder="1" applyAlignment="1"/>
    <xf numFmtId="0" fontId="12" fillId="0" borderId="4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 wrapText="1"/>
    </xf>
    <xf numFmtId="43" fontId="6" fillId="0" borderId="24" xfId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24" xfId="1" applyNumberFormat="1" applyFont="1" applyFill="1" applyBorder="1" applyAlignment="1">
      <alignment horizontal="right"/>
    </xf>
    <xf numFmtId="0" fontId="2" fillId="0" borderId="3" xfId="0" applyFont="1" applyFill="1" applyBorder="1" applyAlignment="1"/>
    <xf numFmtId="0" fontId="2" fillId="0" borderId="6" xfId="0" applyFont="1" applyFill="1" applyBorder="1" applyAlignment="1">
      <alignment horizontal="left"/>
    </xf>
    <xf numFmtId="0" fontId="6" fillId="0" borderId="10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6" fillId="0" borderId="10" xfId="0" applyFont="1" applyFill="1" applyBorder="1" applyAlignment="1">
      <alignment horizontal="center"/>
    </xf>
    <xf numFmtId="2" fontId="2" fillId="0" borderId="17" xfId="0" applyNumberFormat="1" applyFont="1" applyFill="1" applyBorder="1"/>
    <xf numFmtId="2" fontId="6" fillId="0" borderId="18" xfId="1" applyNumberFormat="1" applyFont="1" applyFill="1" applyBorder="1" applyAlignment="1">
      <alignment horizontal="right"/>
    </xf>
    <xf numFmtId="0" fontId="12" fillId="0" borderId="3" xfId="0" applyFont="1" applyFill="1" applyBorder="1" applyAlignment="1"/>
    <xf numFmtId="0" fontId="6" fillId="0" borderId="15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wrapText="1"/>
    </xf>
    <xf numFmtId="2" fontId="6" fillId="0" borderId="26" xfId="1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" fontId="6" fillId="0" borderId="17" xfId="0" applyNumberFormat="1" applyFont="1" applyFill="1" applyBorder="1" applyAlignment="1">
      <alignment horizontal="center" wrapText="1"/>
    </xf>
    <xf numFmtId="2" fontId="6" fillId="0" borderId="23" xfId="1" applyNumberFormat="1" applyFont="1" applyFill="1" applyBorder="1" applyAlignment="1">
      <alignment horizontal="right"/>
    </xf>
    <xf numFmtId="2" fontId="6" fillId="0" borderId="27" xfId="1" applyNumberFormat="1" applyFont="1" applyFill="1" applyBorder="1" applyAlignment="1">
      <alignment horizontal="right"/>
    </xf>
    <xf numFmtId="0" fontId="6" fillId="0" borderId="28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2" fontId="2" fillId="0" borderId="0" xfId="0" applyNumberFormat="1" applyFont="1" applyFill="1"/>
    <xf numFmtId="2" fontId="7" fillId="0" borderId="16" xfId="0" applyNumberFormat="1" applyFont="1" applyFill="1" applyBorder="1"/>
    <xf numFmtId="0" fontId="3" fillId="0" borderId="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0" fontId="6" fillId="0" borderId="29" xfId="0" applyFont="1" applyFill="1" applyBorder="1" applyAlignment="1"/>
    <xf numFmtId="0" fontId="6" fillId="0" borderId="30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left"/>
    </xf>
    <xf numFmtId="0" fontId="2" fillId="3" borderId="0" xfId="0" applyFont="1" applyFill="1"/>
    <xf numFmtId="0" fontId="16" fillId="0" borderId="0" xfId="0" applyFont="1"/>
    <xf numFmtId="0" fontId="8" fillId="0" borderId="18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6" fillId="0" borderId="12" xfId="0" applyFont="1" applyFill="1" applyBorder="1" applyAlignment="1">
      <alignment horizontal="left" vertical="top"/>
    </xf>
    <xf numFmtId="0" fontId="6" fillId="0" borderId="13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 wrapText="1"/>
    </xf>
    <xf numFmtId="0" fontId="10" fillId="0" borderId="7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wrapText="1"/>
    </xf>
    <xf numFmtId="0" fontId="6" fillId="0" borderId="22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27</xdr:row>
      <xdr:rowOff>123825</xdr:rowOff>
    </xdr:from>
    <xdr:to>
      <xdr:col>1</xdr:col>
      <xdr:colOff>0</xdr:colOff>
      <xdr:row>32</xdr:row>
      <xdr:rowOff>85725</xdr:rowOff>
    </xdr:to>
    <xdr:pic>
      <xdr:nvPicPr>
        <xdr:cNvPr id="2" name="Picture 1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019800"/>
          <a:ext cx="6000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27</xdr:row>
      <xdr:rowOff>85725</xdr:rowOff>
    </xdr:from>
    <xdr:to>
      <xdr:col>7</xdr:col>
      <xdr:colOff>0</xdr:colOff>
      <xdr:row>32</xdr:row>
      <xdr:rowOff>38100</xdr:rowOff>
    </xdr:to>
    <xdr:pic>
      <xdr:nvPicPr>
        <xdr:cNvPr id="3" name="Picture 1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5981700"/>
          <a:ext cx="542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238125</xdr:colOff>
      <xdr:row>0</xdr:row>
      <xdr:rowOff>142875</xdr:rowOff>
    </xdr:from>
    <xdr:to>
      <xdr:col>6</xdr:col>
      <xdr:colOff>590550</xdr:colOff>
      <xdr:row>5</xdr:row>
      <xdr:rowOff>114300</xdr:rowOff>
    </xdr:to>
    <xdr:pic>
      <xdr:nvPicPr>
        <xdr:cNvPr id="4" name="Picture 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42875"/>
          <a:ext cx="9620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76200</xdr:rowOff>
    </xdr:from>
    <xdr:to>
      <xdr:col>1</xdr:col>
      <xdr:colOff>0</xdr:colOff>
      <xdr:row>59</xdr:row>
      <xdr:rowOff>9525</xdr:rowOff>
    </xdr:to>
    <xdr:pic>
      <xdr:nvPicPr>
        <xdr:cNvPr id="5" name="Picture 1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96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54</xdr:row>
      <xdr:rowOff>104775</xdr:rowOff>
    </xdr:from>
    <xdr:to>
      <xdr:col>7</xdr:col>
      <xdr:colOff>0</xdr:colOff>
      <xdr:row>59</xdr:row>
      <xdr:rowOff>38100</xdr:rowOff>
    </xdr:to>
    <xdr:pic>
      <xdr:nvPicPr>
        <xdr:cNvPr id="6" name="Picture 1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2068175"/>
          <a:ext cx="5429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82</xdr:row>
      <xdr:rowOff>38100</xdr:rowOff>
    </xdr:from>
    <xdr:to>
      <xdr:col>1</xdr:col>
      <xdr:colOff>0</xdr:colOff>
      <xdr:row>86</xdr:row>
      <xdr:rowOff>57150</xdr:rowOff>
    </xdr:to>
    <xdr:pic>
      <xdr:nvPicPr>
        <xdr:cNvPr id="7" name="Picture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5150"/>
          <a:ext cx="609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82</xdr:row>
      <xdr:rowOff>38100</xdr:rowOff>
    </xdr:from>
    <xdr:to>
      <xdr:col>7</xdr:col>
      <xdr:colOff>0</xdr:colOff>
      <xdr:row>86</xdr:row>
      <xdr:rowOff>57150</xdr:rowOff>
    </xdr:to>
    <xdr:pic>
      <xdr:nvPicPr>
        <xdr:cNvPr id="8" name="Picture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8345150"/>
          <a:ext cx="542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108</xdr:row>
      <xdr:rowOff>66675</xdr:rowOff>
    </xdr:from>
    <xdr:to>
      <xdr:col>1</xdr:col>
      <xdr:colOff>0</xdr:colOff>
      <xdr:row>113</xdr:row>
      <xdr:rowOff>19050</xdr:rowOff>
    </xdr:to>
    <xdr:pic>
      <xdr:nvPicPr>
        <xdr:cNvPr id="9" name="Picture 1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27922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108</xdr:row>
      <xdr:rowOff>66675</xdr:rowOff>
    </xdr:from>
    <xdr:to>
      <xdr:col>6</xdr:col>
      <xdr:colOff>590550</xdr:colOff>
      <xdr:row>113</xdr:row>
      <xdr:rowOff>19050</xdr:rowOff>
    </xdr:to>
    <xdr:pic>
      <xdr:nvPicPr>
        <xdr:cNvPr id="10" name="Picture 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4279225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136</xdr:row>
      <xdr:rowOff>0</xdr:rowOff>
    </xdr:from>
    <xdr:to>
      <xdr:col>6</xdr:col>
      <xdr:colOff>590550</xdr:colOff>
      <xdr:row>140</xdr:row>
      <xdr:rowOff>47625</xdr:rowOff>
    </xdr:to>
    <xdr:pic>
      <xdr:nvPicPr>
        <xdr:cNvPr id="11" name="Picture 1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30241875"/>
          <a:ext cx="9144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162</xdr:row>
      <xdr:rowOff>123825</xdr:rowOff>
    </xdr:from>
    <xdr:to>
      <xdr:col>7</xdr:col>
      <xdr:colOff>0</xdr:colOff>
      <xdr:row>167</xdr:row>
      <xdr:rowOff>95250</xdr:rowOff>
    </xdr:to>
    <xdr:pic>
      <xdr:nvPicPr>
        <xdr:cNvPr id="12" name="Picture 1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36042600"/>
          <a:ext cx="561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76200</xdr:rowOff>
    </xdr:from>
    <xdr:to>
      <xdr:col>1</xdr:col>
      <xdr:colOff>0</xdr:colOff>
      <xdr:row>167</xdr:row>
      <xdr:rowOff>28575</xdr:rowOff>
    </xdr:to>
    <xdr:pic>
      <xdr:nvPicPr>
        <xdr:cNvPr id="13" name="Picture 1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9497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1330</xdr:row>
      <xdr:rowOff>66675</xdr:rowOff>
    </xdr:from>
    <xdr:to>
      <xdr:col>1</xdr:col>
      <xdr:colOff>0</xdr:colOff>
      <xdr:row>1335</xdr:row>
      <xdr:rowOff>19050</xdr:rowOff>
    </xdr:to>
    <xdr:pic>
      <xdr:nvPicPr>
        <xdr:cNvPr id="14" name="Picture 1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9160787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1330</xdr:row>
      <xdr:rowOff>76200</xdr:rowOff>
    </xdr:from>
    <xdr:to>
      <xdr:col>6</xdr:col>
      <xdr:colOff>590550</xdr:colOff>
      <xdr:row>1335</xdr:row>
      <xdr:rowOff>28575</xdr:rowOff>
    </xdr:to>
    <xdr:pic>
      <xdr:nvPicPr>
        <xdr:cNvPr id="15" name="Picture 1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91617400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192</xdr:row>
      <xdr:rowOff>0</xdr:rowOff>
    </xdr:from>
    <xdr:to>
      <xdr:col>6</xdr:col>
      <xdr:colOff>590550</xdr:colOff>
      <xdr:row>196</xdr:row>
      <xdr:rowOff>142875</xdr:rowOff>
    </xdr:to>
    <xdr:pic>
      <xdr:nvPicPr>
        <xdr:cNvPr id="16" name="Picture 1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42557700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218</xdr:row>
      <xdr:rowOff>104775</xdr:rowOff>
    </xdr:from>
    <xdr:to>
      <xdr:col>6</xdr:col>
      <xdr:colOff>590550</xdr:colOff>
      <xdr:row>223</xdr:row>
      <xdr:rowOff>57150</xdr:rowOff>
    </xdr:to>
    <xdr:pic>
      <xdr:nvPicPr>
        <xdr:cNvPr id="17" name="Picture 1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4855845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47625</xdr:rowOff>
    </xdr:from>
    <xdr:to>
      <xdr:col>1</xdr:col>
      <xdr:colOff>0</xdr:colOff>
      <xdr:row>709</xdr:row>
      <xdr:rowOff>19050</xdr:rowOff>
    </xdr:to>
    <xdr:pic>
      <xdr:nvPicPr>
        <xdr:cNvPr id="18" name="Picture 14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00475"/>
          <a:ext cx="609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704</xdr:row>
      <xdr:rowOff>104775</xdr:rowOff>
    </xdr:from>
    <xdr:to>
      <xdr:col>6</xdr:col>
      <xdr:colOff>590550</xdr:colOff>
      <xdr:row>709</xdr:row>
      <xdr:rowOff>76200</xdr:rowOff>
    </xdr:to>
    <xdr:pic>
      <xdr:nvPicPr>
        <xdr:cNvPr id="19" name="Picture 1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156257625"/>
          <a:ext cx="9525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85725</xdr:rowOff>
    </xdr:from>
    <xdr:to>
      <xdr:col>1</xdr:col>
      <xdr:colOff>0</xdr:colOff>
      <xdr:row>250</xdr:row>
      <xdr:rowOff>57150</xdr:rowOff>
    </xdr:to>
    <xdr:pic>
      <xdr:nvPicPr>
        <xdr:cNvPr id="20" name="Picture 14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25875"/>
          <a:ext cx="609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272</xdr:row>
      <xdr:rowOff>161925</xdr:rowOff>
    </xdr:from>
    <xdr:to>
      <xdr:col>1</xdr:col>
      <xdr:colOff>0</xdr:colOff>
      <xdr:row>277</xdr:row>
      <xdr:rowOff>0</xdr:rowOff>
    </xdr:to>
    <xdr:pic>
      <xdr:nvPicPr>
        <xdr:cNvPr id="21" name="Picture 14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0702825"/>
          <a:ext cx="5429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273</xdr:row>
      <xdr:rowOff>0</xdr:rowOff>
    </xdr:from>
    <xdr:to>
      <xdr:col>7</xdr:col>
      <xdr:colOff>0</xdr:colOff>
      <xdr:row>277</xdr:row>
      <xdr:rowOff>0</xdr:rowOff>
    </xdr:to>
    <xdr:pic>
      <xdr:nvPicPr>
        <xdr:cNvPr id="22" name="Picture 15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60731400"/>
          <a:ext cx="5334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975</xdr:row>
      <xdr:rowOff>123825</xdr:rowOff>
    </xdr:from>
    <xdr:to>
      <xdr:col>6</xdr:col>
      <xdr:colOff>590550</xdr:colOff>
      <xdr:row>980</xdr:row>
      <xdr:rowOff>76200</xdr:rowOff>
    </xdr:to>
    <xdr:pic>
      <xdr:nvPicPr>
        <xdr:cNvPr id="23" name="Picture 1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1495067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123825</xdr:rowOff>
    </xdr:from>
    <xdr:to>
      <xdr:col>1</xdr:col>
      <xdr:colOff>0</xdr:colOff>
      <xdr:row>980</xdr:row>
      <xdr:rowOff>76200</xdr:rowOff>
    </xdr:to>
    <xdr:pic>
      <xdr:nvPicPr>
        <xdr:cNvPr id="24" name="Picture 1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5067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95250</xdr:colOff>
      <xdr:row>326</xdr:row>
      <xdr:rowOff>104775</xdr:rowOff>
    </xdr:from>
    <xdr:to>
      <xdr:col>7</xdr:col>
      <xdr:colOff>533400</xdr:colOff>
      <xdr:row>331</xdr:row>
      <xdr:rowOff>57150</xdr:rowOff>
    </xdr:to>
    <xdr:pic>
      <xdr:nvPicPr>
        <xdr:cNvPr id="25" name="Picture 1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72780525"/>
          <a:ext cx="10477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1056</xdr:row>
      <xdr:rowOff>114300</xdr:rowOff>
    </xdr:from>
    <xdr:to>
      <xdr:col>7</xdr:col>
      <xdr:colOff>0</xdr:colOff>
      <xdr:row>1060</xdr:row>
      <xdr:rowOff>180975</xdr:rowOff>
    </xdr:to>
    <xdr:pic>
      <xdr:nvPicPr>
        <xdr:cNvPr id="26" name="Picture 1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233019600"/>
          <a:ext cx="5810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1057</xdr:row>
      <xdr:rowOff>0</xdr:rowOff>
    </xdr:from>
    <xdr:to>
      <xdr:col>1</xdr:col>
      <xdr:colOff>0</xdr:colOff>
      <xdr:row>1061</xdr:row>
      <xdr:rowOff>19050</xdr:rowOff>
    </xdr:to>
    <xdr:pic>
      <xdr:nvPicPr>
        <xdr:cNvPr id="27" name="Picture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3095800"/>
          <a:ext cx="5905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38100</xdr:rowOff>
    </xdr:from>
    <xdr:to>
      <xdr:col>1</xdr:col>
      <xdr:colOff>0</xdr:colOff>
      <xdr:row>1007</xdr:row>
      <xdr:rowOff>38100</xdr:rowOff>
    </xdr:to>
    <xdr:pic>
      <xdr:nvPicPr>
        <xdr:cNvPr id="28" name="Picture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18100"/>
          <a:ext cx="6096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1003</xdr:row>
      <xdr:rowOff>28575</xdr:rowOff>
    </xdr:from>
    <xdr:to>
      <xdr:col>6</xdr:col>
      <xdr:colOff>590550</xdr:colOff>
      <xdr:row>1007</xdr:row>
      <xdr:rowOff>19050</xdr:rowOff>
    </xdr:to>
    <xdr:pic>
      <xdr:nvPicPr>
        <xdr:cNvPr id="29" name="Picture 16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21008575"/>
          <a:ext cx="9334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596</xdr:row>
      <xdr:rowOff>104775</xdr:rowOff>
    </xdr:from>
    <xdr:to>
      <xdr:col>6</xdr:col>
      <xdr:colOff>590550</xdr:colOff>
      <xdr:row>601</xdr:row>
      <xdr:rowOff>57150</xdr:rowOff>
    </xdr:to>
    <xdr:pic>
      <xdr:nvPicPr>
        <xdr:cNvPr id="30" name="Picture 1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33292850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1</xdr:col>
      <xdr:colOff>0</xdr:colOff>
      <xdr:row>627</xdr:row>
      <xdr:rowOff>95250</xdr:rowOff>
    </xdr:to>
    <xdr:pic>
      <xdr:nvPicPr>
        <xdr:cNvPr id="31" name="Picture 16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45975"/>
          <a:ext cx="6096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623</xdr:row>
      <xdr:rowOff>123825</xdr:rowOff>
    </xdr:from>
    <xdr:to>
      <xdr:col>7</xdr:col>
      <xdr:colOff>0</xdr:colOff>
      <xdr:row>627</xdr:row>
      <xdr:rowOff>142875</xdr:rowOff>
    </xdr:to>
    <xdr:pic>
      <xdr:nvPicPr>
        <xdr:cNvPr id="32" name="Picture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39369800"/>
          <a:ext cx="5905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542</xdr:row>
      <xdr:rowOff>123825</xdr:rowOff>
    </xdr:from>
    <xdr:to>
      <xdr:col>1</xdr:col>
      <xdr:colOff>295275</xdr:colOff>
      <xdr:row>547</xdr:row>
      <xdr:rowOff>76200</xdr:rowOff>
    </xdr:to>
    <xdr:pic>
      <xdr:nvPicPr>
        <xdr:cNvPr id="33" name="Picture 17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1348500"/>
          <a:ext cx="8477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542</xdr:row>
      <xdr:rowOff>0</xdr:rowOff>
    </xdr:from>
    <xdr:to>
      <xdr:col>6</xdr:col>
      <xdr:colOff>590550</xdr:colOff>
      <xdr:row>546</xdr:row>
      <xdr:rowOff>142875</xdr:rowOff>
    </xdr:to>
    <xdr:pic>
      <xdr:nvPicPr>
        <xdr:cNvPr id="34" name="Picture 1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21224675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66675</xdr:rowOff>
    </xdr:from>
    <xdr:to>
      <xdr:col>1</xdr:col>
      <xdr:colOff>0</xdr:colOff>
      <xdr:row>736</xdr:row>
      <xdr:rowOff>19050</xdr:rowOff>
    </xdr:to>
    <xdr:pic>
      <xdr:nvPicPr>
        <xdr:cNvPr id="35" name="Picture 1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345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731</xdr:row>
      <xdr:rowOff>104775</xdr:rowOff>
    </xdr:from>
    <xdr:to>
      <xdr:col>6</xdr:col>
      <xdr:colOff>590550</xdr:colOff>
      <xdr:row>736</xdr:row>
      <xdr:rowOff>57150</xdr:rowOff>
    </xdr:to>
    <xdr:pic>
      <xdr:nvPicPr>
        <xdr:cNvPr id="36" name="Picture 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61972625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758</xdr:row>
      <xdr:rowOff>66675</xdr:rowOff>
    </xdr:from>
    <xdr:to>
      <xdr:col>1</xdr:col>
      <xdr:colOff>0</xdr:colOff>
      <xdr:row>763</xdr:row>
      <xdr:rowOff>19050</xdr:rowOff>
    </xdr:to>
    <xdr:pic>
      <xdr:nvPicPr>
        <xdr:cNvPr id="37" name="Picture 1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0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758</xdr:row>
      <xdr:rowOff>104775</xdr:rowOff>
    </xdr:from>
    <xdr:to>
      <xdr:col>7</xdr:col>
      <xdr:colOff>0</xdr:colOff>
      <xdr:row>763</xdr:row>
      <xdr:rowOff>57150</xdr:rowOff>
    </xdr:to>
    <xdr:pic>
      <xdr:nvPicPr>
        <xdr:cNvPr id="38" name="Picture 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7678100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104775</xdr:rowOff>
    </xdr:from>
    <xdr:to>
      <xdr:col>1</xdr:col>
      <xdr:colOff>0</xdr:colOff>
      <xdr:row>682</xdr:row>
      <xdr:rowOff>57150</xdr:rowOff>
    </xdr:to>
    <xdr:pic>
      <xdr:nvPicPr>
        <xdr:cNvPr id="39" name="Picture 17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902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677</xdr:row>
      <xdr:rowOff>66675</xdr:rowOff>
    </xdr:from>
    <xdr:to>
      <xdr:col>6</xdr:col>
      <xdr:colOff>590550</xdr:colOff>
      <xdr:row>682</xdr:row>
      <xdr:rowOff>19050</xdr:rowOff>
    </xdr:to>
    <xdr:pic>
      <xdr:nvPicPr>
        <xdr:cNvPr id="40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50352125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85725</xdr:rowOff>
    </xdr:from>
    <xdr:to>
      <xdr:col>1</xdr:col>
      <xdr:colOff>0</xdr:colOff>
      <xdr:row>574</xdr:row>
      <xdr:rowOff>57150</xdr:rowOff>
    </xdr:to>
    <xdr:pic>
      <xdr:nvPicPr>
        <xdr:cNvPr id="41" name="Picture 18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425"/>
          <a:ext cx="609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569</xdr:row>
      <xdr:rowOff>76200</xdr:rowOff>
    </xdr:from>
    <xdr:to>
      <xdr:col>6</xdr:col>
      <xdr:colOff>590550</xdr:colOff>
      <xdr:row>574</xdr:row>
      <xdr:rowOff>47625</xdr:rowOff>
    </xdr:to>
    <xdr:pic>
      <xdr:nvPicPr>
        <xdr:cNvPr id="42" name="Picture 1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2721590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114300</xdr:rowOff>
    </xdr:from>
    <xdr:to>
      <xdr:col>1</xdr:col>
      <xdr:colOff>0</xdr:colOff>
      <xdr:row>790</xdr:row>
      <xdr:rowOff>66675</xdr:rowOff>
    </xdr:to>
    <xdr:pic>
      <xdr:nvPicPr>
        <xdr:cNvPr id="43" name="Picture 1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02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785</xdr:row>
      <xdr:rowOff>104775</xdr:rowOff>
    </xdr:from>
    <xdr:to>
      <xdr:col>6</xdr:col>
      <xdr:colOff>590550</xdr:colOff>
      <xdr:row>790</xdr:row>
      <xdr:rowOff>57150</xdr:rowOff>
    </xdr:to>
    <xdr:pic>
      <xdr:nvPicPr>
        <xdr:cNvPr id="44" name="Picture 1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7359312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85725</xdr:rowOff>
    </xdr:from>
    <xdr:to>
      <xdr:col>1</xdr:col>
      <xdr:colOff>0</xdr:colOff>
      <xdr:row>817</xdr:row>
      <xdr:rowOff>38100</xdr:rowOff>
    </xdr:to>
    <xdr:pic>
      <xdr:nvPicPr>
        <xdr:cNvPr id="45" name="Picture 1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74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812</xdr:row>
      <xdr:rowOff>76200</xdr:rowOff>
    </xdr:from>
    <xdr:to>
      <xdr:col>6</xdr:col>
      <xdr:colOff>590550</xdr:colOff>
      <xdr:row>817</xdr:row>
      <xdr:rowOff>28575</xdr:rowOff>
    </xdr:to>
    <xdr:pic>
      <xdr:nvPicPr>
        <xdr:cNvPr id="46" name="Picture 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79565300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104775</xdr:rowOff>
    </xdr:from>
    <xdr:to>
      <xdr:col>1</xdr:col>
      <xdr:colOff>0</xdr:colOff>
      <xdr:row>844</xdr:row>
      <xdr:rowOff>57150</xdr:rowOff>
    </xdr:to>
    <xdr:pic>
      <xdr:nvPicPr>
        <xdr:cNvPr id="47" name="Picture 18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70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839</xdr:row>
      <xdr:rowOff>104775</xdr:rowOff>
    </xdr:from>
    <xdr:to>
      <xdr:col>6</xdr:col>
      <xdr:colOff>590550</xdr:colOff>
      <xdr:row>844</xdr:row>
      <xdr:rowOff>57150</xdr:rowOff>
    </xdr:to>
    <xdr:pic>
      <xdr:nvPicPr>
        <xdr:cNvPr id="48" name="Picture 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8567082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76200</xdr:rowOff>
    </xdr:from>
    <xdr:to>
      <xdr:col>1</xdr:col>
      <xdr:colOff>0</xdr:colOff>
      <xdr:row>871</xdr:row>
      <xdr:rowOff>28575</xdr:rowOff>
    </xdr:to>
    <xdr:pic>
      <xdr:nvPicPr>
        <xdr:cNvPr id="49" name="Picture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906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866</xdr:row>
      <xdr:rowOff>104775</xdr:rowOff>
    </xdr:from>
    <xdr:to>
      <xdr:col>6</xdr:col>
      <xdr:colOff>590550</xdr:colOff>
      <xdr:row>871</xdr:row>
      <xdr:rowOff>57150</xdr:rowOff>
    </xdr:to>
    <xdr:pic>
      <xdr:nvPicPr>
        <xdr:cNvPr id="50" name="Picture 1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91719200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104775</xdr:rowOff>
    </xdr:from>
    <xdr:to>
      <xdr:col>1</xdr:col>
      <xdr:colOff>0</xdr:colOff>
      <xdr:row>898</xdr:row>
      <xdr:rowOff>57150</xdr:rowOff>
    </xdr:to>
    <xdr:pic>
      <xdr:nvPicPr>
        <xdr:cNvPr id="51" name="Picture 19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42467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893</xdr:row>
      <xdr:rowOff>66675</xdr:rowOff>
    </xdr:from>
    <xdr:to>
      <xdr:col>7</xdr:col>
      <xdr:colOff>0</xdr:colOff>
      <xdr:row>898</xdr:row>
      <xdr:rowOff>19050</xdr:rowOff>
    </xdr:to>
    <xdr:pic>
      <xdr:nvPicPr>
        <xdr:cNvPr id="52" name="Picture 1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9738657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104775</xdr:rowOff>
    </xdr:from>
    <xdr:to>
      <xdr:col>1</xdr:col>
      <xdr:colOff>0</xdr:colOff>
      <xdr:row>926</xdr:row>
      <xdr:rowOff>76200</xdr:rowOff>
    </xdr:to>
    <xdr:pic>
      <xdr:nvPicPr>
        <xdr:cNvPr id="53" name="Picture 19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11125"/>
          <a:ext cx="609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921</xdr:row>
      <xdr:rowOff>114300</xdr:rowOff>
    </xdr:from>
    <xdr:to>
      <xdr:col>6</xdr:col>
      <xdr:colOff>590550</xdr:colOff>
      <xdr:row>926</xdr:row>
      <xdr:rowOff>85725</xdr:rowOff>
    </xdr:to>
    <xdr:pic>
      <xdr:nvPicPr>
        <xdr:cNvPr id="54" name="Picture 1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03320650"/>
          <a:ext cx="9810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238125</xdr:colOff>
      <xdr:row>948</xdr:row>
      <xdr:rowOff>104775</xdr:rowOff>
    </xdr:from>
    <xdr:to>
      <xdr:col>6</xdr:col>
      <xdr:colOff>590550</xdr:colOff>
      <xdr:row>953</xdr:row>
      <xdr:rowOff>76200</xdr:rowOff>
    </xdr:to>
    <xdr:pic>
      <xdr:nvPicPr>
        <xdr:cNvPr id="55" name="Picture 19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09169000"/>
          <a:ext cx="9620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104775</xdr:rowOff>
    </xdr:from>
    <xdr:to>
      <xdr:col>1</xdr:col>
      <xdr:colOff>0</xdr:colOff>
      <xdr:row>953</xdr:row>
      <xdr:rowOff>76200</xdr:rowOff>
    </xdr:to>
    <xdr:pic>
      <xdr:nvPicPr>
        <xdr:cNvPr id="56" name="Picture 1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69000"/>
          <a:ext cx="609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1084</xdr:row>
      <xdr:rowOff>114300</xdr:rowOff>
    </xdr:from>
    <xdr:to>
      <xdr:col>1</xdr:col>
      <xdr:colOff>0</xdr:colOff>
      <xdr:row>1089</xdr:row>
      <xdr:rowOff>85725</xdr:rowOff>
    </xdr:to>
    <xdr:pic>
      <xdr:nvPicPr>
        <xdr:cNvPr id="57" name="Picture 19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9277525"/>
          <a:ext cx="5905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76200</xdr:rowOff>
    </xdr:from>
    <xdr:to>
      <xdr:col>1</xdr:col>
      <xdr:colOff>0</xdr:colOff>
      <xdr:row>1116</xdr:row>
      <xdr:rowOff>28575</xdr:rowOff>
    </xdr:to>
    <xdr:pic>
      <xdr:nvPicPr>
        <xdr:cNvPr id="58" name="Picture 2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591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1111</xdr:row>
      <xdr:rowOff>85725</xdr:rowOff>
    </xdr:from>
    <xdr:to>
      <xdr:col>6</xdr:col>
      <xdr:colOff>590550</xdr:colOff>
      <xdr:row>1116</xdr:row>
      <xdr:rowOff>38100</xdr:rowOff>
    </xdr:to>
    <xdr:pic>
      <xdr:nvPicPr>
        <xdr:cNvPr id="59" name="Picture 20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44468650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104775</xdr:rowOff>
    </xdr:from>
    <xdr:to>
      <xdr:col>1</xdr:col>
      <xdr:colOff>0</xdr:colOff>
      <xdr:row>1143</xdr:row>
      <xdr:rowOff>57150</xdr:rowOff>
    </xdr:to>
    <xdr:pic>
      <xdr:nvPicPr>
        <xdr:cNvPr id="60" name="Picture 2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21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1138</xdr:row>
      <xdr:rowOff>66675</xdr:rowOff>
    </xdr:from>
    <xdr:to>
      <xdr:col>6</xdr:col>
      <xdr:colOff>590550</xdr:colOff>
      <xdr:row>1143</xdr:row>
      <xdr:rowOff>0</xdr:rowOff>
    </xdr:to>
    <xdr:pic>
      <xdr:nvPicPr>
        <xdr:cNvPr id="61" name="Picture 20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249383550"/>
          <a:ext cx="952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66675</xdr:rowOff>
    </xdr:from>
    <xdr:to>
      <xdr:col>1</xdr:col>
      <xdr:colOff>0</xdr:colOff>
      <xdr:row>1172</xdr:row>
      <xdr:rowOff>0</xdr:rowOff>
    </xdr:to>
    <xdr:pic>
      <xdr:nvPicPr>
        <xdr:cNvPr id="62" name="Picture 2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450975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1167</xdr:row>
      <xdr:rowOff>104775</xdr:rowOff>
    </xdr:from>
    <xdr:to>
      <xdr:col>6</xdr:col>
      <xdr:colOff>590550</xdr:colOff>
      <xdr:row>1172</xdr:row>
      <xdr:rowOff>38100</xdr:rowOff>
    </xdr:to>
    <xdr:pic>
      <xdr:nvPicPr>
        <xdr:cNvPr id="63" name="Picture 20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255489075"/>
          <a:ext cx="952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76200</xdr:rowOff>
    </xdr:from>
    <xdr:to>
      <xdr:col>1</xdr:col>
      <xdr:colOff>0</xdr:colOff>
      <xdr:row>1200</xdr:row>
      <xdr:rowOff>28575</xdr:rowOff>
    </xdr:to>
    <xdr:pic>
      <xdr:nvPicPr>
        <xdr:cNvPr id="64" name="Picture 2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7946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1195</xdr:row>
      <xdr:rowOff>123825</xdr:rowOff>
    </xdr:from>
    <xdr:to>
      <xdr:col>7</xdr:col>
      <xdr:colOff>0</xdr:colOff>
      <xdr:row>1200</xdr:row>
      <xdr:rowOff>85725</xdr:rowOff>
    </xdr:to>
    <xdr:pic>
      <xdr:nvPicPr>
        <xdr:cNvPr id="65" name="Picture 20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61842250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123825</xdr:rowOff>
    </xdr:from>
    <xdr:to>
      <xdr:col>1</xdr:col>
      <xdr:colOff>0</xdr:colOff>
      <xdr:row>1227</xdr:row>
      <xdr:rowOff>85725</xdr:rowOff>
    </xdr:to>
    <xdr:pic>
      <xdr:nvPicPr>
        <xdr:cNvPr id="66" name="Picture 2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09675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1222</xdr:row>
      <xdr:rowOff>85725</xdr:rowOff>
    </xdr:from>
    <xdr:to>
      <xdr:col>7</xdr:col>
      <xdr:colOff>0</xdr:colOff>
      <xdr:row>1227</xdr:row>
      <xdr:rowOff>38100</xdr:rowOff>
    </xdr:to>
    <xdr:pic>
      <xdr:nvPicPr>
        <xdr:cNvPr id="67" name="Picture 20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26787157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1249</xdr:row>
      <xdr:rowOff>114300</xdr:rowOff>
    </xdr:from>
    <xdr:to>
      <xdr:col>6</xdr:col>
      <xdr:colOff>590550</xdr:colOff>
      <xdr:row>1254</xdr:row>
      <xdr:rowOff>66675</xdr:rowOff>
    </xdr:to>
    <xdr:pic>
      <xdr:nvPicPr>
        <xdr:cNvPr id="68" name="Picture 2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73948525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104775</xdr:rowOff>
    </xdr:from>
    <xdr:to>
      <xdr:col>1</xdr:col>
      <xdr:colOff>0</xdr:colOff>
      <xdr:row>1254</xdr:row>
      <xdr:rowOff>38100</xdr:rowOff>
    </xdr:to>
    <xdr:pic>
      <xdr:nvPicPr>
        <xdr:cNvPr id="69" name="Picture 2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9390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1276</xdr:row>
      <xdr:rowOff>123825</xdr:rowOff>
    </xdr:from>
    <xdr:to>
      <xdr:col>7</xdr:col>
      <xdr:colOff>0</xdr:colOff>
      <xdr:row>1281</xdr:row>
      <xdr:rowOff>76200</xdr:rowOff>
    </xdr:to>
    <xdr:pic>
      <xdr:nvPicPr>
        <xdr:cNvPr id="70" name="Picture 2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79901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1276</xdr:row>
      <xdr:rowOff>38100</xdr:rowOff>
    </xdr:from>
    <xdr:to>
      <xdr:col>1</xdr:col>
      <xdr:colOff>0</xdr:colOff>
      <xdr:row>1280</xdr:row>
      <xdr:rowOff>180975</xdr:rowOff>
    </xdr:to>
    <xdr:pic>
      <xdr:nvPicPr>
        <xdr:cNvPr id="71" name="Picture 2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9815925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1303</xdr:row>
      <xdr:rowOff>123825</xdr:rowOff>
    </xdr:from>
    <xdr:to>
      <xdr:col>1</xdr:col>
      <xdr:colOff>0</xdr:colOff>
      <xdr:row>1308</xdr:row>
      <xdr:rowOff>85725</xdr:rowOff>
    </xdr:to>
    <xdr:pic>
      <xdr:nvPicPr>
        <xdr:cNvPr id="72" name="Picture 2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59550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1303</xdr:row>
      <xdr:rowOff>76200</xdr:rowOff>
    </xdr:from>
    <xdr:to>
      <xdr:col>7</xdr:col>
      <xdr:colOff>0</xdr:colOff>
      <xdr:row>1308</xdr:row>
      <xdr:rowOff>28575</xdr:rowOff>
    </xdr:to>
    <xdr:pic>
      <xdr:nvPicPr>
        <xdr:cNvPr id="73" name="Picture 2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911925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353</xdr:row>
      <xdr:rowOff>123825</xdr:rowOff>
    </xdr:from>
    <xdr:to>
      <xdr:col>7</xdr:col>
      <xdr:colOff>0</xdr:colOff>
      <xdr:row>358</xdr:row>
      <xdr:rowOff>76200</xdr:rowOff>
    </xdr:to>
    <xdr:pic>
      <xdr:nvPicPr>
        <xdr:cNvPr id="74" name="Picture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78867000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85725</xdr:rowOff>
    </xdr:from>
    <xdr:to>
      <xdr:col>1</xdr:col>
      <xdr:colOff>0</xdr:colOff>
      <xdr:row>1034</xdr:row>
      <xdr:rowOff>76200</xdr:rowOff>
    </xdr:to>
    <xdr:pic>
      <xdr:nvPicPr>
        <xdr:cNvPr id="75" name="Picture 16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33125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407</xdr:row>
      <xdr:rowOff>123825</xdr:rowOff>
    </xdr:from>
    <xdr:to>
      <xdr:col>7</xdr:col>
      <xdr:colOff>0</xdr:colOff>
      <xdr:row>412</xdr:row>
      <xdr:rowOff>114300</xdr:rowOff>
    </xdr:to>
    <xdr:pic>
      <xdr:nvPicPr>
        <xdr:cNvPr id="76" name="Picture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90982800"/>
          <a:ext cx="5810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28575</xdr:rowOff>
    </xdr:from>
    <xdr:to>
      <xdr:col>1</xdr:col>
      <xdr:colOff>0</xdr:colOff>
      <xdr:row>655</xdr:row>
      <xdr:rowOff>9525</xdr:rowOff>
    </xdr:to>
    <xdr:pic>
      <xdr:nvPicPr>
        <xdr:cNvPr id="77" name="Picture 17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27575"/>
          <a:ext cx="6096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650</xdr:row>
      <xdr:rowOff>0</xdr:rowOff>
    </xdr:from>
    <xdr:to>
      <xdr:col>6</xdr:col>
      <xdr:colOff>590550</xdr:colOff>
      <xdr:row>655</xdr:row>
      <xdr:rowOff>9525</xdr:rowOff>
    </xdr:to>
    <xdr:pic>
      <xdr:nvPicPr>
        <xdr:cNvPr id="78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44399000"/>
          <a:ext cx="9334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299</xdr:row>
      <xdr:rowOff>123825</xdr:rowOff>
    </xdr:from>
    <xdr:to>
      <xdr:col>1</xdr:col>
      <xdr:colOff>333375</xdr:colOff>
      <xdr:row>304</xdr:row>
      <xdr:rowOff>95250</xdr:rowOff>
    </xdr:to>
    <xdr:pic>
      <xdr:nvPicPr>
        <xdr:cNvPr id="79" name="Picture 1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722625"/>
          <a:ext cx="8572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353</xdr:row>
      <xdr:rowOff>114300</xdr:rowOff>
    </xdr:from>
    <xdr:to>
      <xdr:col>1</xdr:col>
      <xdr:colOff>0</xdr:colOff>
      <xdr:row>358</xdr:row>
      <xdr:rowOff>19050</xdr:rowOff>
    </xdr:to>
    <xdr:pic>
      <xdr:nvPicPr>
        <xdr:cNvPr id="80" name="Picture 16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8857475"/>
          <a:ext cx="5334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407</xdr:row>
      <xdr:rowOff>104775</xdr:rowOff>
    </xdr:from>
    <xdr:to>
      <xdr:col>1</xdr:col>
      <xdr:colOff>0</xdr:colOff>
      <xdr:row>412</xdr:row>
      <xdr:rowOff>57150</xdr:rowOff>
    </xdr:to>
    <xdr:pic>
      <xdr:nvPicPr>
        <xdr:cNvPr id="81" name="Picture 16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0963750"/>
          <a:ext cx="5810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1029</xdr:row>
      <xdr:rowOff>104775</xdr:rowOff>
    </xdr:from>
    <xdr:to>
      <xdr:col>7</xdr:col>
      <xdr:colOff>0</xdr:colOff>
      <xdr:row>1034</xdr:row>
      <xdr:rowOff>57150</xdr:rowOff>
    </xdr:to>
    <xdr:pic>
      <xdr:nvPicPr>
        <xdr:cNvPr id="82" name="Picture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226952175"/>
          <a:ext cx="5810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66675</xdr:colOff>
      <xdr:row>0</xdr:row>
      <xdr:rowOff>152400</xdr:rowOff>
    </xdr:from>
    <xdr:to>
      <xdr:col>12</xdr:col>
      <xdr:colOff>0</xdr:colOff>
      <xdr:row>5</xdr:row>
      <xdr:rowOff>123825</xdr:rowOff>
    </xdr:to>
    <xdr:pic>
      <xdr:nvPicPr>
        <xdr:cNvPr id="83" name="Picture 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152400"/>
          <a:ext cx="542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135</xdr:row>
      <xdr:rowOff>123825</xdr:rowOff>
    </xdr:from>
    <xdr:to>
      <xdr:col>1</xdr:col>
      <xdr:colOff>0</xdr:colOff>
      <xdr:row>140</xdr:row>
      <xdr:rowOff>0</xdr:rowOff>
    </xdr:to>
    <xdr:pic>
      <xdr:nvPicPr>
        <xdr:cNvPr id="84" name="Picture 1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175200"/>
          <a:ext cx="5905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108</xdr:row>
      <xdr:rowOff>66675</xdr:rowOff>
    </xdr:from>
    <xdr:to>
      <xdr:col>1</xdr:col>
      <xdr:colOff>0</xdr:colOff>
      <xdr:row>113</xdr:row>
      <xdr:rowOff>19050</xdr:rowOff>
    </xdr:to>
    <xdr:pic>
      <xdr:nvPicPr>
        <xdr:cNvPr id="85" name="Picture 1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27922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108</xdr:row>
      <xdr:rowOff>66675</xdr:rowOff>
    </xdr:from>
    <xdr:to>
      <xdr:col>6</xdr:col>
      <xdr:colOff>590550</xdr:colOff>
      <xdr:row>113</xdr:row>
      <xdr:rowOff>19050</xdr:rowOff>
    </xdr:to>
    <xdr:pic>
      <xdr:nvPicPr>
        <xdr:cNvPr id="86" name="Picture 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4279225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1330</xdr:row>
      <xdr:rowOff>66675</xdr:rowOff>
    </xdr:from>
    <xdr:to>
      <xdr:col>1</xdr:col>
      <xdr:colOff>0</xdr:colOff>
      <xdr:row>1335</xdr:row>
      <xdr:rowOff>19050</xdr:rowOff>
    </xdr:to>
    <xdr:pic>
      <xdr:nvPicPr>
        <xdr:cNvPr id="87" name="Picture 1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9160787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1330</xdr:row>
      <xdr:rowOff>76200</xdr:rowOff>
    </xdr:from>
    <xdr:to>
      <xdr:col>6</xdr:col>
      <xdr:colOff>590550</xdr:colOff>
      <xdr:row>1335</xdr:row>
      <xdr:rowOff>28575</xdr:rowOff>
    </xdr:to>
    <xdr:pic>
      <xdr:nvPicPr>
        <xdr:cNvPr id="88" name="Picture 1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91617400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975</xdr:row>
      <xdr:rowOff>123825</xdr:rowOff>
    </xdr:from>
    <xdr:to>
      <xdr:col>6</xdr:col>
      <xdr:colOff>590550</xdr:colOff>
      <xdr:row>980</xdr:row>
      <xdr:rowOff>76200</xdr:rowOff>
    </xdr:to>
    <xdr:pic>
      <xdr:nvPicPr>
        <xdr:cNvPr id="89" name="Picture 1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1495067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123825</xdr:rowOff>
    </xdr:from>
    <xdr:to>
      <xdr:col>1</xdr:col>
      <xdr:colOff>0</xdr:colOff>
      <xdr:row>980</xdr:row>
      <xdr:rowOff>76200</xdr:rowOff>
    </xdr:to>
    <xdr:pic>
      <xdr:nvPicPr>
        <xdr:cNvPr id="90" name="Picture 1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5067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542</xdr:row>
      <xdr:rowOff>0</xdr:rowOff>
    </xdr:from>
    <xdr:to>
      <xdr:col>6</xdr:col>
      <xdr:colOff>590550</xdr:colOff>
      <xdr:row>546</xdr:row>
      <xdr:rowOff>142875</xdr:rowOff>
    </xdr:to>
    <xdr:pic>
      <xdr:nvPicPr>
        <xdr:cNvPr id="91" name="Picture 1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21224675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66675</xdr:rowOff>
    </xdr:from>
    <xdr:to>
      <xdr:col>1</xdr:col>
      <xdr:colOff>0</xdr:colOff>
      <xdr:row>736</xdr:row>
      <xdr:rowOff>19050</xdr:rowOff>
    </xdr:to>
    <xdr:pic>
      <xdr:nvPicPr>
        <xdr:cNvPr id="92" name="Picture 1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345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731</xdr:row>
      <xdr:rowOff>104775</xdr:rowOff>
    </xdr:from>
    <xdr:to>
      <xdr:col>6</xdr:col>
      <xdr:colOff>590550</xdr:colOff>
      <xdr:row>736</xdr:row>
      <xdr:rowOff>57150</xdr:rowOff>
    </xdr:to>
    <xdr:pic>
      <xdr:nvPicPr>
        <xdr:cNvPr id="93" name="Picture 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61972625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758</xdr:row>
      <xdr:rowOff>66675</xdr:rowOff>
    </xdr:from>
    <xdr:to>
      <xdr:col>1</xdr:col>
      <xdr:colOff>0</xdr:colOff>
      <xdr:row>763</xdr:row>
      <xdr:rowOff>19050</xdr:rowOff>
    </xdr:to>
    <xdr:pic>
      <xdr:nvPicPr>
        <xdr:cNvPr id="94" name="Picture 1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0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758</xdr:row>
      <xdr:rowOff>104775</xdr:rowOff>
    </xdr:from>
    <xdr:to>
      <xdr:col>7</xdr:col>
      <xdr:colOff>0</xdr:colOff>
      <xdr:row>763</xdr:row>
      <xdr:rowOff>57150</xdr:rowOff>
    </xdr:to>
    <xdr:pic>
      <xdr:nvPicPr>
        <xdr:cNvPr id="95" name="Picture 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7678100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114300</xdr:rowOff>
    </xdr:from>
    <xdr:to>
      <xdr:col>1</xdr:col>
      <xdr:colOff>0</xdr:colOff>
      <xdr:row>790</xdr:row>
      <xdr:rowOff>66675</xdr:rowOff>
    </xdr:to>
    <xdr:pic>
      <xdr:nvPicPr>
        <xdr:cNvPr id="96" name="Picture 1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02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785</xdr:row>
      <xdr:rowOff>104775</xdr:rowOff>
    </xdr:from>
    <xdr:to>
      <xdr:col>6</xdr:col>
      <xdr:colOff>590550</xdr:colOff>
      <xdr:row>790</xdr:row>
      <xdr:rowOff>57150</xdr:rowOff>
    </xdr:to>
    <xdr:pic>
      <xdr:nvPicPr>
        <xdr:cNvPr id="97" name="Picture 1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7359312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85725</xdr:rowOff>
    </xdr:from>
    <xdr:to>
      <xdr:col>1</xdr:col>
      <xdr:colOff>0</xdr:colOff>
      <xdr:row>817</xdr:row>
      <xdr:rowOff>38100</xdr:rowOff>
    </xdr:to>
    <xdr:pic>
      <xdr:nvPicPr>
        <xdr:cNvPr id="98" name="Picture 1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74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812</xdr:row>
      <xdr:rowOff>76200</xdr:rowOff>
    </xdr:from>
    <xdr:to>
      <xdr:col>6</xdr:col>
      <xdr:colOff>590550</xdr:colOff>
      <xdr:row>817</xdr:row>
      <xdr:rowOff>28575</xdr:rowOff>
    </xdr:to>
    <xdr:pic>
      <xdr:nvPicPr>
        <xdr:cNvPr id="99" name="Picture 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79565300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839</xdr:row>
      <xdr:rowOff>104775</xdr:rowOff>
    </xdr:from>
    <xdr:to>
      <xdr:col>6</xdr:col>
      <xdr:colOff>590550</xdr:colOff>
      <xdr:row>844</xdr:row>
      <xdr:rowOff>57150</xdr:rowOff>
    </xdr:to>
    <xdr:pic>
      <xdr:nvPicPr>
        <xdr:cNvPr id="100" name="Picture 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8567082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1084</xdr:row>
      <xdr:rowOff>114300</xdr:rowOff>
    </xdr:from>
    <xdr:to>
      <xdr:col>1</xdr:col>
      <xdr:colOff>0</xdr:colOff>
      <xdr:row>1089</xdr:row>
      <xdr:rowOff>85725</xdr:rowOff>
    </xdr:to>
    <xdr:pic>
      <xdr:nvPicPr>
        <xdr:cNvPr id="101" name="Picture 19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9277525"/>
          <a:ext cx="5905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76200</xdr:rowOff>
    </xdr:from>
    <xdr:to>
      <xdr:col>1</xdr:col>
      <xdr:colOff>0</xdr:colOff>
      <xdr:row>1116</xdr:row>
      <xdr:rowOff>28575</xdr:rowOff>
    </xdr:to>
    <xdr:pic>
      <xdr:nvPicPr>
        <xdr:cNvPr id="102" name="Picture 2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591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1111</xdr:row>
      <xdr:rowOff>85725</xdr:rowOff>
    </xdr:from>
    <xdr:to>
      <xdr:col>6</xdr:col>
      <xdr:colOff>590550</xdr:colOff>
      <xdr:row>1116</xdr:row>
      <xdr:rowOff>38100</xdr:rowOff>
    </xdr:to>
    <xdr:pic>
      <xdr:nvPicPr>
        <xdr:cNvPr id="103" name="Picture 20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244468650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104775</xdr:rowOff>
    </xdr:from>
    <xdr:to>
      <xdr:col>1</xdr:col>
      <xdr:colOff>0</xdr:colOff>
      <xdr:row>1143</xdr:row>
      <xdr:rowOff>57150</xdr:rowOff>
    </xdr:to>
    <xdr:pic>
      <xdr:nvPicPr>
        <xdr:cNvPr id="104" name="Picture 2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21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1138</xdr:row>
      <xdr:rowOff>66675</xdr:rowOff>
    </xdr:from>
    <xdr:to>
      <xdr:col>6</xdr:col>
      <xdr:colOff>590550</xdr:colOff>
      <xdr:row>1143</xdr:row>
      <xdr:rowOff>0</xdr:rowOff>
    </xdr:to>
    <xdr:pic>
      <xdr:nvPicPr>
        <xdr:cNvPr id="105" name="Picture 20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249383550"/>
          <a:ext cx="952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66675</xdr:rowOff>
    </xdr:from>
    <xdr:to>
      <xdr:col>1</xdr:col>
      <xdr:colOff>0</xdr:colOff>
      <xdr:row>1172</xdr:row>
      <xdr:rowOff>0</xdr:rowOff>
    </xdr:to>
    <xdr:pic>
      <xdr:nvPicPr>
        <xdr:cNvPr id="106" name="Picture 2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450975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1167</xdr:row>
      <xdr:rowOff>104775</xdr:rowOff>
    </xdr:from>
    <xdr:to>
      <xdr:col>6</xdr:col>
      <xdr:colOff>590550</xdr:colOff>
      <xdr:row>1172</xdr:row>
      <xdr:rowOff>38100</xdr:rowOff>
    </xdr:to>
    <xdr:pic>
      <xdr:nvPicPr>
        <xdr:cNvPr id="107" name="Picture 20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255489075"/>
          <a:ext cx="952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76200</xdr:rowOff>
    </xdr:from>
    <xdr:to>
      <xdr:col>1</xdr:col>
      <xdr:colOff>0</xdr:colOff>
      <xdr:row>1200</xdr:row>
      <xdr:rowOff>28575</xdr:rowOff>
    </xdr:to>
    <xdr:pic>
      <xdr:nvPicPr>
        <xdr:cNvPr id="108" name="Picture 2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7946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1195</xdr:row>
      <xdr:rowOff>123825</xdr:rowOff>
    </xdr:from>
    <xdr:to>
      <xdr:col>7</xdr:col>
      <xdr:colOff>0</xdr:colOff>
      <xdr:row>1200</xdr:row>
      <xdr:rowOff>85725</xdr:rowOff>
    </xdr:to>
    <xdr:pic>
      <xdr:nvPicPr>
        <xdr:cNvPr id="109" name="Picture 20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61842250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123825</xdr:rowOff>
    </xdr:from>
    <xdr:to>
      <xdr:col>1</xdr:col>
      <xdr:colOff>0</xdr:colOff>
      <xdr:row>1227</xdr:row>
      <xdr:rowOff>85725</xdr:rowOff>
    </xdr:to>
    <xdr:pic>
      <xdr:nvPicPr>
        <xdr:cNvPr id="110" name="Picture 2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09675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1222</xdr:row>
      <xdr:rowOff>85725</xdr:rowOff>
    </xdr:from>
    <xdr:to>
      <xdr:col>7</xdr:col>
      <xdr:colOff>0</xdr:colOff>
      <xdr:row>1227</xdr:row>
      <xdr:rowOff>38100</xdr:rowOff>
    </xdr:to>
    <xdr:pic>
      <xdr:nvPicPr>
        <xdr:cNvPr id="111" name="Picture 20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267871575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1249</xdr:row>
      <xdr:rowOff>114300</xdr:rowOff>
    </xdr:from>
    <xdr:to>
      <xdr:col>6</xdr:col>
      <xdr:colOff>590550</xdr:colOff>
      <xdr:row>1254</xdr:row>
      <xdr:rowOff>66675</xdr:rowOff>
    </xdr:to>
    <xdr:pic>
      <xdr:nvPicPr>
        <xdr:cNvPr id="112" name="Picture 2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73948525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104775</xdr:rowOff>
    </xdr:from>
    <xdr:to>
      <xdr:col>1</xdr:col>
      <xdr:colOff>0</xdr:colOff>
      <xdr:row>1254</xdr:row>
      <xdr:rowOff>38100</xdr:rowOff>
    </xdr:to>
    <xdr:pic>
      <xdr:nvPicPr>
        <xdr:cNvPr id="113" name="Picture 2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9390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1276</xdr:row>
      <xdr:rowOff>123825</xdr:rowOff>
    </xdr:from>
    <xdr:to>
      <xdr:col>7</xdr:col>
      <xdr:colOff>0</xdr:colOff>
      <xdr:row>1281</xdr:row>
      <xdr:rowOff>76200</xdr:rowOff>
    </xdr:to>
    <xdr:pic>
      <xdr:nvPicPr>
        <xdr:cNvPr id="114" name="Picture 2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79901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1276</xdr:row>
      <xdr:rowOff>38100</xdr:rowOff>
    </xdr:from>
    <xdr:to>
      <xdr:col>1</xdr:col>
      <xdr:colOff>0</xdr:colOff>
      <xdr:row>1280</xdr:row>
      <xdr:rowOff>180975</xdr:rowOff>
    </xdr:to>
    <xdr:pic>
      <xdr:nvPicPr>
        <xdr:cNvPr id="115" name="Picture 2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9815925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1303</xdr:row>
      <xdr:rowOff>123825</xdr:rowOff>
    </xdr:from>
    <xdr:to>
      <xdr:col>1</xdr:col>
      <xdr:colOff>0</xdr:colOff>
      <xdr:row>1308</xdr:row>
      <xdr:rowOff>85725</xdr:rowOff>
    </xdr:to>
    <xdr:pic>
      <xdr:nvPicPr>
        <xdr:cNvPr id="116" name="Picture 2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59550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1303</xdr:row>
      <xdr:rowOff>76200</xdr:rowOff>
    </xdr:from>
    <xdr:to>
      <xdr:col>7</xdr:col>
      <xdr:colOff>0</xdr:colOff>
      <xdr:row>1308</xdr:row>
      <xdr:rowOff>28575</xdr:rowOff>
    </xdr:to>
    <xdr:pic>
      <xdr:nvPicPr>
        <xdr:cNvPr id="117" name="Picture 2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911925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85725</xdr:rowOff>
    </xdr:from>
    <xdr:to>
      <xdr:col>1</xdr:col>
      <xdr:colOff>0</xdr:colOff>
      <xdr:row>1034</xdr:row>
      <xdr:rowOff>76200</xdr:rowOff>
    </xdr:to>
    <xdr:pic>
      <xdr:nvPicPr>
        <xdr:cNvPr id="118" name="Picture 16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33125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66675</xdr:colOff>
      <xdr:row>0</xdr:row>
      <xdr:rowOff>152400</xdr:rowOff>
    </xdr:from>
    <xdr:to>
      <xdr:col>12</xdr:col>
      <xdr:colOff>0</xdr:colOff>
      <xdr:row>5</xdr:row>
      <xdr:rowOff>123825</xdr:rowOff>
    </xdr:to>
    <xdr:pic>
      <xdr:nvPicPr>
        <xdr:cNvPr id="119" name="Picture 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152400"/>
          <a:ext cx="542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704</xdr:row>
      <xdr:rowOff>76200</xdr:rowOff>
    </xdr:from>
    <xdr:to>
      <xdr:col>12</xdr:col>
      <xdr:colOff>0</xdr:colOff>
      <xdr:row>709</xdr:row>
      <xdr:rowOff>47625</xdr:rowOff>
    </xdr:to>
    <xdr:pic>
      <xdr:nvPicPr>
        <xdr:cNvPr id="120" name="Picture 1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5" y="156229050"/>
          <a:ext cx="5810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380</xdr:row>
      <xdr:rowOff>66675</xdr:rowOff>
    </xdr:from>
    <xdr:to>
      <xdr:col>6</xdr:col>
      <xdr:colOff>590550</xdr:colOff>
      <xdr:row>385</xdr:row>
      <xdr:rowOff>57150</xdr:rowOff>
    </xdr:to>
    <xdr:pic>
      <xdr:nvPicPr>
        <xdr:cNvPr id="121" name="Picture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84867750"/>
          <a:ext cx="9334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839</xdr:row>
      <xdr:rowOff>104775</xdr:rowOff>
    </xdr:from>
    <xdr:to>
      <xdr:col>12</xdr:col>
      <xdr:colOff>0</xdr:colOff>
      <xdr:row>844</xdr:row>
      <xdr:rowOff>57150</xdr:rowOff>
    </xdr:to>
    <xdr:pic>
      <xdr:nvPicPr>
        <xdr:cNvPr id="122" name="Picture 18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185670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</xdr:colOff>
      <xdr:row>135</xdr:row>
      <xdr:rowOff>123825</xdr:rowOff>
    </xdr:from>
    <xdr:to>
      <xdr:col>12</xdr:col>
      <xdr:colOff>0</xdr:colOff>
      <xdr:row>139</xdr:row>
      <xdr:rowOff>171450</xdr:rowOff>
    </xdr:to>
    <xdr:pic>
      <xdr:nvPicPr>
        <xdr:cNvPr id="123" name="Picture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30175200"/>
          <a:ext cx="552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142875</xdr:rowOff>
    </xdr:from>
    <xdr:to>
      <xdr:col>12</xdr:col>
      <xdr:colOff>0</xdr:colOff>
      <xdr:row>59</xdr:row>
      <xdr:rowOff>85725</xdr:rowOff>
    </xdr:to>
    <xdr:pic>
      <xdr:nvPicPr>
        <xdr:cNvPr id="124" name="Picture 1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12106275"/>
          <a:ext cx="6096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38100</xdr:rowOff>
    </xdr:from>
    <xdr:to>
      <xdr:col>1</xdr:col>
      <xdr:colOff>0</xdr:colOff>
      <xdr:row>385</xdr:row>
      <xdr:rowOff>28575</xdr:rowOff>
    </xdr:to>
    <xdr:pic>
      <xdr:nvPicPr>
        <xdr:cNvPr id="125" name="Picture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39175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434</xdr:row>
      <xdr:rowOff>66675</xdr:rowOff>
    </xdr:from>
    <xdr:to>
      <xdr:col>6</xdr:col>
      <xdr:colOff>590550</xdr:colOff>
      <xdr:row>439</xdr:row>
      <xdr:rowOff>57150</xdr:rowOff>
    </xdr:to>
    <xdr:pic>
      <xdr:nvPicPr>
        <xdr:cNvPr id="126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96983550"/>
          <a:ext cx="9334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76200</xdr:rowOff>
    </xdr:from>
    <xdr:to>
      <xdr:col>1</xdr:col>
      <xdr:colOff>0</xdr:colOff>
      <xdr:row>439</xdr:row>
      <xdr:rowOff>66675</xdr:rowOff>
    </xdr:to>
    <xdr:pic>
      <xdr:nvPicPr>
        <xdr:cNvPr id="127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93075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76200</xdr:rowOff>
    </xdr:from>
    <xdr:to>
      <xdr:col>1</xdr:col>
      <xdr:colOff>0</xdr:colOff>
      <xdr:row>466</xdr:row>
      <xdr:rowOff>66675</xdr:rowOff>
    </xdr:to>
    <xdr:pic>
      <xdr:nvPicPr>
        <xdr:cNvPr id="128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22400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488</xdr:row>
      <xdr:rowOff>66675</xdr:rowOff>
    </xdr:from>
    <xdr:to>
      <xdr:col>6</xdr:col>
      <xdr:colOff>590550</xdr:colOff>
      <xdr:row>493</xdr:row>
      <xdr:rowOff>57150</xdr:rowOff>
    </xdr:to>
    <xdr:pic>
      <xdr:nvPicPr>
        <xdr:cNvPr id="129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09042200"/>
          <a:ext cx="9334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76200</xdr:rowOff>
    </xdr:from>
    <xdr:to>
      <xdr:col>1</xdr:col>
      <xdr:colOff>0</xdr:colOff>
      <xdr:row>493</xdr:row>
      <xdr:rowOff>66675</xdr:rowOff>
    </xdr:to>
    <xdr:pic>
      <xdr:nvPicPr>
        <xdr:cNvPr id="130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51725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488</xdr:row>
      <xdr:rowOff>66675</xdr:rowOff>
    </xdr:from>
    <xdr:to>
      <xdr:col>12</xdr:col>
      <xdr:colOff>0</xdr:colOff>
      <xdr:row>493</xdr:row>
      <xdr:rowOff>57150</xdr:rowOff>
    </xdr:to>
    <xdr:pic>
      <xdr:nvPicPr>
        <xdr:cNvPr id="131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5" y="109042200"/>
          <a:ext cx="5810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515</xdr:row>
      <xdr:rowOff>66675</xdr:rowOff>
    </xdr:from>
    <xdr:to>
      <xdr:col>6</xdr:col>
      <xdr:colOff>590550</xdr:colOff>
      <xdr:row>520</xdr:row>
      <xdr:rowOff>57150</xdr:rowOff>
    </xdr:to>
    <xdr:pic>
      <xdr:nvPicPr>
        <xdr:cNvPr id="132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15262025"/>
          <a:ext cx="9334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76200</xdr:rowOff>
    </xdr:from>
    <xdr:to>
      <xdr:col>1</xdr:col>
      <xdr:colOff>0</xdr:colOff>
      <xdr:row>520</xdr:row>
      <xdr:rowOff>66675</xdr:rowOff>
    </xdr:to>
    <xdr:pic>
      <xdr:nvPicPr>
        <xdr:cNvPr id="133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71550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85725</xdr:colOff>
      <xdr:row>461</xdr:row>
      <xdr:rowOff>66675</xdr:rowOff>
    </xdr:from>
    <xdr:to>
      <xdr:col>12</xdr:col>
      <xdr:colOff>0</xdr:colOff>
      <xdr:row>466</xdr:row>
      <xdr:rowOff>57150</xdr:rowOff>
    </xdr:to>
    <xdr:pic>
      <xdr:nvPicPr>
        <xdr:cNvPr id="134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103012875"/>
          <a:ext cx="523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1</xdr:col>
      <xdr:colOff>0</xdr:colOff>
      <xdr:row>196</xdr:row>
      <xdr:rowOff>142875</xdr:rowOff>
    </xdr:to>
    <xdr:pic>
      <xdr:nvPicPr>
        <xdr:cNvPr id="135" name="Picture 1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770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461</xdr:row>
      <xdr:rowOff>76200</xdr:rowOff>
    </xdr:from>
    <xdr:to>
      <xdr:col>7</xdr:col>
      <xdr:colOff>0</xdr:colOff>
      <xdr:row>466</xdr:row>
      <xdr:rowOff>66675</xdr:rowOff>
    </xdr:to>
    <xdr:pic>
      <xdr:nvPicPr>
        <xdr:cNvPr id="136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3022400"/>
          <a:ext cx="6096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104775</xdr:rowOff>
    </xdr:from>
    <xdr:to>
      <xdr:col>1</xdr:col>
      <xdr:colOff>0</xdr:colOff>
      <xdr:row>601</xdr:row>
      <xdr:rowOff>57150</xdr:rowOff>
    </xdr:to>
    <xdr:pic>
      <xdr:nvPicPr>
        <xdr:cNvPr id="137" name="Picture 16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928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623</xdr:row>
      <xdr:rowOff>123825</xdr:rowOff>
    </xdr:from>
    <xdr:to>
      <xdr:col>7</xdr:col>
      <xdr:colOff>0</xdr:colOff>
      <xdr:row>627</xdr:row>
      <xdr:rowOff>114300</xdr:rowOff>
    </xdr:to>
    <xdr:pic>
      <xdr:nvPicPr>
        <xdr:cNvPr id="138" name="Picture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39369800"/>
          <a:ext cx="5905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66675</xdr:rowOff>
    </xdr:from>
    <xdr:to>
      <xdr:col>1</xdr:col>
      <xdr:colOff>0</xdr:colOff>
      <xdr:row>736</xdr:row>
      <xdr:rowOff>19050</xdr:rowOff>
    </xdr:to>
    <xdr:pic>
      <xdr:nvPicPr>
        <xdr:cNvPr id="139" name="Picture 1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345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731</xdr:row>
      <xdr:rowOff>104775</xdr:rowOff>
    </xdr:from>
    <xdr:to>
      <xdr:col>6</xdr:col>
      <xdr:colOff>590550</xdr:colOff>
      <xdr:row>736</xdr:row>
      <xdr:rowOff>57150</xdr:rowOff>
    </xdr:to>
    <xdr:pic>
      <xdr:nvPicPr>
        <xdr:cNvPr id="140" name="Picture 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61972625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758</xdr:row>
      <xdr:rowOff>66675</xdr:rowOff>
    </xdr:from>
    <xdr:to>
      <xdr:col>1</xdr:col>
      <xdr:colOff>0</xdr:colOff>
      <xdr:row>763</xdr:row>
      <xdr:rowOff>19050</xdr:rowOff>
    </xdr:to>
    <xdr:pic>
      <xdr:nvPicPr>
        <xdr:cNvPr id="141" name="Picture 1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0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758</xdr:row>
      <xdr:rowOff>104775</xdr:rowOff>
    </xdr:from>
    <xdr:to>
      <xdr:col>7</xdr:col>
      <xdr:colOff>0</xdr:colOff>
      <xdr:row>763</xdr:row>
      <xdr:rowOff>57150</xdr:rowOff>
    </xdr:to>
    <xdr:pic>
      <xdr:nvPicPr>
        <xdr:cNvPr id="142" name="Picture 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7678100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114300</xdr:rowOff>
    </xdr:from>
    <xdr:to>
      <xdr:col>1</xdr:col>
      <xdr:colOff>0</xdr:colOff>
      <xdr:row>790</xdr:row>
      <xdr:rowOff>66675</xdr:rowOff>
    </xdr:to>
    <xdr:pic>
      <xdr:nvPicPr>
        <xdr:cNvPr id="143" name="Picture 1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02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85725</xdr:rowOff>
    </xdr:from>
    <xdr:to>
      <xdr:col>1</xdr:col>
      <xdr:colOff>0</xdr:colOff>
      <xdr:row>817</xdr:row>
      <xdr:rowOff>38100</xdr:rowOff>
    </xdr:to>
    <xdr:pic>
      <xdr:nvPicPr>
        <xdr:cNvPr id="144" name="Picture 1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74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812</xdr:row>
      <xdr:rowOff>76200</xdr:rowOff>
    </xdr:from>
    <xdr:to>
      <xdr:col>6</xdr:col>
      <xdr:colOff>590550</xdr:colOff>
      <xdr:row>817</xdr:row>
      <xdr:rowOff>28575</xdr:rowOff>
    </xdr:to>
    <xdr:pic>
      <xdr:nvPicPr>
        <xdr:cNvPr id="145" name="Picture 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79565300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104775</xdr:rowOff>
    </xdr:from>
    <xdr:to>
      <xdr:col>1</xdr:col>
      <xdr:colOff>0</xdr:colOff>
      <xdr:row>844</xdr:row>
      <xdr:rowOff>57150</xdr:rowOff>
    </xdr:to>
    <xdr:pic>
      <xdr:nvPicPr>
        <xdr:cNvPr id="146" name="Picture 18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70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839</xdr:row>
      <xdr:rowOff>104775</xdr:rowOff>
    </xdr:from>
    <xdr:to>
      <xdr:col>6</xdr:col>
      <xdr:colOff>590550</xdr:colOff>
      <xdr:row>844</xdr:row>
      <xdr:rowOff>57150</xdr:rowOff>
    </xdr:to>
    <xdr:pic>
      <xdr:nvPicPr>
        <xdr:cNvPr id="147" name="Picture 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8567082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66675</xdr:rowOff>
    </xdr:from>
    <xdr:to>
      <xdr:col>1</xdr:col>
      <xdr:colOff>0</xdr:colOff>
      <xdr:row>736</xdr:row>
      <xdr:rowOff>19050</xdr:rowOff>
    </xdr:to>
    <xdr:pic>
      <xdr:nvPicPr>
        <xdr:cNvPr id="148" name="Picture 1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345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731</xdr:row>
      <xdr:rowOff>104775</xdr:rowOff>
    </xdr:from>
    <xdr:to>
      <xdr:col>6</xdr:col>
      <xdr:colOff>590550</xdr:colOff>
      <xdr:row>736</xdr:row>
      <xdr:rowOff>57150</xdr:rowOff>
    </xdr:to>
    <xdr:pic>
      <xdr:nvPicPr>
        <xdr:cNvPr id="149" name="Picture 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61972625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758</xdr:row>
      <xdr:rowOff>66675</xdr:rowOff>
    </xdr:from>
    <xdr:to>
      <xdr:col>1</xdr:col>
      <xdr:colOff>0</xdr:colOff>
      <xdr:row>763</xdr:row>
      <xdr:rowOff>19050</xdr:rowOff>
    </xdr:to>
    <xdr:pic>
      <xdr:nvPicPr>
        <xdr:cNvPr id="150" name="Picture 1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0"/>
          <a:ext cx="590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758</xdr:row>
      <xdr:rowOff>104775</xdr:rowOff>
    </xdr:from>
    <xdr:to>
      <xdr:col>7</xdr:col>
      <xdr:colOff>0</xdr:colOff>
      <xdr:row>763</xdr:row>
      <xdr:rowOff>57150</xdr:rowOff>
    </xdr:to>
    <xdr:pic>
      <xdr:nvPicPr>
        <xdr:cNvPr id="151" name="Picture 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7678100"/>
          <a:ext cx="600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114300</xdr:rowOff>
    </xdr:from>
    <xdr:to>
      <xdr:col>1</xdr:col>
      <xdr:colOff>0</xdr:colOff>
      <xdr:row>790</xdr:row>
      <xdr:rowOff>66675</xdr:rowOff>
    </xdr:to>
    <xdr:pic>
      <xdr:nvPicPr>
        <xdr:cNvPr id="152" name="Picture 1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026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85725</xdr:rowOff>
    </xdr:from>
    <xdr:to>
      <xdr:col>1</xdr:col>
      <xdr:colOff>0</xdr:colOff>
      <xdr:row>817</xdr:row>
      <xdr:rowOff>38100</xdr:rowOff>
    </xdr:to>
    <xdr:pic>
      <xdr:nvPicPr>
        <xdr:cNvPr id="153" name="Picture 1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7482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812</xdr:row>
      <xdr:rowOff>76200</xdr:rowOff>
    </xdr:from>
    <xdr:to>
      <xdr:col>6</xdr:col>
      <xdr:colOff>590550</xdr:colOff>
      <xdr:row>817</xdr:row>
      <xdr:rowOff>28575</xdr:rowOff>
    </xdr:to>
    <xdr:pic>
      <xdr:nvPicPr>
        <xdr:cNvPr id="154" name="Picture 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79565300"/>
          <a:ext cx="9334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285750</xdr:colOff>
      <xdr:row>839</xdr:row>
      <xdr:rowOff>104775</xdr:rowOff>
    </xdr:from>
    <xdr:to>
      <xdr:col>6</xdr:col>
      <xdr:colOff>590550</xdr:colOff>
      <xdr:row>844</xdr:row>
      <xdr:rowOff>57150</xdr:rowOff>
    </xdr:to>
    <xdr:pic>
      <xdr:nvPicPr>
        <xdr:cNvPr id="155" name="Picture 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85670825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85725</xdr:rowOff>
    </xdr:from>
    <xdr:to>
      <xdr:col>1</xdr:col>
      <xdr:colOff>0</xdr:colOff>
      <xdr:row>844</xdr:row>
      <xdr:rowOff>38100</xdr:rowOff>
    </xdr:to>
    <xdr:pic>
      <xdr:nvPicPr>
        <xdr:cNvPr id="156" name="Picture 1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51775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245</xdr:row>
      <xdr:rowOff>161925</xdr:rowOff>
    </xdr:from>
    <xdr:to>
      <xdr:col>7</xdr:col>
      <xdr:colOff>0</xdr:colOff>
      <xdr:row>250</xdr:row>
      <xdr:rowOff>0</xdr:rowOff>
    </xdr:to>
    <xdr:pic>
      <xdr:nvPicPr>
        <xdr:cNvPr id="157" name="Picture 14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54702075"/>
          <a:ext cx="5429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299</xdr:row>
      <xdr:rowOff>142875</xdr:rowOff>
    </xdr:from>
    <xdr:to>
      <xdr:col>7</xdr:col>
      <xdr:colOff>0</xdr:colOff>
      <xdr:row>304</xdr:row>
      <xdr:rowOff>95250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6741675"/>
          <a:ext cx="4953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326</xdr:row>
      <xdr:rowOff>104775</xdr:rowOff>
    </xdr:from>
    <xdr:to>
      <xdr:col>1</xdr:col>
      <xdr:colOff>447675</xdr:colOff>
      <xdr:row>331</xdr:row>
      <xdr:rowOff>57150</xdr:rowOff>
    </xdr:to>
    <xdr:pic>
      <xdr:nvPicPr>
        <xdr:cNvPr id="159" name="Picture 1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2780525"/>
          <a:ext cx="9620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104775</xdr:rowOff>
    </xdr:from>
    <xdr:to>
      <xdr:col>1</xdr:col>
      <xdr:colOff>0</xdr:colOff>
      <xdr:row>223</xdr:row>
      <xdr:rowOff>57150</xdr:rowOff>
    </xdr:to>
    <xdr:pic>
      <xdr:nvPicPr>
        <xdr:cNvPr id="160" name="Picture 1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584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1084</xdr:row>
      <xdr:rowOff>180975</xdr:rowOff>
    </xdr:from>
    <xdr:to>
      <xdr:col>2</xdr:col>
      <xdr:colOff>447675</xdr:colOff>
      <xdr:row>1089</xdr:row>
      <xdr:rowOff>57150</xdr:rowOff>
    </xdr:to>
    <xdr:pic>
      <xdr:nvPicPr>
        <xdr:cNvPr id="161" name="Picture 14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39344200"/>
          <a:ext cx="1600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171450</xdr:rowOff>
    </xdr:from>
    <xdr:to>
      <xdr:col>1</xdr:col>
      <xdr:colOff>352425</xdr:colOff>
      <xdr:row>5</xdr:row>
      <xdr:rowOff>142875</xdr:rowOff>
    </xdr:to>
    <xdr:pic>
      <xdr:nvPicPr>
        <xdr:cNvPr id="162" name="Picture 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9620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58"/>
  <sheetViews>
    <sheetView tabSelected="1" workbookViewId="0">
      <selection activeCell="J15" sqref="J15"/>
    </sheetView>
  </sheetViews>
  <sheetFormatPr defaultColWidth="11.42578125" defaultRowHeight="14.25" x14ac:dyDescent="0.2"/>
  <cols>
    <col min="1" max="1" width="19.28515625" style="1" customWidth="1"/>
    <col min="2" max="2" width="15.85546875" style="1" customWidth="1"/>
    <col min="3" max="3" width="17.42578125" style="1" customWidth="1"/>
    <col min="4" max="4" width="16.28515625" style="1" customWidth="1"/>
    <col min="5" max="5" width="5" style="1" customWidth="1"/>
    <col min="6" max="6" width="4.42578125" style="1" customWidth="1"/>
    <col min="7" max="7" width="19.28515625" style="1" customWidth="1"/>
    <col min="8" max="8" width="15.28515625" style="1" customWidth="1"/>
    <col min="9" max="9" width="18.85546875" style="1" customWidth="1"/>
    <col min="10" max="10" width="14.42578125" style="1" customWidth="1"/>
    <col min="11" max="11" width="7.28515625" style="1" customWidth="1"/>
    <col min="12" max="12" width="20.140625" style="1" customWidth="1"/>
    <col min="13" max="13" width="18" style="1" customWidth="1"/>
    <col min="14" max="14" width="18.85546875" style="1" customWidth="1"/>
    <col min="15" max="15" width="13.85546875" style="1" customWidth="1"/>
    <col min="16" max="256" width="11.42578125" style="1"/>
    <col min="257" max="257" width="19.28515625" style="1" customWidth="1"/>
    <col min="258" max="258" width="15.85546875" style="1" customWidth="1"/>
    <col min="259" max="259" width="17.42578125" style="1" customWidth="1"/>
    <col min="260" max="260" width="16.28515625" style="1" customWidth="1"/>
    <col min="261" max="261" width="5" style="1" customWidth="1"/>
    <col min="262" max="262" width="4.42578125" style="1" customWidth="1"/>
    <col min="263" max="263" width="19.28515625" style="1" customWidth="1"/>
    <col min="264" max="264" width="15.28515625" style="1" customWidth="1"/>
    <col min="265" max="265" width="18.85546875" style="1" customWidth="1"/>
    <col min="266" max="266" width="14.42578125" style="1" customWidth="1"/>
    <col min="267" max="267" width="7.28515625" style="1" customWidth="1"/>
    <col min="268" max="268" width="20.140625" style="1" customWidth="1"/>
    <col min="269" max="269" width="18" style="1" customWidth="1"/>
    <col min="270" max="270" width="18.85546875" style="1" customWidth="1"/>
    <col min="271" max="271" width="13.85546875" style="1" customWidth="1"/>
    <col min="272" max="512" width="11.42578125" style="1"/>
    <col min="513" max="513" width="19.28515625" style="1" customWidth="1"/>
    <col min="514" max="514" width="15.85546875" style="1" customWidth="1"/>
    <col min="515" max="515" width="17.42578125" style="1" customWidth="1"/>
    <col min="516" max="516" width="16.28515625" style="1" customWidth="1"/>
    <col min="517" max="517" width="5" style="1" customWidth="1"/>
    <col min="518" max="518" width="4.42578125" style="1" customWidth="1"/>
    <col min="519" max="519" width="19.28515625" style="1" customWidth="1"/>
    <col min="520" max="520" width="15.28515625" style="1" customWidth="1"/>
    <col min="521" max="521" width="18.85546875" style="1" customWidth="1"/>
    <col min="522" max="522" width="14.42578125" style="1" customWidth="1"/>
    <col min="523" max="523" width="7.28515625" style="1" customWidth="1"/>
    <col min="524" max="524" width="20.140625" style="1" customWidth="1"/>
    <col min="525" max="525" width="18" style="1" customWidth="1"/>
    <col min="526" max="526" width="18.85546875" style="1" customWidth="1"/>
    <col min="527" max="527" width="13.85546875" style="1" customWidth="1"/>
    <col min="528" max="768" width="11.42578125" style="1"/>
    <col min="769" max="769" width="19.28515625" style="1" customWidth="1"/>
    <col min="770" max="770" width="15.85546875" style="1" customWidth="1"/>
    <col min="771" max="771" width="17.42578125" style="1" customWidth="1"/>
    <col min="772" max="772" width="16.28515625" style="1" customWidth="1"/>
    <col min="773" max="773" width="5" style="1" customWidth="1"/>
    <col min="774" max="774" width="4.42578125" style="1" customWidth="1"/>
    <col min="775" max="775" width="19.28515625" style="1" customWidth="1"/>
    <col min="776" max="776" width="15.28515625" style="1" customWidth="1"/>
    <col min="777" max="777" width="18.85546875" style="1" customWidth="1"/>
    <col min="778" max="778" width="14.42578125" style="1" customWidth="1"/>
    <col min="779" max="779" width="7.28515625" style="1" customWidth="1"/>
    <col min="780" max="780" width="20.140625" style="1" customWidth="1"/>
    <col min="781" max="781" width="18" style="1" customWidth="1"/>
    <col min="782" max="782" width="18.85546875" style="1" customWidth="1"/>
    <col min="783" max="783" width="13.85546875" style="1" customWidth="1"/>
    <col min="784" max="1024" width="11.42578125" style="1"/>
    <col min="1025" max="1025" width="19.28515625" style="1" customWidth="1"/>
    <col min="1026" max="1026" width="15.85546875" style="1" customWidth="1"/>
    <col min="1027" max="1027" width="17.42578125" style="1" customWidth="1"/>
    <col min="1028" max="1028" width="16.28515625" style="1" customWidth="1"/>
    <col min="1029" max="1029" width="5" style="1" customWidth="1"/>
    <col min="1030" max="1030" width="4.42578125" style="1" customWidth="1"/>
    <col min="1031" max="1031" width="19.28515625" style="1" customWidth="1"/>
    <col min="1032" max="1032" width="15.28515625" style="1" customWidth="1"/>
    <col min="1033" max="1033" width="18.85546875" style="1" customWidth="1"/>
    <col min="1034" max="1034" width="14.42578125" style="1" customWidth="1"/>
    <col min="1035" max="1035" width="7.28515625" style="1" customWidth="1"/>
    <col min="1036" max="1036" width="20.140625" style="1" customWidth="1"/>
    <col min="1037" max="1037" width="18" style="1" customWidth="1"/>
    <col min="1038" max="1038" width="18.85546875" style="1" customWidth="1"/>
    <col min="1039" max="1039" width="13.85546875" style="1" customWidth="1"/>
    <col min="1040" max="1280" width="11.42578125" style="1"/>
    <col min="1281" max="1281" width="19.28515625" style="1" customWidth="1"/>
    <col min="1282" max="1282" width="15.85546875" style="1" customWidth="1"/>
    <col min="1283" max="1283" width="17.42578125" style="1" customWidth="1"/>
    <col min="1284" max="1284" width="16.28515625" style="1" customWidth="1"/>
    <col min="1285" max="1285" width="5" style="1" customWidth="1"/>
    <col min="1286" max="1286" width="4.42578125" style="1" customWidth="1"/>
    <col min="1287" max="1287" width="19.28515625" style="1" customWidth="1"/>
    <col min="1288" max="1288" width="15.28515625" style="1" customWidth="1"/>
    <col min="1289" max="1289" width="18.85546875" style="1" customWidth="1"/>
    <col min="1290" max="1290" width="14.42578125" style="1" customWidth="1"/>
    <col min="1291" max="1291" width="7.28515625" style="1" customWidth="1"/>
    <col min="1292" max="1292" width="20.140625" style="1" customWidth="1"/>
    <col min="1293" max="1293" width="18" style="1" customWidth="1"/>
    <col min="1294" max="1294" width="18.85546875" style="1" customWidth="1"/>
    <col min="1295" max="1295" width="13.85546875" style="1" customWidth="1"/>
    <col min="1296" max="1536" width="11.42578125" style="1"/>
    <col min="1537" max="1537" width="19.28515625" style="1" customWidth="1"/>
    <col min="1538" max="1538" width="15.85546875" style="1" customWidth="1"/>
    <col min="1539" max="1539" width="17.42578125" style="1" customWidth="1"/>
    <col min="1540" max="1540" width="16.28515625" style="1" customWidth="1"/>
    <col min="1541" max="1541" width="5" style="1" customWidth="1"/>
    <col min="1542" max="1542" width="4.42578125" style="1" customWidth="1"/>
    <col min="1543" max="1543" width="19.28515625" style="1" customWidth="1"/>
    <col min="1544" max="1544" width="15.28515625" style="1" customWidth="1"/>
    <col min="1545" max="1545" width="18.85546875" style="1" customWidth="1"/>
    <col min="1546" max="1546" width="14.42578125" style="1" customWidth="1"/>
    <col min="1547" max="1547" width="7.28515625" style="1" customWidth="1"/>
    <col min="1548" max="1548" width="20.140625" style="1" customWidth="1"/>
    <col min="1549" max="1549" width="18" style="1" customWidth="1"/>
    <col min="1550" max="1550" width="18.85546875" style="1" customWidth="1"/>
    <col min="1551" max="1551" width="13.85546875" style="1" customWidth="1"/>
    <col min="1552" max="1792" width="11.42578125" style="1"/>
    <col min="1793" max="1793" width="19.28515625" style="1" customWidth="1"/>
    <col min="1794" max="1794" width="15.85546875" style="1" customWidth="1"/>
    <col min="1795" max="1795" width="17.42578125" style="1" customWidth="1"/>
    <col min="1796" max="1796" width="16.28515625" style="1" customWidth="1"/>
    <col min="1797" max="1797" width="5" style="1" customWidth="1"/>
    <col min="1798" max="1798" width="4.42578125" style="1" customWidth="1"/>
    <col min="1799" max="1799" width="19.28515625" style="1" customWidth="1"/>
    <col min="1800" max="1800" width="15.28515625" style="1" customWidth="1"/>
    <col min="1801" max="1801" width="18.85546875" style="1" customWidth="1"/>
    <col min="1802" max="1802" width="14.42578125" style="1" customWidth="1"/>
    <col min="1803" max="1803" width="7.28515625" style="1" customWidth="1"/>
    <col min="1804" max="1804" width="20.140625" style="1" customWidth="1"/>
    <col min="1805" max="1805" width="18" style="1" customWidth="1"/>
    <col min="1806" max="1806" width="18.85546875" style="1" customWidth="1"/>
    <col min="1807" max="1807" width="13.85546875" style="1" customWidth="1"/>
    <col min="1808" max="2048" width="11.42578125" style="1"/>
    <col min="2049" max="2049" width="19.28515625" style="1" customWidth="1"/>
    <col min="2050" max="2050" width="15.85546875" style="1" customWidth="1"/>
    <col min="2051" max="2051" width="17.42578125" style="1" customWidth="1"/>
    <col min="2052" max="2052" width="16.28515625" style="1" customWidth="1"/>
    <col min="2053" max="2053" width="5" style="1" customWidth="1"/>
    <col min="2054" max="2054" width="4.42578125" style="1" customWidth="1"/>
    <col min="2055" max="2055" width="19.28515625" style="1" customWidth="1"/>
    <col min="2056" max="2056" width="15.28515625" style="1" customWidth="1"/>
    <col min="2057" max="2057" width="18.85546875" style="1" customWidth="1"/>
    <col min="2058" max="2058" width="14.42578125" style="1" customWidth="1"/>
    <col min="2059" max="2059" width="7.28515625" style="1" customWidth="1"/>
    <col min="2060" max="2060" width="20.140625" style="1" customWidth="1"/>
    <col min="2061" max="2061" width="18" style="1" customWidth="1"/>
    <col min="2062" max="2062" width="18.85546875" style="1" customWidth="1"/>
    <col min="2063" max="2063" width="13.85546875" style="1" customWidth="1"/>
    <col min="2064" max="2304" width="11.42578125" style="1"/>
    <col min="2305" max="2305" width="19.28515625" style="1" customWidth="1"/>
    <col min="2306" max="2306" width="15.85546875" style="1" customWidth="1"/>
    <col min="2307" max="2307" width="17.42578125" style="1" customWidth="1"/>
    <col min="2308" max="2308" width="16.28515625" style="1" customWidth="1"/>
    <col min="2309" max="2309" width="5" style="1" customWidth="1"/>
    <col min="2310" max="2310" width="4.42578125" style="1" customWidth="1"/>
    <col min="2311" max="2311" width="19.28515625" style="1" customWidth="1"/>
    <col min="2312" max="2312" width="15.28515625" style="1" customWidth="1"/>
    <col min="2313" max="2313" width="18.85546875" style="1" customWidth="1"/>
    <col min="2314" max="2314" width="14.42578125" style="1" customWidth="1"/>
    <col min="2315" max="2315" width="7.28515625" style="1" customWidth="1"/>
    <col min="2316" max="2316" width="20.140625" style="1" customWidth="1"/>
    <col min="2317" max="2317" width="18" style="1" customWidth="1"/>
    <col min="2318" max="2318" width="18.85546875" style="1" customWidth="1"/>
    <col min="2319" max="2319" width="13.85546875" style="1" customWidth="1"/>
    <col min="2320" max="2560" width="11.42578125" style="1"/>
    <col min="2561" max="2561" width="19.28515625" style="1" customWidth="1"/>
    <col min="2562" max="2562" width="15.85546875" style="1" customWidth="1"/>
    <col min="2563" max="2563" width="17.42578125" style="1" customWidth="1"/>
    <col min="2564" max="2564" width="16.28515625" style="1" customWidth="1"/>
    <col min="2565" max="2565" width="5" style="1" customWidth="1"/>
    <col min="2566" max="2566" width="4.42578125" style="1" customWidth="1"/>
    <col min="2567" max="2567" width="19.28515625" style="1" customWidth="1"/>
    <col min="2568" max="2568" width="15.28515625" style="1" customWidth="1"/>
    <col min="2569" max="2569" width="18.85546875" style="1" customWidth="1"/>
    <col min="2570" max="2570" width="14.42578125" style="1" customWidth="1"/>
    <col min="2571" max="2571" width="7.28515625" style="1" customWidth="1"/>
    <col min="2572" max="2572" width="20.140625" style="1" customWidth="1"/>
    <col min="2573" max="2573" width="18" style="1" customWidth="1"/>
    <col min="2574" max="2574" width="18.85546875" style="1" customWidth="1"/>
    <col min="2575" max="2575" width="13.85546875" style="1" customWidth="1"/>
    <col min="2576" max="2816" width="11.42578125" style="1"/>
    <col min="2817" max="2817" width="19.28515625" style="1" customWidth="1"/>
    <col min="2818" max="2818" width="15.85546875" style="1" customWidth="1"/>
    <col min="2819" max="2819" width="17.42578125" style="1" customWidth="1"/>
    <col min="2820" max="2820" width="16.28515625" style="1" customWidth="1"/>
    <col min="2821" max="2821" width="5" style="1" customWidth="1"/>
    <col min="2822" max="2822" width="4.42578125" style="1" customWidth="1"/>
    <col min="2823" max="2823" width="19.28515625" style="1" customWidth="1"/>
    <col min="2824" max="2824" width="15.28515625" style="1" customWidth="1"/>
    <col min="2825" max="2825" width="18.85546875" style="1" customWidth="1"/>
    <col min="2826" max="2826" width="14.42578125" style="1" customWidth="1"/>
    <col min="2827" max="2827" width="7.28515625" style="1" customWidth="1"/>
    <col min="2828" max="2828" width="20.140625" style="1" customWidth="1"/>
    <col min="2829" max="2829" width="18" style="1" customWidth="1"/>
    <col min="2830" max="2830" width="18.85546875" style="1" customWidth="1"/>
    <col min="2831" max="2831" width="13.85546875" style="1" customWidth="1"/>
    <col min="2832" max="3072" width="11.42578125" style="1"/>
    <col min="3073" max="3073" width="19.28515625" style="1" customWidth="1"/>
    <col min="3074" max="3074" width="15.85546875" style="1" customWidth="1"/>
    <col min="3075" max="3075" width="17.42578125" style="1" customWidth="1"/>
    <col min="3076" max="3076" width="16.28515625" style="1" customWidth="1"/>
    <col min="3077" max="3077" width="5" style="1" customWidth="1"/>
    <col min="3078" max="3078" width="4.42578125" style="1" customWidth="1"/>
    <col min="3079" max="3079" width="19.28515625" style="1" customWidth="1"/>
    <col min="3080" max="3080" width="15.28515625" style="1" customWidth="1"/>
    <col min="3081" max="3081" width="18.85546875" style="1" customWidth="1"/>
    <col min="3082" max="3082" width="14.42578125" style="1" customWidth="1"/>
    <col min="3083" max="3083" width="7.28515625" style="1" customWidth="1"/>
    <col min="3084" max="3084" width="20.140625" style="1" customWidth="1"/>
    <col min="3085" max="3085" width="18" style="1" customWidth="1"/>
    <col min="3086" max="3086" width="18.85546875" style="1" customWidth="1"/>
    <col min="3087" max="3087" width="13.85546875" style="1" customWidth="1"/>
    <col min="3088" max="3328" width="11.42578125" style="1"/>
    <col min="3329" max="3329" width="19.28515625" style="1" customWidth="1"/>
    <col min="3330" max="3330" width="15.85546875" style="1" customWidth="1"/>
    <col min="3331" max="3331" width="17.42578125" style="1" customWidth="1"/>
    <col min="3332" max="3332" width="16.28515625" style="1" customWidth="1"/>
    <col min="3333" max="3333" width="5" style="1" customWidth="1"/>
    <col min="3334" max="3334" width="4.42578125" style="1" customWidth="1"/>
    <col min="3335" max="3335" width="19.28515625" style="1" customWidth="1"/>
    <col min="3336" max="3336" width="15.28515625" style="1" customWidth="1"/>
    <col min="3337" max="3337" width="18.85546875" style="1" customWidth="1"/>
    <col min="3338" max="3338" width="14.42578125" style="1" customWidth="1"/>
    <col min="3339" max="3339" width="7.28515625" style="1" customWidth="1"/>
    <col min="3340" max="3340" width="20.140625" style="1" customWidth="1"/>
    <col min="3341" max="3341" width="18" style="1" customWidth="1"/>
    <col min="3342" max="3342" width="18.85546875" style="1" customWidth="1"/>
    <col min="3343" max="3343" width="13.85546875" style="1" customWidth="1"/>
    <col min="3344" max="3584" width="11.42578125" style="1"/>
    <col min="3585" max="3585" width="19.28515625" style="1" customWidth="1"/>
    <col min="3586" max="3586" width="15.85546875" style="1" customWidth="1"/>
    <col min="3587" max="3587" width="17.42578125" style="1" customWidth="1"/>
    <col min="3588" max="3588" width="16.28515625" style="1" customWidth="1"/>
    <col min="3589" max="3589" width="5" style="1" customWidth="1"/>
    <col min="3590" max="3590" width="4.42578125" style="1" customWidth="1"/>
    <col min="3591" max="3591" width="19.28515625" style="1" customWidth="1"/>
    <col min="3592" max="3592" width="15.28515625" style="1" customWidth="1"/>
    <col min="3593" max="3593" width="18.85546875" style="1" customWidth="1"/>
    <col min="3594" max="3594" width="14.42578125" style="1" customWidth="1"/>
    <col min="3595" max="3595" width="7.28515625" style="1" customWidth="1"/>
    <col min="3596" max="3596" width="20.140625" style="1" customWidth="1"/>
    <col min="3597" max="3597" width="18" style="1" customWidth="1"/>
    <col min="3598" max="3598" width="18.85546875" style="1" customWidth="1"/>
    <col min="3599" max="3599" width="13.85546875" style="1" customWidth="1"/>
    <col min="3600" max="3840" width="11.42578125" style="1"/>
    <col min="3841" max="3841" width="19.28515625" style="1" customWidth="1"/>
    <col min="3842" max="3842" width="15.85546875" style="1" customWidth="1"/>
    <col min="3843" max="3843" width="17.42578125" style="1" customWidth="1"/>
    <col min="3844" max="3844" width="16.28515625" style="1" customWidth="1"/>
    <col min="3845" max="3845" width="5" style="1" customWidth="1"/>
    <col min="3846" max="3846" width="4.42578125" style="1" customWidth="1"/>
    <col min="3847" max="3847" width="19.28515625" style="1" customWidth="1"/>
    <col min="3848" max="3848" width="15.28515625" style="1" customWidth="1"/>
    <col min="3849" max="3849" width="18.85546875" style="1" customWidth="1"/>
    <col min="3850" max="3850" width="14.42578125" style="1" customWidth="1"/>
    <col min="3851" max="3851" width="7.28515625" style="1" customWidth="1"/>
    <col min="3852" max="3852" width="20.140625" style="1" customWidth="1"/>
    <col min="3853" max="3853" width="18" style="1" customWidth="1"/>
    <col min="3854" max="3854" width="18.85546875" style="1" customWidth="1"/>
    <col min="3855" max="3855" width="13.85546875" style="1" customWidth="1"/>
    <col min="3856" max="4096" width="11.42578125" style="1"/>
    <col min="4097" max="4097" width="19.28515625" style="1" customWidth="1"/>
    <col min="4098" max="4098" width="15.85546875" style="1" customWidth="1"/>
    <col min="4099" max="4099" width="17.42578125" style="1" customWidth="1"/>
    <col min="4100" max="4100" width="16.28515625" style="1" customWidth="1"/>
    <col min="4101" max="4101" width="5" style="1" customWidth="1"/>
    <col min="4102" max="4102" width="4.42578125" style="1" customWidth="1"/>
    <col min="4103" max="4103" width="19.28515625" style="1" customWidth="1"/>
    <col min="4104" max="4104" width="15.28515625" style="1" customWidth="1"/>
    <col min="4105" max="4105" width="18.85546875" style="1" customWidth="1"/>
    <col min="4106" max="4106" width="14.42578125" style="1" customWidth="1"/>
    <col min="4107" max="4107" width="7.28515625" style="1" customWidth="1"/>
    <col min="4108" max="4108" width="20.140625" style="1" customWidth="1"/>
    <col min="4109" max="4109" width="18" style="1" customWidth="1"/>
    <col min="4110" max="4110" width="18.85546875" style="1" customWidth="1"/>
    <col min="4111" max="4111" width="13.85546875" style="1" customWidth="1"/>
    <col min="4112" max="4352" width="11.42578125" style="1"/>
    <col min="4353" max="4353" width="19.28515625" style="1" customWidth="1"/>
    <col min="4354" max="4354" width="15.85546875" style="1" customWidth="1"/>
    <col min="4355" max="4355" width="17.42578125" style="1" customWidth="1"/>
    <col min="4356" max="4356" width="16.28515625" style="1" customWidth="1"/>
    <col min="4357" max="4357" width="5" style="1" customWidth="1"/>
    <col min="4358" max="4358" width="4.42578125" style="1" customWidth="1"/>
    <col min="4359" max="4359" width="19.28515625" style="1" customWidth="1"/>
    <col min="4360" max="4360" width="15.28515625" style="1" customWidth="1"/>
    <col min="4361" max="4361" width="18.85546875" style="1" customWidth="1"/>
    <col min="4362" max="4362" width="14.42578125" style="1" customWidth="1"/>
    <col min="4363" max="4363" width="7.28515625" style="1" customWidth="1"/>
    <col min="4364" max="4364" width="20.140625" style="1" customWidth="1"/>
    <col min="4365" max="4365" width="18" style="1" customWidth="1"/>
    <col min="4366" max="4366" width="18.85546875" style="1" customWidth="1"/>
    <col min="4367" max="4367" width="13.85546875" style="1" customWidth="1"/>
    <col min="4368" max="4608" width="11.42578125" style="1"/>
    <col min="4609" max="4609" width="19.28515625" style="1" customWidth="1"/>
    <col min="4610" max="4610" width="15.85546875" style="1" customWidth="1"/>
    <col min="4611" max="4611" width="17.42578125" style="1" customWidth="1"/>
    <col min="4612" max="4612" width="16.28515625" style="1" customWidth="1"/>
    <col min="4613" max="4613" width="5" style="1" customWidth="1"/>
    <col min="4614" max="4614" width="4.42578125" style="1" customWidth="1"/>
    <col min="4615" max="4615" width="19.28515625" style="1" customWidth="1"/>
    <col min="4616" max="4616" width="15.28515625" style="1" customWidth="1"/>
    <col min="4617" max="4617" width="18.85546875" style="1" customWidth="1"/>
    <col min="4618" max="4618" width="14.42578125" style="1" customWidth="1"/>
    <col min="4619" max="4619" width="7.28515625" style="1" customWidth="1"/>
    <col min="4620" max="4620" width="20.140625" style="1" customWidth="1"/>
    <col min="4621" max="4621" width="18" style="1" customWidth="1"/>
    <col min="4622" max="4622" width="18.85546875" style="1" customWidth="1"/>
    <col min="4623" max="4623" width="13.85546875" style="1" customWidth="1"/>
    <col min="4624" max="4864" width="11.42578125" style="1"/>
    <col min="4865" max="4865" width="19.28515625" style="1" customWidth="1"/>
    <col min="4866" max="4866" width="15.85546875" style="1" customWidth="1"/>
    <col min="4867" max="4867" width="17.42578125" style="1" customWidth="1"/>
    <col min="4868" max="4868" width="16.28515625" style="1" customWidth="1"/>
    <col min="4869" max="4869" width="5" style="1" customWidth="1"/>
    <col min="4870" max="4870" width="4.42578125" style="1" customWidth="1"/>
    <col min="4871" max="4871" width="19.28515625" style="1" customWidth="1"/>
    <col min="4872" max="4872" width="15.28515625" style="1" customWidth="1"/>
    <col min="4873" max="4873" width="18.85546875" style="1" customWidth="1"/>
    <col min="4874" max="4874" width="14.42578125" style="1" customWidth="1"/>
    <col min="4875" max="4875" width="7.28515625" style="1" customWidth="1"/>
    <col min="4876" max="4876" width="20.140625" style="1" customWidth="1"/>
    <col min="4877" max="4877" width="18" style="1" customWidth="1"/>
    <col min="4878" max="4878" width="18.85546875" style="1" customWidth="1"/>
    <col min="4879" max="4879" width="13.85546875" style="1" customWidth="1"/>
    <col min="4880" max="5120" width="11.42578125" style="1"/>
    <col min="5121" max="5121" width="19.28515625" style="1" customWidth="1"/>
    <col min="5122" max="5122" width="15.85546875" style="1" customWidth="1"/>
    <col min="5123" max="5123" width="17.42578125" style="1" customWidth="1"/>
    <col min="5124" max="5124" width="16.28515625" style="1" customWidth="1"/>
    <col min="5125" max="5125" width="5" style="1" customWidth="1"/>
    <col min="5126" max="5126" width="4.42578125" style="1" customWidth="1"/>
    <col min="5127" max="5127" width="19.28515625" style="1" customWidth="1"/>
    <col min="5128" max="5128" width="15.28515625" style="1" customWidth="1"/>
    <col min="5129" max="5129" width="18.85546875" style="1" customWidth="1"/>
    <col min="5130" max="5130" width="14.42578125" style="1" customWidth="1"/>
    <col min="5131" max="5131" width="7.28515625" style="1" customWidth="1"/>
    <col min="5132" max="5132" width="20.140625" style="1" customWidth="1"/>
    <col min="5133" max="5133" width="18" style="1" customWidth="1"/>
    <col min="5134" max="5134" width="18.85546875" style="1" customWidth="1"/>
    <col min="5135" max="5135" width="13.85546875" style="1" customWidth="1"/>
    <col min="5136" max="5376" width="11.42578125" style="1"/>
    <col min="5377" max="5377" width="19.28515625" style="1" customWidth="1"/>
    <col min="5378" max="5378" width="15.85546875" style="1" customWidth="1"/>
    <col min="5379" max="5379" width="17.42578125" style="1" customWidth="1"/>
    <col min="5380" max="5380" width="16.28515625" style="1" customWidth="1"/>
    <col min="5381" max="5381" width="5" style="1" customWidth="1"/>
    <col min="5382" max="5382" width="4.42578125" style="1" customWidth="1"/>
    <col min="5383" max="5383" width="19.28515625" style="1" customWidth="1"/>
    <col min="5384" max="5384" width="15.28515625" style="1" customWidth="1"/>
    <col min="5385" max="5385" width="18.85546875" style="1" customWidth="1"/>
    <col min="5386" max="5386" width="14.42578125" style="1" customWidth="1"/>
    <col min="5387" max="5387" width="7.28515625" style="1" customWidth="1"/>
    <col min="5388" max="5388" width="20.140625" style="1" customWidth="1"/>
    <col min="5389" max="5389" width="18" style="1" customWidth="1"/>
    <col min="5390" max="5390" width="18.85546875" style="1" customWidth="1"/>
    <col min="5391" max="5391" width="13.85546875" style="1" customWidth="1"/>
    <col min="5392" max="5632" width="11.42578125" style="1"/>
    <col min="5633" max="5633" width="19.28515625" style="1" customWidth="1"/>
    <col min="5634" max="5634" width="15.85546875" style="1" customWidth="1"/>
    <col min="5635" max="5635" width="17.42578125" style="1" customWidth="1"/>
    <col min="5636" max="5636" width="16.28515625" style="1" customWidth="1"/>
    <col min="5637" max="5637" width="5" style="1" customWidth="1"/>
    <col min="5638" max="5638" width="4.42578125" style="1" customWidth="1"/>
    <col min="5639" max="5639" width="19.28515625" style="1" customWidth="1"/>
    <col min="5640" max="5640" width="15.28515625" style="1" customWidth="1"/>
    <col min="5641" max="5641" width="18.85546875" style="1" customWidth="1"/>
    <col min="5642" max="5642" width="14.42578125" style="1" customWidth="1"/>
    <col min="5643" max="5643" width="7.28515625" style="1" customWidth="1"/>
    <col min="5644" max="5644" width="20.140625" style="1" customWidth="1"/>
    <col min="5645" max="5645" width="18" style="1" customWidth="1"/>
    <col min="5646" max="5646" width="18.85546875" style="1" customWidth="1"/>
    <col min="5647" max="5647" width="13.85546875" style="1" customWidth="1"/>
    <col min="5648" max="5888" width="11.42578125" style="1"/>
    <col min="5889" max="5889" width="19.28515625" style="1" customWidth="1"/>
    <col min="5890" max="5890" width="15.85546875" style="1" customWidth="1"/>
    <col min="5891" max="5891" width="17.42578125" style="1" customWidth="1"/>
    <col min="5892" max="5892" width="16.28515625" style="1" customWidth="1"/>
    <col min="5893" max="5893" width="5" style="1" customWidth="1"/>
    <col min="5894" max="5894" width="4.42578125" style="1" customWidth="1"/>
    <col min="5895" max="5895" width="19.28515625" style="1" customWidth="1"/>
    <col min="5896" max="5896" width="15.28515625" style="1" customWidth="1"/>
    <col min="5897" max="5897" width="18.85546875" style="1" customWidth="1"/>
    <col min="5898" max="5898" width="14.42578125" style="1" customWidth="1"/>
    <col min="5899" max="5899" width="7.28515625" style="1" customWidth="1"/>
    <col min="5900" max="5900" width="20.140625" style="1" customWidth="1"/>
    <col min="5901" max="5901" width="18" style="1" customWidth="1"/>
    <col min="5902" max="5902" width="18.85546875" style="1" customWidth="1"/>
    <col min="5903" max="5903" width="13.85546875" style="1" customWidth="1"/>
    <col min="5904" max="6144" width="11.42578125" style="1"/>
    <col min="6145" max="6145" width="19.28515625" style="1" customWidth="1"/>
    <col min="6146" max="6146" width="15.85546875" style="1" customWidth="1"/>
    <col min="6147" max="6147" width="17.42578125" style="1" customWidth="1"/>
    <col min="6148" max="6148" width="16.28515625" style="1" customWidth="1"/>
    <col min="6149" max="6149" width="5" style="1" customWidth="1"/>
    <col min="6150" max="6150" width="4.42578125" style="1" customWidth="1"/>
    <col min="6151" max="6151" width="19.28515625" style="1" customWidth="1"/>
    <col min="6152" max="6152" width="15.28515625" style="1" customWidth="1"/>
    <col min="6153" max="6153" width="18.85546875" style="1" customWidth="1"/>
    <col min="6154" max="6154" width="14.42578125" style="1" customWidth="1"/>
    <col min="6155" max="6155" width="7.28515625" style="1" customWidth="1"/>
    <col min="6156" max="6156" width="20.140625" style="1" customWidth="1"/>
    <col min="6157" max="6157" width="18" style="1" customWidth="1"/>
    <col min="6158" max="6158" width="18.85546875" style="1" customWidth="1"/>
    <col min="6159" max="6159" width="13.85546875" style="1" customWidth="1"/>
    <col min="6160" max="6400" width="11.42578125" style="1"/>
    <col min="6401" max="6401" width="19.28515625" style="1" customWidth="1"/>
    <col min="6402" max="6402" width="15.85546875" style="1" customWidth="1"/>
    <col min="6403" max="6403" width="17.42578125" style="1" customWidth="1"/>
    <col min="6404" max="6404" width="16.28515625" style="1" customWidth="1"/>
    <col min="6405" max="6405" width="5" style="1" customWidth="1"/>
    <col min="6406" max="6406" width="4.42578125" style="1" customWidth="1"/>
    <col min="6407" max="6407" width="19.28515625" style="1" customWidth="1"/>
    <col min="6408" max="6408" width="15.28515625" style="1" customWidth="1"/>
    <col min="6409" max="6409" width="18.85546875" style="1" customWidth="1"/>
    <col min="6410" max="6410" width="14.42578125" style="1" customWidth="1"/>
    <col min="6411" max="6411" width="7.28515625" style="1" customWidth="1"/>
    <col min="6412" max="6412" width="20.140625" style="1" customWidth="1"/>
    <col min="6413" max="6413" width="18" style="1" customWidth="1"/>
    <col min="6414" max="6414" width="18.85546875" style="1" customWidth="1"/>
    <col min="6415" max="6415" width="13.85546875" style="1" customWidth="1"/>
    <col min="6416" max="6656" width="11.42578125" style="1"/>
    <col min="6657" max="6657" width="19.28515625" style="1" customWidth="1"/>
    <col min="6658" max="6658" width="15.85546875" style="1" customWidth="1"/>
    <col min="6659" max="6659" width="17.42578125" style="1" customWidth="1"/>
    <col min="6660" max="6660" width="16.28515625" style="1" customWidth="1"/>
    <col min="6661" max="6661" width="5" style="1" customWidth="1"/>
    <col min="6662" max="6662" width="4.42578125" style="1" customWidth="1"/>
    <col min="6663" max="6663" width="19.28515625" style="1" customWidth="1"/>
    <col min="6664" max="6664" width="15.28515625" style="1" customWidth="1"/>
    <col min="6665" max="6665" width="18.85546875" style="1" customWidth="1"/>
    <col min="6666" max="6666" width="14.42578125" style="1" customWidth="1"/>
    <col min="6667" max="6667" width="7.28515625" style="1" customWidth="1"/>
    <col min="6668" max="6668" width="20.140625" style="1" customWidth="1"/>
    <col min="6669" max="6669" width="18" style="1" customWidth="1"/>
    <col min="6670" max="6670" width="18.85546875" style="1" customWidth="1"/>
    <col min="6671" max="6671" width="13.85546875" style="1" customWidth="1"/>
    <col min="6672" max="6912" width="11.42578125" style="1"/>
    <col min="6913" max="6913" width="19.28515625" style="1" customWidth="1"/>
    <col min="6914" max="6914" width="15.85546875" style="1" customWidth="1"/>
    <col min="6915" max="6915" width="17.42578125" style="1" customWidth="1"/>
    <col min="6916" max="6916" width="16.28515625" style="1" customWidth="1"/>
    <col min="6917" max="6917" width="5" style="1" customWidth="1"/>
    <col min="6918" max="6918" width="4.42578125" style="1" customWidth="1"/>
    <col min="6919" max="6919" width="19.28515625" style="1" customWidth="1"/>
    <col min="6920" max="6920" width="15.28515625" style="1" customWidth="1"/>
    <col min="6921" max="6921" width="18.85546875" style="1" customWidth="1"/>
    <col min="6922" max="6922" width="14.42578125" style="1" customWidth="1"/>
    <col min="6923" max="6923" width="7.28515625" style="1" customWidth="1"/>
    <col min="6924" max="6924" width="20.140625" style="1" customWidth="1"/>
    <col min="6925" max="6925" width="18" style="1" customWidth="1"/>
    <col min="6926" max="6926" width="18.85546875" style="1" customWidth="1"/>
    <col min="6927" max="6927" width="13.85546875" style="1" customWidth="1"/>
    <col min="6928" max="7168" width="11.42578125" style="1"/>
    <col min="7169" max="7169" width="19.28515625" style="1" customWidth="1"/>
    <col min="7170" max="7170" width="15.85546875" style="1" customWidth="1"/>
    <col min="7171" max="7171" width="17.42578125" style="1" customWidth="1"/>
    <col min="7172" max="7172" width="16.28515625" style="1" customWidth="1"/>
    <col min="7173" max="7173" width="5" style="1" customWidth="1"/>
    <col min="7174" max="7174" width="4.42578125" style="1" customWidth="1"/>
    <col min="7175" max="7175" width="19.28515625" style="1" customWidth="1"/>
    <col min="7176" max="7176" width="15.28515625" style="1" customWidth="1"/>
    <col min="7177" max="7177" width="18.85546875" style="1" customWidth="1"/>
    <col min="7178" max="7178" width="14.42578125" style="1" customWidth="1"/>
    <col min="7179" max="7179" width="7.28515625" style="1" customWidth="1"/>
    <col min="7180" max="7180" width="20.140625" style="1" customWidth="1"/>
    <col min="7181" max="7181" width="18" style="1" customWidth="1"/>
    <col min="7182" max="7182" width="18.85546875" style="1" customWidth="1"/>
    <col min="7183" max="7183" width="13.85546875" style="1" customWidth="1"/>
    <col min="7184" max="7424" width="11.42578125" style="1"/>
    <col min="7425" max="7425" width="19.28515625" style="1" customWidth="1"/>
    <col min="7426" max="7426" width="15.85546875" style="1" customWidth="1"/>
    <col min="7427" max="7427" width="17.42578125" style="1" customWidth="1"/>
    <col min="7428" max="7428" width="16.28515625" style="1" customWidth="1"/>
    <col min="7429" max="7429" width="5" style="1" customWidth="1"/>
    <col min="7430" max="7430" width="4.42578125" style="1" customWidth="1"/>
    <col min="7431" max="7431" width="19.28515625" style="1" customWidth="1"/>
    <col min="7432" max="7432" width="15.28515625" style="1" customWidth="1"/>
    <col min="7433" max="7433" width="18.85546875" style="1" customWidth="1"/>
    <col min="7434" max="7434" width="14.42578125" style="1" customWidth="1"/>
    <col min="7435" max="7435" width="7.28515625" style="1" customWidth="1"/>
    <col min="7436" max="7436" width="20.140625" style="1" customWidth="1"/>
    <col min="7437" max="7437" width="18" style="1" customWidth="1"/>
    <col min="7438" max="7438" width="18.85546875" style="1" customWidth="1"/>
    <col min="7439" max="7439" width="13.85546875" style="1" customWidth="1"/>
    <col min="7440" max="7680" width="11.42578125" style="1"/>
    <col min="7681" max="7681" width="19.28515625" style="1" customWidth="1"/>
    <col min="7682" max="7682" width="15.85546875" style="1" customWidth="1"/>
    <col min="7683" max="7683" width="17.42578125" style="1" customWidth="1"/>
    <col min="7684" max="7684" width="16.28515625" style="1" customWidth="1"/>
    <col min="7685" max="7685" width="5" style="1" customWidth="1"/>
    <col min="7686" max="7686" width="4.42578125" style="1" customWidth="1"/>
    <col min="7687" max="7687" width="19.28515625" style="1" customWidth="1"/>
    <col min="7688" max="7688" width="15.28515625" style="1" customWidth="1"/>
    <col min="7689" max="7689" width="18.85546875" style="1" customWidth="1"/>
    <col min="7690" max="7690" width="14.42578125" style="1" customWidth="1"/>
    <col min="7691" max="7691" width="7.28515625" style="1" customWidth="1"/>
    <col min="7692" max="7692" width="20.140625" style="1" customWidth="1"/>
    <col min="7693" max="7693" width="18" style="1" customWidth="1"/>
    <col min="7694" max="7694" width="18.85546875" style="1" customWidth="1"/>
    <col min="7695" max="7695" width="13.85546875" style="1" customWidth="1"/>
    <col min="7696" max="7936" width="11.42578125" style="1"/>
    <col min="7937" max="7937" width="19.28515625" style="1" customWidth="1"/>
    <col min="7938" max="7938" width="15.85546875" style="1" customWidth="1"/>
    <col min="7939" max="7939" width="17.42578125" style="1" customWidth="1"/>
    <col min="7940" max="7940" width="16.28515625" style="1" customWidth="1"/>
    <col min="7941" max="7941" width="5" style="1" customWidth="1"/>
    <col min="7942" max="7942" width="4.42578125" style="1" customWidth="1"/>
    <col min="7943" max="7943" width="19.28515625" style="1" customWidth="1"/>
    <col min="7944" max="7944" width="15.28515625" style="1" customWidth="1"/>
    <col min="7945" max="7945" width="18.85546875" style="1" customWidth="1"/>
    <col min="7946" max="7946" width="14.42578125" style="1" customWidth="1"/>
    <col min="7947" max="7947" width="7.28515625" style="1" customWidth="1"/>
    <col min="7948" max="7948" width="20.140625" style="1" customWidth="1"/>
    <col min="7949" max="7949" width="18" style="1" customWidth="1"/>
    <col min="7950" max="7950" width="18.85546875" style="1" customWidth="1"/>
    <col min="7951" max="7951" width="13.85546875" style="1" customWidth="1"/>
    <col min="7952" max="8192" width="11.42578125" style="1"/>
    <col min="8193" max="8193" width="19.28515625" style="1" customWidth="1"/>
    <col min="8194" max="8194" width="15.85546875" style="1" customWidth="1"/>
    <col min="8195" max="8195" width="17.42578125" style="1" customWidth="1"/>
    <col min="8196" max="8196" width="16.28515625" style="1" customWidth="1"/>
    <col min="8197" max="8197" width="5" style="1" customWidth="1"/>
    <col min="8198" max="8198" width="4.42578125" style="1" customWidth="1"/>
    <col min="8199" max="8199" width="19.28515625" style="1" customWidth="1"/>
    <col min="8200" max="8200" width="15.28515625" style="1" customWidth="1"/>
    <col min="8201" max="8201" width="18.85546875" style="1" customWidth="1"/>
    <col min="8202" max="8202" width="14.42578125" style="1" customWidth="1"/>
    <col min="8203" max="8203" width="7.28515625" style="1" customWidth="1"/>
    <col min="8204" max="8204" width="20.140625" style="1" customWidth="1"/>
    <col min="8205" max="8205" width="18" style="1" customWidth="1"/>
    <col min="8206" max="8206" width="18.85546875" style="1" customWidth="1"/>
    <col min="8207" max="8207" width="13.85546875" style="1" customWidth="1"/>
    <col min="8208" max="8448" width="11.42578125" style="1"/>
    <col min="8449" max="8449" width="19.28515625" style="1" customWidth="1"/>
    <col min="8450" max="8450" width="15.85546875" style="1" customWidth="1"/>
    <col min="8451" max="8451" width="17.42578125" style="1" customWidth="1"/>
    <col min="8452" max="8452" width="16.28515625" style="1" customWidth="1"/>
    <col min="8453" max="8453" width="5" style="1" customWidth="1"/>
    <col min="8454" max="8454" width="4.42578125" style="1" customWidth="1"/>
    <col min="8455" max="8455" width="19.28515625" style="1" customWidth="1"/>
    <col min="8456" max="8456" width="15.28515625" style="1" customWidth="1"/>
    <col min="8457" max="8457" width="18.85546875" style="1" customWidth="1"/>
    <col min="8458" max="8458" width="14.42578125" style="1" customWidth="1"/>
    <col min="8459" max="8459" width="7.28515625" style="1" customWidth="1"/>
    <col min="8460" max="8460" width="20.140625" style="1" customWidth="1"/>
    <col min="8461" max="8461" width="18" style="1" customWidth="1"/>
    <col min="8462" max="8462" width="18.85546875" style="1" customWidth="1"/>
    <col min="8463" max="8463" width="13.85546875" style="1" customWidth="1"/>
    <col min="8464" max="8704" width="11.42578125" style="1"/>
    <col min="8705" max="8705" width="19.28515625" style="1" customWidth="1"/>
    <col min="8706" max="8706" width="15.85546875" style="1" customWidth="1"/>
    <col min="8707" max="8707" width="17.42578125" style="1" customWidth="1"/>
    <col min="8708" max="8708" width="16.28515625" style="1" customWidth="1"/>
    <col min="8709" max="8709" width="5" style="1" customWidth="1"/>
    <col min="8710" max="8710" width="4.42578125" style="1" customWidth="1"/>
    <col min="8711" max="8711" width="19.28515625" style="1" customWidth="1"/>
    <col min="8712" max="8712" width="15.28515625" style="1" customWidth="1"/>
    <col min="8713" max="8713" width="18.85546875" style="1" customWidth="1"/>
    <col min="8714" max="8714" width="14.42578125" style="1" customWidth="1"/>
    <col min="8715" max="8715" width="7.28515625" style="1" customWidth="1"/>
    <col min="8716" max="8716" width="20.140625" style="1" customWidth="1"/>
    <col min="8717" max="8717" width="18" style="1" customWidth="1"/>
    <col min="8718" max="8718" width="18.85546875" style="1" customWidth="1"/>
    <col min="8719" max="8719" width="13.85546875" style="1" customWidth="1"/>
    <col min="8720" max="8960" width="11.42578125" style="1"/>
    <col min="8961" max="8961" width="19.28515625" style="1" customWidth="1"/>
    <col min="8962" max="8962" width="15.85546875" style="1" customWidth="1"/>
    <col min="8963" max="8963" width="17.42578125" style="1" customWidth="1"/>
    <col min="8964" max="8964" width="16.28515625" style="1" customWidth="1"/>
    <col min="8965" max="8965" width="5" style="1" customWidth="1"/>
    <col min="8966" max="8966" width="4.42578125" style="1" customWidth="1"/>
    <col min="8967" max="8967" width="19.28515625" style="1" customWidth="1"/>
    <col min="8968" max="8968" width="15.28515625" style="1" customWidth="1"/>
    <col min="8969" max="8969" width="18.85546875" style="1" customWidth="1"/>
    <col min="8970" max="8970" width="14.42578125" style="1" customWidth="1"/>
    <col min="8971" max="8971" width="7.28515625" style="1" customWidth="1"/>
    <col min="8972" max="8972" width="20.140625" style="1" customWidth="1"/>
    <col min="8973" max="8973" width="18" style="1" customWidth="1"/>
    <col min="8974" max="8974" width="18.85546875" style="1" customWidth="1"/>
    <col min="8975" max="8975" width="13.85546875" style="1" customWidth="1"/>
    <col min="8976" max="9216" width="11.42578125" style="1"/>
    <col min="9217" max="9217" width="19.28515625" style="1" customWidth="1"/>
    <col min="9218" max="9218" width="15.85546875" style="1" customWidth="1"/>
    <col min="9219" max="9219" width="17.42578125" style="1" customWidth="1"/>
    <col min="9220" max="9220" width="16.28515625" style="1" customWidth="1"/>
    <col min="9221" max="9221" width="5" style="1" customWidth="1"/>
    <col min="9222" max="9222" width="4.42578125" style="1" customWidth="1"/>
    <col min="9223" max="9223" width="19.28515625" style="1" customWidth="1"/>
    <col min="9224" max="9224" width="15.28515625" style="1" customWidth="1"/>
    <col min="9225" max="9225" width="18.85546875" style="1" customWidth="1"/>
    <col min="9226" max="9226" width="14.42578125" style="1" customWidth="1"/>
    <col min="9227" max="9227" width="7.28515625" style="1" customWidth="1"/>
    <col min="9228" max="9228" width="20.140625" style="1" customWidth="1"/>
    <col min="9229" max="9229" width="18" style="1" customWidth="1"/>
    <col min="9230" max="9230" width="18.85546875" style="1" customWidth="1"/>
    <col min="9231" max="9231" width="13.85546875" style="1" customWidth="1"/>
    <col min="9232" max="9472" width="11.42578125" style="1"/>
    <col min="9473" max="9473" width="19.28515625" style="1" customWidth="1"/>
    <col min="9474" max="9474" width="15.85546875" style="1" customWidth="1"/>
    <col min="9475" max="9475" width="17.42578125" style="1" customWidth="1"/>
    <col min="9476" max="9476" width="16.28515625" style="1" customWidth="1"/>
    <col min="9477" max="9477" width="5" style="1" customWidth="1"/>
    <col min="9478" max="9478" width="4.42578125" style="1" customWidth="1"/>
    <col min="9479" max="9479" width="19.28515625" style="1" customWidth="1"/>
    <col min="9480" max="9480" width="15.28515625" style="1" customWidth="1"/>
    <col min="9481" max="9481" width="18.85546875" style="1" customWidth="1"/>
    <col min="9482" max="9482" width="14.42578125" style="1" customWidth="1"/>
    <col min="9483" max="9483" width="7.28515625" style="1" customWidth="1"/>
    <col min="9484" max="9484" width="20.140625" style="1" customWidth="1"/>
    <col min="9485" max="9485" width="18" style="1" customWidth="1"/>
    <col min="9486" max="9486" width="18.85546875" style="1" customWidth="1"/>
    <col min="9487" max="9487" width="13.85546875" style="1" customWidth="1"/>
    <col min="9488" max="9728" width="11.42578125" style="1"/>
    <col min="9729" max="9729" width="19.28515625" style="1" customWidth="1"/>
    <col min="9730" max="9730" width="15.85546875" style="1" customWidth="1"/>
    <col min="9731" max="9731" width="17.42578125" style="1" customWidth="1"/>
    <col min="9732" max="9732" width="16.28515625" style="1" customWidth="1"/>
    <col min="9733" max="9733" width="5" style="1" customWidth="1"/>
    <col min="9734" max="9734" width="4.42578125" style="1" customWidth="1"/>
    <col min="9735" max="9735" width="19.28515625" style="1" customWidth="1"/>
    <col min="9736" max="9736" width="15.28515625" style="1" customWidth="1"/>
    <col min="9737" max="9737" width="18.85546875" style="1" customWidth="1"/>
    <col min="9738" max="9738" width="14.42578125" style="1" customWidth="1"/>
    <col min="9739" max="9739" width="7.28515625" style="1" customWidth="1"/>
    <col min="9740" max="9740" width="20.140625" style="1" customWidth="1"/>
    <col min="9741" max="9741" width="18" style="1" customWidth="1"/>
    <col min="9742" max="9742" width="18.85546875" style="1" customWidth="1"/>
    <col min="9743" max="9743" width="13.85546875" style="1" customWidth="1"/>
    <col min="9744" max="9984" width="11.42578125" style="1"/>
    <col min="9985" max="9985" width="19.28515625" style="1" customWidth="1"/>
    <col min="9986" max="9986" width="15.85546875" style="1" customWidth="1"/>
    <col min="9987" max="9987" width="17.42578125" style="1" customWidth="1"/>
    <col min="9988" max="9988" width="16.28515625" style="1" customWidth="1"/>
    <col min="9989" max="9989" width="5" style="1" customWidth="1"/>
    <col min="9990" max="9990" width="4.42578125" style="1" customWidth="1"/>
    <col min="9991" max="9991" width="19.28515625" style="1" customWidth="1"/>
    <col min="9992" max="9992" width="15.28515625" style="1" customWidth="1"/>
    <col min="9993" max="9993" width="18.85546875" style="1" customWidth="1"/>
    <col min="9994" max="9994" width="14.42578125" style="1" customWidth="1"/>
    <col min="9995" max="9995" width="7.28515625" style="1" customWidth="1"/>
    <col min="9996" max="9996" width="20.140625" style="1" customWidth="1"/>
    <col min="9997" max="9997" width="18" style="1" customWidth="1"/>
    <col min="9998" max="9998" width="18.85546875" style="1" customWidth="1"/>
    <col min="9999" max="9999" width="13.85546875" style="1" customWidth="1"/>
    <col min="10000" max="10240" width="11.42578125" style="1"/>
    <col min="10241" max="10241" width="19.28515625" style="1" customWidth="1"/>
    <col min="10242" max="10242" width="15.85546875" style="1" customWidth="1"/>
    <col min="10243" max="10243" width="17.42578125" style="1" customWidth="1"/>
    <col min="10244" max="10244" width="16.28515625" style="1" customWidth="1"/>
    <col min="10245" max="10245" width="5" style="1" customWidth="1"/>
    <col min="10246" max="10246" width="4.42578125" style="1" customWidth="1"/>
    <col min="10247" max="10247" width="19.28515625" style="1" customWidth="1"/>
    <col min="10248" max="10248" width="15.28515625" style="1" customWidth="1"/>
    <col min="10249" max="10249" width="18.85546875" style="1" customWidth="1"/>
    <col min="10250" max="10250" width="14.42578125" style="1" customWidth="1"/>
    <col min="10251" max="10251" width="7.28515625" style="1" customWidth="1"/>
    <col min="10252" max="10252" width="20.140625" style="1" customWidth="1"/>
    <col min="10253" max="10253" width="18" style="1" customWidth="1"/>
    <col min="10254" max="10254" width="18.85546875" style="1" customWidth="1"/>
    <col min="10255" max="10255" width="13.85546875" style="1" customWidth="1"/>
    <col min="10256" max="10496" width="11.42578125" style="1"/>
    <col min="10497" max="10497" width="19.28515625" style="1" customWidth="1"/>
    <col min="10498" max="10498" width="15.85546875" style="1" customWidth="1"/>
    <col min="10499" max="10499" width="17.42578125" style="1" customWidth="1"/>
    <col min="10500" max="10500" width="16.28515625" style="1" customWidth="1"/>
    <col min="10501" max="10501" width="5" style="1" customWidth="1"/>
    <col min="10502" max="10502" width="4.42578125" style="1" customWidth="1"/>
    <col min="10503" max="10503" width="19.28515625" style="1" customWidth="1"/>
    <col min="10504" max="10504" width="15.28515625" style="1" customWidth="1"/>
    <col min="10505" max="10505" width="18.85546875" style="1" customWidth="1"/>
    <col min="10506" max="10506" width="14.42578125" style="1" customWidth="1"/>
    <col min="10507" max="10507" width="7.28515625" style="1" customWidth="1"/>
    <col min="10508" max="10508" width="20.140625" style="1" customWidth="1"/>
    <col min="10509" max="10509" width="18" style="1" customWidth="1"/>
    <col min="10510" max="10510" width="18.85546875" style="1" customWidth="1"/>
    <col min="10511" max="10511" width="13.85546875" style="1" customWidth="1"/>
    <col min="10512" max="10752" width="11.42578125" style="1"/>
    <col min="10753" max="10753" width="19.28515625" style="1" customWidth="1"/>
    <col min="10754" max="10754" width="15.85546875" style="1" customWidth="1"/>
    <col min="10755" max="10755" width="17.42578125" style="1" customWidth="1"/>
    <col min="10756" max="10756" width="16.28515625" style="1" customWidth="1"/>
    <col min="10757" max="10757" width="5" style="1" customWidth="1"/>
    <col min="10758" max="10758" width="4.42578125" style="1" customWidth="1"/>
    <col min="10759" max="10759" width="19.28515625" style="1" customWidth="1"/>
    <col min="10760" max="10760" width="15.28515625" style="1" customWidth="1"/>
    <col min="10761" max="10761" width="18.85546875" style="1" customWidth="1"/>
    <col min="10762" max="10762" width="14.42578125" style="1" customWidth="1"/>
    <col min="10763" max="10763" width="7.28515625" style="1" customWidth="1"/>
    <col min="10764" max="10764" width="20.140625" style="1" customWidth="1"/>
    <col min="10765" max="10765" width="18" style="1" customWidth="1"/>
    <col min="10766" max="10766" width="18.85546875" style="1" customWidth="1"/>
    <col min="10767" max="10767" width="13.85546875" style="1" customWidth="1"/>
    <col min="10768" max="11008" width="11.42578125" style="1"/>
    <col min="11009" max="11009" width="19.28515625" style="1" customWidth="1"/>
    <col min="11010" max="11010" width="15.85546875" style="1" customWidth="1"/>
    <col min="11011" max="11011" width="17.42578125" style="1" customWidth="1"/>
    <col min="11012" max="11012" width="16.28515625" style="1" customWidth="1"/>
    <col min="11013" max="11013" width="5" style="1" customWidth="1"/>
    <col min="11014" max="11014" width="4.42578125" style="1" customWidth="1"/>
    <col min="11015" max="11015" width="19.28515625" style="1" customWidth="1"/>
    <col min="11016" max="11016" width="15.28515625" style="1" customWidth="1"/>
    <col min="11017" max="11017" width="18.85546875" style="1" customWidth="1"/>
    <col min="11018" max="11018" width="14.42578125" style="1" customWidth="1"/>
    <col min="11019" max="11019" width="7.28515625" style="1" customWidth="1"/>
    <col min="11020" max="11020" width="20.140625" style="1" customWidth="1"/>
    <col min="11021" max="11021" width="18" style="1" customWidth="1"/>
    <col min="11022" max="11022" width="18.85546875" style="1" customWidth="1"/>
    <col min="11023" max="11023" width="13.85546875" style="1" customWidth="1"/>
    <col min="11024" max="11264" width="11.42578125" style="1"/>
    <col min="11265" max="11265" width="19.28515625" style="1" customWidth="1"/>
    <col min="11266" max="11266" width="15.85546875" style="1" customWidth="1"/>
    <col min="11267" max="11267" width="17.42578125" style="1" customWidth="1"/>
    <col min="11268" max="11268" width="16.28515625" style="1" customWidth="1"/>
    <col min="11269" max="11269" width="5" style="1" customWidth="1"/>
    <col min="11270" max="11270" width="4.42578125" style="1" customWidth="1"/>
    <col min="11271" max="11271" width="19.28515625" style="1" customWidth="1"/>
    <col min="11272" max="11272" width="15.28515625" style="1" customWidth="1"/>
    <col min="11273" max="11273" width="18.85546875" style="1" customWidth="1"/>
    <col min="11274" max="11274" width="14.42578125" style="1" customWidth="1"/>
    <col min="11275" max="11275" width="7.28515625" style="1" customWidth="1"/>
    <col min="11276" max="11276" width="20.140625" style="1" customWidth="1"/>
    <col min="11277" max="11277" width="18" style="1" customWidth="1"/>
    <col min="11278" max="11278" width="18.85546875" style="1" customWidth="1"/>
    <col min="11279" max="11279" width="13.85546875" style="1" customWidth="1"/>
    <col min="11280" max="11520" width="11.42578125" style="1"/>
    <col min="11521" max="11521" width="19.28515625" style="1" customWidth="1"/>
    <col min="11522" max="11522" width="15.85546875" style="1" customWidth="1"/>
    <col min="11523" max="11523" width="17.42578125" style="1" customWidth="1"/>
    <col min="11524" max="11524" width="16.28515625" style="1" customWidth="1"/>
    <col min="11525" max="11525" width="5" style="1" customWidth="1"/>
    <col min="11526" max="11526" width="4.42578125" style="1" customWidth="1"/>
    <col min="11527" max="11527" width="19.28515625" style="1" customWidth="1"/>
    <col min="11528" max="11528" width="15.28515625" style="1" customWidth="1"/>
    <col min="11529" max="11529" width="18.85546875" style="1" customWidth="1"/>
    <col min="11530" max="11530" width="14.42578125" style="1" customWidth="1"/>
    <col min="11531" max="11531" width="7.28515625" style="1" customWidth="1"/>
    <col min="11532" max="11532" width="20.140625" style="1" customWidth="1"/>
    <col min="11533" max="11533" width="18" style="1" customWidth="1"/>
    <col min="11534" max="11534" width="18.85546875" style="1" customWidth="1"/>
    <col min="11535" max="11535" width="13.85546875" style="1" customWidth="1"/>
    <col min="11536" max="11776" width="11.42578125" style="1"/>
    <col min="11777" max="11777" width="19.28515625" style="1" customWidth="1"/>
    <col min="11778" max="11778" width="15.85546875" style="1" customWidth="1"/>
    <col min="11779" max="11779" width="17.42578125" style="1" customWidth="1"/>
    <col min="11780" max="11780" width="16.28515625" style="1" customWidth="1"/>
    <col min="11781" max="11781" width="5" style="1" customWidth="1"/>
    <col min="11782" max="11782" width="4.42578125" style="1" customWidth="1"/>
    <col min="11783" max="11783" width="19.28515625" style="1" customWidth="1"/>
    <col min="11784" max="11784" width="15.28515625" style="1" customWidth="1"/>
    <col min="11785" max="11785" width="18.85546875" style="1" customWidth="1"/>
    <col min="11786" max="11786" width="14.42578125" style="1" customWidth="1"/>
    <col min="11787" max="11787" width="7.28515625" style="1" customWidth="1"/>
    <col min="11788" max="11788" width="20.140625" style="1" customWidth="1"/>
    <col min="11789" max="11789" width="18" style="1" customWidth="1"/>
    <col min="11790" max="11790" width="18.85546875" style="1" customWidth="1"/>
    <col min="11791" max="11791" width="13.85546875" style="1" customWidth="1"/>
    <col min="11792" max="12032" width="11.42578125" style="1"/>
    <col min="12033" max="12033" width="19.28515625" style="1" customWidth="1"/>
    <col min="12034" max="12034" width="15.85546875" style="1" customWidth="1"/>
    <col min="12035" max="12035" width="17.42578125" style="1" customWidth="1"/>
    <col min="12036" max="12036" width="16.28515625" style="1" customWidth="1"/>
    <col min="12037" max="12037" width="5" style="1" customWidth="1"/>
    <col min="12038" max="12038" width="4.42578125" style="1" customWidth="1"/>
    <col min="12039" max="12039" width="19.28515625" style="1" customWidth="1"/>
    <col min="12040" max="12040" width="15.28515625" style="1" customWidth="1"/>
    <col min="12041" max="12041" width="18.85546875" style="1" customWidth="1"/>
    <col min="12042" max="12042" width="14.42578125" style="1" customWidth="1"/>
    <col min="12043" max="12043" width="7.28515625" style="1" customWidth="1"/>
    <col min="12044" max="12044" width="20.140625" style="1" customWidth="1"/>
    <col min="12045" max="12045" width="18" style="1" customWidth="1"/>
    <col min="12046" max="12046" width="18.85546875" style="1" customWidth="1"/>
    <col min="12047" max="12047" width="13.85546875" style="1" customWidth="1"/>
    <col min="12048" max="12288" width="11.42578125" style="1"/>
    <col min="12289" max="12289" width="19.28515625" style="1" customWidth="1"/>
    <col min="12290" max="12290" width="15.85546875" style="1" customWidth="1"/>
    <col min="12291" max="12291" width="17.42578125" style="1" customWidth="1"/>
    <col min="12292" max="12292" width="16.28515625" style="1" customWidth="1"/>
    <col min="12293" max="12293" width="5" style="1" customWidth="1"/>
    <col min="12294" max="12294" width="4.42578125" style="1" customWidth="1"/>
    <col min="12295" max="12295" width="19.28515625" style="1" customWidth="1"/>
    <col min="12296" max="12296" width="15.28515625" style="1" customWidth="1"/>
    <col min="12297" max="12297" width="18.85546875" style="1" customWidth="1"/>
    <col min="12298" max="12298" width="14.42578125" style="1" customWidth="1"/>
    <col min="12299" max="12299" width="7.28515625" style="1" customWidth="1"/>
    <col min="12300" max="12300" width="20.140625" style="1" customWidth="1"/>
    <col min="12301" max="12301" width="18" style="1" customWidth="1"/>
    <col min="12302" max="12302" width="18.85546875" style="1" customWidth="1"/>
    <col min="12303" max="12303" width="13.85546875" style="1" customWidth="1"/>
    <col min="12304" max="12544" width="11.42578125" style="1"/>
    <col min="12545" max="12545" width="19.28515625" style="1" customWidth="1"/>
    <col min="12546" max="12546" width="15.85546875" style="1" customWidth="1"/>
    <col min="12547" max="12547" width="17.42578125" style="1" customWidth="1"/>
    <col min="12548" max="12548" width="16.28515625" style="1" customWidth="1"/>
    <col min="12549" max="12549" width="5" style="1" customWidth="1"/>
    <col min="12550" max="12550" width="4.42578125" style="1" customWidth="1"/>
    <col min="12551" max="12551" width="19.28515625" style="1" customWidth="1"/>
    <col min="12552" max="12552" width="15.28515625" style="1" customWidth="1"/>
    <col min="12553" max="12553" width="18.85546875" style="1" customWidth="1"/>
    <col min="12554" max="12554" width="14.42578125" style="1" customWidth="1"/>
    <col min="12555" max="12555" width="7.28515625" style="1" customWidth="1"/>
    <col min="12556" max="12556" width="20.140625" style="1" customWidth="1"/>
    <col min="12557" max="12557" width="18" style="1" customWidth="1"/>
    <col min="12558" max="12558" width="18.85546875" style="1" customWidth="1"/>
    <col min="12559" max="12559" width="13.85546875" style="1" customWidth="1"/>
    <col min="12560" max="12800" width="11.42578125" style="1"/>
    <col min="12801" max="12801" width="19.28515625" style="1" customWidth="1"/>
    <col min="12802" max="12802" width="15.85546875" style="1" customWidth="1"/>
    <col min="12803" max="12803" width="17.42578125" style="1" customWidth="1"/>
    <col min="12804" max="12804" width="16.28515625" style="1" customWidth="1"/>
    <col min="12805" max="12805" width="5" style="1" customWidth="1"/>
    <col min="12806" max="12806" width="4.42578125" style="1" customWidth="1"/>
    <col min="12807" max="12807" width="19.28515625" style="1" customWidth="1"/>
    <col min="12808" max="12808" width="15.28515625" style="1" customWidth="1"/>
    <col min="12809" max="12809" width="18.85546875" style="1" customWidth="1"/>
    <col min="12810" max="12810" width="14.42578125" style="1" customWidth="1"/>
    <col min="12811" max="12811" width="7.28515625" style="1" customWidth="1"/>
    <col min="12812" max="12812" width="20.140625" style="1" customWidth="1"/>
    <col min="12813" max="12813" width="18" style="1" customWidth="1"/>
    <col min="12814" max="12814" width="18.85546875" style="1" customWidth="1"/>
    <col min="12815" max="12815" width="13.85546875" style="1" customWidth="1"/>
    <col min="12816" max="13056" width="11.42578125" style="1"/>
    <col min="13057" max="13057" width="19.28515625" style="1" customWidth="1"/>
    <col min="13058" max="13058" width="15.85546875" style="1" customWidth="1"/>
    <col min="13059" max="13059" width="17.42578125" style="1" customWidth="1"/>
    <col min="13060" max="13060" width="16.28515625" style="1" customWidth="1"/>
    <col min="13061" max="13061" width="5" style="1" customWidth="1"/>
    <col min="13062" max="13062" width="4.42578125" style="1" customWidth="1"/>
    <col min="13063" max="13063" width="19.28515625" style="1" customWidth="1"/>
    <col min="13064" max="13064" width="15.28515625" style="1" customWidth="1"/>
    <col min="13065" max="13065" width="18.85546875" style="1" customWidth="1"/>
    <col min="13066" max="13066" width="14.42578125" style="1" customWidth="1"/>
    <col min="13067" max="13067" width="7.28515625" style="1" customWidth="1"/>
    <col min="13068" max="13068" width="20.140625" style="1" customWidth="1"/>
    <col min="13069" max="13069" width="18" style="1" customWidth="1"/>
    <col min="13070" max="13070" width="18.85546875" style="1" customWidth="1"/>
    <col min="13071" max="13071" width="13.85546875" style="1" customWidth="1"/>
    <col min="13072" max="13312" width="11.42578125" style="1"/>
    <col min="13313" max="13313" width="19.28515625" style="1" customWidth="1"/>
    <col min="13314" max="13314" width="15.85546875" style="1" customWidth="1"/>
    <col min="13315" max="13315" width="17.42578125" style="1" customWidth="1"/>
    <col min="13316" max="13316" width="16.28515625" style="1" customWidth="1"/>
    <col min="13317" max="13317" width="5" style="1" customWidth="1"/>
    <col min="13318" max="13318" width="4.42578125" style="1" customWidth="1"/>
    <col min="13319" max="13319" width="19.28515625" style="1" customWidth="1"/>
    <col min="13320" max="13320" width="15.28515625" style="1" customWidth="1"/>
    <col min="13321" max="13321" width="18.85546875" style="1" customWidth="1"/>
    <col min="13322" max="13322" width="14.42578125" style="1" customWidth="1"/>
    <col min="13323" max="13323" width="7.28515625" style="1" customWidth="1"/>
    <col min="13324" max="13324" width="20.140625" style="1" customWidth="1"/>
    <col min="13325" max="13325" width="18" style="1" customWidth="1"/>
    <col min="13326" max="13326" width="18.85546875" style="1" customWidth="1"/>
    <col min="13327" max="13327" width="13.85546875" style="1" customWidth="1"/>
    <col min="13328" max="13568" width="11.42578125" style="1"/>
    <col min="13569" max="13569" width="19.28515625" style="1" customWidth="1"/>
    <col min="13570" max="13570" width="15.85546875" style="1" customWidth="1"/>
    <col min="13571" max="13571" width="17.42578125" style="1" customWidth="1"/>
    <col min="13572" max="13572" width="16.28515625" style="1" customWidth="1"/>
    <col min="13573" max="13573" width="5" style="1" customWidth="1"/>
    <col min="13574" max="13574" width="4.42578125" style="1" customWidth="1"/>
    <col min="13575" max="13575" width="19.28515625" style="1" customWidth="1"/>
    <col min="13576" max="13576" width="15.28515625" style="1" customWidth="1"/>
    <col min="13577" max="13577" width="18.85546875" style="1" customWidth="1"/>
    <col min="13578" max="13578" width="14.42578125" style="1" customWidth="1"/>
    <col min="13579" max="13579" width="7.28515625" style="1" customWidth="1"/>
    <col min="13580" max="13580" width="20.140625" style="1" customWidth="1"/>
    <col min="13581" max="13581" width="18" style="1" customWidth="1"/>
    <col min="13582" max="13582" width="18.85546875" style="1" customWidth="1"/>
    <col min="13583" max="13583" width="13.85546875" style="1" customWidth="1"/>
    <col min="13584" max="13824" width="11.42578125" style="1"/>
    <col min="13825" max="13825" width="19.28515625" style="1" customWidth="1"/>
    <col min="13826" max="13826" width="15.85546875" style="1" customWidth="1"/>
    <col min="13827" max="13827" width="17.42578125" style="1" customWidth="1"/>
    <col min="13828" max="13828" width="16.28515625" style="1" customWidth="1"/>
    <col min="13829" max="13829" width="5" style="1" customWidth="1"/>
    <col min="13830" max="13830" width="4.42578125" style="1" customWidth="1"/>
    <col min="13831" max="13831" width="19.28515625" style="1" customWidth="1"/>
    <col min="13832" max="13832" width="15.28515625" style="1" customWidth="1"/>
    <col min="13833" max="13833" width="18.85546875" style="1" customWidth="1"/>
    <col min="13834" max="13834" width="14.42578125" style="1" customWidth="1"/>
    <col min="13835" max="13835" width="7.28515625" style="1" customWidth="1"/>
    <col min="13836" max="13836" width="20.140625" style="1" customWidth="1"/>
    <col min="13837" max="13837" width="18" style="1" customWidth="1"/>
    <col min="13838" max="13838" width="18.85546875" style="1" customWidth="1"/>
    <col min="13839" max="13839" width="13.85546875" style="1" customWidth="1"/>
    <col min="13840" max="14080" width="11.42578125" style="1"/>
    <col min="14081" max="14081" width="19.28515625" style="1" customWidth="1"/>
    <col min="14082" max="14082" width="15.85546875" style="1" customWidth="1"/>
    <col min="14083" max="14083" width="17.42578125" style="1" customWidth="1"/>
    <col min="14084" max="14084" width="16.28515625" style="1" customWidth="1"/>
    <col min="14085" max="14085" width="5" style="1" customWidth="1"/>
    <col min="14086" max="14086" width="4.42578125" style="1" customWidth="1"/>
    <col min="14087" max="14087" width="19.28515625" style="1" customWidth="1"/>
    <col min="14088" max="14088" width="15.28515625" style="1" customWidth="1"/>
    <col min="14089" max="14089" width="18.85546875" style="1" customWidth="1"/>
    <col min="14090" max="14090" width="14.42578125" style="1" customWidth="1"/>
    <col min="14091" max="14091" width="7.28515625" style="1" customWidth="1"/>
    <col min="14092" max="14092" width="20.140625" style="1" customWidth="1"/>
    <col min="14093" max="14093" width="18" style="1" customWidth="1"/>
    <col min="14094" max="14094" width="18.85546875" style="1" customWidth="1"/>
    <col min="14095" max="14095" width="13.85546875" style="1" customWidth="1"/>
    <col min="14096" max="14336" width="11.42578125" style="1"/>
    <col min="14337" max="14337" width="19.28515625" style="1" customWidth="1"/>
    <col min="14338" max="14338" width="15.85546875" style="1" customWidth="1"/>
    <col min="14339" max="14339" width="17.42578125" style="1" customWidth="1"/>
    <col min="14340" max="14340" width="16.28515625" style="1" customWidth="1"/>
    <col min="14341" max="14341" width="5" style="1" customWidth="1"/>
    <col min="14342" max="14342" width="4.42578125" style="1" customWidth="1"/>
    <col min="14343" max="14343" width="19.28515625" style="1" customWidth="1"/>
    <col min="14344" max="14344" width="15.28515625" style="1" customWidth="1"/>
    <col min="14345" max="14345" width="18.85546875" style="1" customWidth="1"/>
    <col min="14346" max="14346" width="14.42578125" style="1" customWidth="1"/>
    <col min="14347" max="14347" width="7.28515625" style="1" customWidth="1"/>
    <col min="14348" max="14348" width="20.140625" style="1" customWidth="1"/>
    <col min="14349" max="14349" width="18" style="1" customWidth="1"/>
    <col min="14350" max="14350" width="18.85546875" style="1" customWidth="1"/>
    <col min="14351" max="14351" width="13.85546875" style="1" customWidth="1"/>
    <col min="14352" max="14592" width="11.42578125" style="1"/>
    <col min="14593" max="14593" width="19.28515625" style="1" customWidth="1"/>
    <col min="14594" max="14594" width="15.85546875" style="1" customWidth="1"/>
    <col min="14595" max="14595" width="17.42578125" style="1" customWidth="1"/>
    <col min="14596" max="14596" width="16.28515625" style="1" customWidth="1"/>
    <col min="14597" max="14597" width="5" style="1" customWidth="1"/>
    <col min="14598" max="14598" width="4.42578125" style="1" customWidth="1"/>
    <col min="14599" max="14599" width="19.28515625" style="1" customWidth="1"/>
    <col min="14600" max="14600" width="15.28515625" style="1" customWidth="1"/>
    <col min="14601" max="14601" width="18.85546875" style="1" customWidth="1"/>
    <col min="14602" max="14602" width="14.42578125" style="1" customWidth="1"/>
    <col min="14603" max="14603" width="7.28515625" style="1" customWidth="1"/>
    <col min="14604" max="14604" width="20.140625" style="1" customWidth="1"/>
    <col min="14605" max="14605" width="18" style="1" customWidth="1"/>
    <col min="14606" max="14606" width="18.85546875" style="1" customWidth="1"/>
    <col min="14607" max="14607" width="13.85546875" style="1" customWidth="1"/>
    <col min="14608" max="14848" width="11.42578125" style="1"/>
    <col min="14849" max="14849" width="19.28515625" style="1" customWidth="1"/>
    <col min="14850" max="14850" width="15.85546875" style="1" customWidth="1"/>
    <col min="14851" max="14851" width="17.42578125" style="1" customWidth="1"/>
    <col min="14852" max="14852" width="16.28515625" style="1" customWidth="1"/>
    <col min="14853" max="14853" width="5" style="1" customWidth="1"/>
    <col min="14854" max="14854" width="4.42578125" style="1" customWidth="1"/>
    <col min="14855" max="14855" width="19.28515625" style="1" customWidth="1"/>
    <col min="14856" max="14856" width="15.28515625" style="1" customWidth="1"/>
    <col min="14857" max="14857" width="18.85546875" style="1" customWidth="1"/>
    <col min="14858" max="14858" width="14.42578125" style="1" customWidth="1"/>
    <col min="14859" max="14859" width="7.28515625" style="1" customWidth="1"/>
    <col min="14860" max="14860" width="20.140625" style="1" customWidth="1"/>
    <col min="14861" max="14861" width="18" style="1" customWidth="1"/>
    <col min="14862" max="14862" width="18.85546875" style="1" customWidth="1"/>
    <col min="14863" max="14863" width="13.85546875" style="1" customWidth="1"/>
    <col min="14864" max="15104" width="11.42578125" style="1"/>
    <col min="15105" max="15105" width="19.28515625" style="1" customWidth="1"/>
    <col min="15106" max="15106" width="15.85546875" style="1" customWidth="1"/>
    <col min="15107" max="15107" width="17.42578125" style="1" customWidth="1"/>
    <col min="15108" max="15108" width="16.28515625" style="1" customWidth="1"/>
    <col min="15109" max="15109" width="5" style="1" customWidth="1"/>
    <col min="15110" max="15110" width="4.42578125" style="1" customWidth="1"/>
    <col min="15111" max="15111" width="19.28515625" style="1" customWidth="1"/>
    <col min="15112" max="15112" width="15.28515625" style="1" customWidth="1"/>
    <col min="15113" max="15113" width="18.85546875" style="1" customWidth="1"/>
    <col min="15114" max="15114" width="14.42578125" style="1" customWidth="1"/>
    <col min="15115" max="15115" width="7.28515625" style="1" customWidth="1"/>
    <col min="15116" max="15116" width="20.140625" style="1" customWidth="1"/>
    <col min="15117" max="15117" width="18" style="1" customWidth="1"/>
    <col min="15118" max="15118" width="18.85546875" style="1" customWidth="1"/>
    <col min="15119" max="15119" width="13.85546875" style="1" customWidth="1"/>
    <col min="15120" max="15360" width="11.42578125" style="1"/>
    <col min="15361" max="15361" width="19.28515625" style="1" customWidth="1"/>
    <col min="15362" max="15362" width="15.85546875" style="1" customWidth="1"/>
    <col min="15363" max="15363" width="17.42578125" style="1" customWidth="1"/>
    <col min="15364" max="15364" width="16.28515625" style="1" customWidth="1"/>
    <col min="15365" max="15365" width="5" style="1" customWidth="1"/>
    <col min="15366" max="15366" width="4.42578125" style="1" customWidth="1"/>
    <col min="15367" max="15367" width="19.28515625" style="1" customWidth="1"/>
    <col min="15368" max="15368" width="15.28515625" style="1" customWidth="1"/>
    <col min="15369" max="15369" width="18.85546875" style="1" customWidth="1"/>
    <col min="15370" max="15370" width="14.42578125" style="1" customWidth="1"/>
    <col min="15371" max="15371" width="7.28515625" style="1" customWidth="1"/>
    <col min="15372" max="15372" width="20.140625" style="1" customWidth="1"/>
    <col min="15373" max="15373" width="18" style="1" customWidth="1"/>
    <col min="15374" max="15374" width="18.85546875" style="1" customWidth="1"/>
    <col min="15375" max="15375" width="13.85546875" style="1" customWidth="1"/>
    <col min="15376" max="15616" width="11.42578125" style="1"/>
    <col min="15617" max="15617" width="19.28515625" style="1" customWidth="1"/>
    <col min="15618" max="15618" width="15.85546875" style="1" customWidth="1"/>
    <col min="15619" max="15619" width="17.42578125" style="1" customWidth="1"/>
    <col min="15620" max="15620" width="16.28515625" style="1" customWidth="1"/>
    <col min="15621" max="15621" width="5" style="1" customWidth="1"/>
    <col min="15622" max="15622" width="4.42578125" style="1" customWidth="1"/>
    <col min="15623" max="15623" width="19.28515625" style="1" customWidth="1"/>
    <col min="15624" max="15624" width="15.28515625" style="1" customWidth="1"/>
    <col min="15625" max="15625" width="18.85546875" style="1" customWidth="1"/>
    <col min="15626" max="15626" width="14.42578125" style="1" customWidth="1"/>
    <col min="15627" max="15627" width="7.28515625" style="1" customWidth="1"/>
    <col min="15628" max="15628" width="20.140625" style="1" customWidth="1"/>
    <col min="15629" max="15629" width="18" style="1" customWidth="1"/>
    <col min="15630" max="15630" width="18.85546875" style="1" customWidth="1"/>
    <col min="15631" max="15631" width="13.85546875" style="1" customWidth="1"/>
    <col min="15632" max="15872" width="11.42578125" style="1"/>
    <col min="15873" max="15873" width="19.28515625" style="1" customWidth="1"/>
    <col min="15874" max="15874" width="15.85546875" style="1" customWidth="1"/>
    <col min="15875" max="15875" width="17.42578125" style="1" customWidth="1"/>
    <col min="15876" max="15876" width="16.28515625" style="1" customWidth="1"/>
    <col min="15877" max="15877" width="5" style="1" customWidth="1"/>
    <col min="15878" max="15878" width="4.42578125" style="1" customWidth="1"/>
    <col min="15879" max="15879" width="19.28515625" style="1" customWidth="1"/>
    <col min="15880" max="15880" width="15.28515625" style="1" customWidth="1"/>
    <col min="15881" max="15881" width="18.85546875" style="1" customWidth="1"/>
    <col min="15882" max="15882" width="14.42578125" style="1" customWidth="1"/>
    <col min="15883" max="15883" width="7.28515625" style="1" customWidth="1"/>
    <col min="15884" max="15884" width="20.140625" style="1" customWidth="1"/>
    <col min="15885" max="15885" width="18" style="1" customWidth="1"/>
    <col min="15886" max="15886" width="18.85546875" style="1" customWidth="1"/>
    <col min="15887" max="15887" width="13.85546875" style="1" customWidth="1"/>
    <col min="15888" max="16128" width="11.42578125" style="1"/>
    <col min="16129" max="16129" width="19.28515625" style="1" customWidth="1"/>
    <col min="16130" max="16130" width="15.85546875" style="1" customWidth="1"/>
    <col min="16131" max="16131" width="17.42578125" style="1" customWidth="1"/>
    <col min="16132" max="16132" width="16.28515625" style="1" customWidth="1"/>
    <col min="16133" max="16133" width="5" style="1" customWidth="1"/>
    <col min="16134" max="16134" width="4.42578125" style="1" customWidth="1"/>
    <col min="16135" max="16135" width="19.28515625" style="1" customWidth="1"/>
    <col min="16136" max="16136" width="15.28515625" style="1" customWidth="1"/>
    <col min="16137" max="16137" width="18.85546875" style="1" customWidth="1"/>
    <col min="16138" max="16138" width="14.42578125" style="1" customWidth="1"/>
    <col min="16139" max="16139" width="7.28515625" style="1" customWidth="1"/>
    <col min="16140" max="16140" width="20.140625" style="1" customWidth="1"/>
    <col min="16141" max="16141" width="18" style="1" customWidth="1"/>
    <col min="16142" max="16142" width="18.85546875" style="1" customWidth="1"/>
    <col min="16143" max="16143" width="13.85546875" style="1" customWidth="1"/>
    <col min="16144" max="16384" width="11.42578125" style="1"/>
  </cols>
  <sheetData>
    <row r="1" spans="1:15" ht="15" thickBot="1" x14ac:dyDescent="0.25"/>
    <row r="2" spans="1:15" x14ac:dyDescent="0.2">
      <c r="A2" s="2"/>
      <c r="B2" s="3"/>
      <c r="C2" s="3"/>
      <c r="D2" s="4"/>
      <c r="E2" s="5"/>
      <c r="F2" s="5"/>
      <c r="G2" s="6" t="s">
        <v>0</v>
      </c>
      <c r="H2" s="7"/>
      <c r="I2" s="3"/>
      <c r="J2" s="8"/>
      <c r="K2" s="9"/>
      <c r="L2" s="6"/>
      <c r="M2" s="7"/>
      <c r="N2" s="3"/>
      <c r="O2" s="8"/>
    </row>
    <row r="3" spans="1:15" ht="14.25" customHeight="1" x14ac:dyDescent="0.2">
      <c r="A3" s="10"/>
      <c r="B3" s="5"/>
      <c r="C3" s="182" t="s">
        <v>1</v>
      </c>
      <c r="D3" s="183"/>
      <c r="E3" s="9"/>
      <c r="F3" s="9"/>
      <c r="G3" s="11"/>
      <c r="H3" s="12"/>
      <c r="I3" s="194" t="s">
        <v>1</v>
      </c>
      <c r="J3" s="195"/>
      <c r="K3" s="13"/>
      <c r="L3" s="11"/>
      <c r="M3" s="12"/>
      <c r="N3" s="194"/>
      <c r="O3" s="195"/>
    </row>
    <row r="4" spans="1:15" ht="14.25" customHeight="1" x14ac:dyDescent="0.2">
      <c r="A4" s="14"/>
      <c r="B4" s="15"/>
      <c r="C4" s="182"/>
      <c r="D4" s="183"/>
      <c r="E4" s="9"/>
      <c r="F4" s="9"/>
      <c r="G4" s="14"/>
      <c r="H4" s="16"/>
      <c r="I4" s="194"/>
      <c r="J4" s="195"/>
      <c r="K4" s="13"/>
      <c r="L4" s="14"/>
      <c r="M4" s="16"/>
      <c r="N4" s="194"/>
      <c r="O4" s="195"/>
    </row>
    <row r="5" spans="1:15" ht="15" thickBot="1" x14ac:dyDescent="0.25">
      <c r="A5" s="17"/>
      <c r="B5" s="18"/>
      <c r="C5" s="18"/>
      <c r="D5" s="19"/>
      <c r="E5" s="9"/>
      <c r="F5" s="9"/>
      <c r="G5" s="17"/>
      <c r="H5" s="18"/>
      <c r="I5" s="18"/>
      <c r="J5" s="19"/>
      <c r="K5" s="9"/>
      <c r="L5" s="17"/>
      <c r="M5" s="18"/>
      <c r="N5" s="18"/>
      <c r="O5" s="19"/>
    </row>
    <row r="6" spans="1:15" ht="14.25" customHeight="1" x14ac:dyDescent="0.2">
      <c r="A6" s="20" t="s">
        <v>2</v>
      </c>
      <c r="B6" s="21"/>
      <c r="C6" s="157" t="s">
        <v>3</v>
      </c>
      <c r="D6" s="158"/>
      <c r="E6" s="9"/>
      <c r="F6" s="9"/>
      <c r="G6" s="20" t="s">
        <v>4</v>
      </c>
      <c r="H6" s="21"/>
      <c r="I6" s="157" t="s">
        <v>5</v>
      </c>
      <c r="J6" s="158"/>
      <c r="K6" s="22"/>
      <c r="L6" s="20"/>
      <c r="M6" s="21"/>
      <c r="N6" s="157"/>
      <c r="O6" s="158"/>
    </row>
    <row r="7" spans="1:15" x14ac:dyDescent="0.2">
      <c r="A7" s="23" t="s">
        <v>6</v>
      </c>
      <c r="B7" s="12"/>
      <c r="C7" s="24" t="s">
        <v>7</v>
      </c>
      <c r="D7" s="25"/>
      <c r="E7" s="26"/>
      <c r="F7" s="27"/>
      <c r="G7" s="23" t="s">
        <v>8</v>
      </c>
      <c r="H7" s="12"/>
      <c r="I7" s="28" t="s">
        <v>9</v>
      </c>
      <c r="J7" s="25"/>
      <c r="K7" s="28"/>
      <c r="L7" s="23"/>
      <c r="M7" s="12"/>
      <c r="N7" s="28"/>
      <c r="O7" s="25"/>
    </row>
    <row r="8" spans="1:15" x14ac:dyDescent="0.2">
      <c r="A8" s="29" t="s">
        <v>10</v>
      </c>
      <c r="B8" s="30"/>
      <c r="C8" s="159" t="s">
        <v>11</v>
      </c>
      <c r="D8" s="160"/>
      <c r="E8" s="26"/>
      <c r="F8" s="31"/>
      <c r="G8" s="29" t="s">
        <v>12</v>
      </c>
      <c r="H8" s="30"/>
      <c r="I8" s="159" t="s">
        <v>11</v>
      </c>
      <c r="J8" s="160"/>
      <c r="K8" s="32"/>
      <c r="L8" s="29"/>
      <c r="M8" s="30"/>
      <c r="N8" s="159"/>
      <c r="O8" s="160"/>
    </row>
    <row r="9" spans="1:15" ht="51" x14ac:dyDescent="0.2">
      <c r="A9" s="33" t="s">
        <v>13</v>
      </c>
      <c r="B9" s="34">
        <v>21</v>
      </c>
      <c r="C9" s="35" t="s">
        <v>14</v>
      </c>
      <c r="D9" s="36" t="s">
        <v>15</v>
      </c>
      <c r="E9" s="37"/>
      <c r="F9" s="37"/>
      <c r="G9" s="33" t="s">
        <v>16</v>
      </c>
      <c r="H9" s="38">
        <v>22</v>
      </c>
      <c r="I9" s="35" t="s">
        <v>14</v>
      </c>
      <c r="J9" s="36" t="s">
        <v>17</v>
      </c>
      <c r="K9" s="31"/>
      <c r="L9" s="33"/>
      <c r="M9" s="39"/>
      <c r="N9" s="35"/>
      <c r="O9" s="36"/>
    </row>
    <row r="10" spans="1:15" x14ac:dyDescent="0.2">
      <c r="A10" s="40" t="s">
        <v>18</v>
      </c>
      <c r="B10" s="39">
        <v>1</v>
      </c>
      <c r="C10" s="41" t="s">
        <v>19</v>
      </c>
      <c r="D10" s="42">
        <v>0</v>
      </c>
      <c r="E10" s="37"/>
      <c r="F10" s="37"/>
      <c r="G10" s="40" t="s">
        <v>20</v>
      </c>
      <c r="H10" s="38">
        <v>0</v>
      </c>
      <c r="I10" s="41" t="s">
        <v>21</v>
      </c>
      <c r="J10" s="42">
        <v>0</v>
      </c>
      <c r="K10" s="37"/>
      <c r="L10" s="40"/>
      <c r="M10" s="39"/>
      <c r="N10" s="41"/>
      <c r="O10" s="42"/>
    </row>
    <row r="11" spans="1:15" ht="38.25" x14ac:dyDescent="0.2">
      <c r="A11" s="33" t="s">
        <v>22</v>
      </c>
      <c r="B11" s="43">
        <v>0</v>
      </c>
      <c r="C11" s="44" t="s">
        <v>23</v>
      </c>
      <c r="D11" s="42">
        <v>16.5</v>
      </c>
      <c r="E11" s="37"/>
      <c r="F11" s="37"/>
      <c r="G11" s="33" t="s">
        <v>22</v>
      </c>
      <c r="H11" s="43">
        <v>0</v>
      </c>
      <c r="I11" s="44" t="s">
        <v>23</v>
      </c>
      <c r="J11" s="42">
        <v>10</v>
      </c>
      <c r="K11" s="37"/>
      <c r="L11" s="33"/>
      <c r="M11" s="43"/>
      <c r="N11" s="44"/>
      <c r="O11" s="42"/>
    </row>
    <row r="12" spans="1:15" x14ac:dyDescent="0.2">
      <c r="A12" s="161" t="s">
        <v>24</v>
      </c>
      <c r="B12" s="162"/>
      <c r="C12" s="163" t="s">
        <v>25</v>
      </c>
      <c r="D12" s="164"/>
      <c r="E12" s="16"/>
      <c r="F12" s="16"/>
      <c r="G12" s="161" t="s">
        <v>24</v>
      </c>
      <c r="H12" s="162"/>
      <c r="I12" s="163" t="s">
        <v>25</v>
      </c>
      <c r="J12" s="164"/>
      <c r="K12" s="16"/>
      <c r="L12" s="161"/>
      <c r="M12" s="162"/>
      <c r="N12" s="163"/>
      <c r="O12" s="164"/>
    </row>
    <row r="13" spans="1:15" x14ac:dyDescent="0.2">
      <c r="A13" s="45"/>
      <c r="B13" s="46" t="s">
        <v>26</v>
      </c>
      <c r="C13" s="47"/>
      <c r="D13" s="48" t="s">
        <v>26</v>
      </c>
      <c r="E13" s="49"/>
      <c r="F13" s="49"/>
      <c r="G13" s="45"/>
      <c r="H13" s="46" t="s">
        <v>26</v>
      </c>
      <c r="I13" s="47"/>
      <c r="J13" s="48" t="s">
        <v>26</v>
      </c>
      <c r="K13" s="49"/>
      <c r="L13" s="45"/>
      <c r="M13" s="46"/>
      <c r="N13" s="47"/>
      <c r="O13" s="48"/>
    </row>
    <row r="14" spans="1:15" x14ac:dyDescent="0.2">
      <c r="A14" s="50" t="s">
        <v>27</v>
      </c>
      <c r="B14" s="51">
        <v>29000</v>
      </c>
      <c r="C14" s="52" t="s">
        <v>28</v>
      </c>
      <c r="D14" s="53">
        <v>208</v>
      </c>
      <c r="E14" s="54"/>
      <c r="F14" s="55"/>
      <c r="G14" s="50" t="s">
        <v>29</v>
      </c>
      <c r="H14" s="51">
        <v>35000</v>
      </c>
      <c r="I14" s="52" t="s">
        <v>28</v>
      </c>
      <c r="J14" s="53">
        <v>208</v>
      </c>
      <c r="K14" s="55"/>
      <c r="L14" s="50"/>
      <c r="M14" s="51"/>
      <c r="N14" s="52"/>
      <c r="O14" s="53"/>
    </row>
    <row r="15" spans="1:15" x14ac:dyDescent="0.2">
      <c r="A15" s="40" t="s">
        <v>30</v>
      </c>
      <c r="B15" s="56">
        <v>13500</v>
      </c>
      <c r="C15" s="52" t="s">
        <v>31</v>
      </c>
      <c r="D15" s="53">
        <v>6000</v>
      </c>
      <c r="E15" s="54"/>
      <c r="F15" s="55"/>
      <c r="G15" s="40" t="s">
        <v>30</v>
      </c>
      <c r="H15" s="56">
        <v>20000</v>
      </c>
      <c r="I15" s="52" t="s">
        <v>31</v>
      </c>
      <c r="J15" s="53">
        <v>4000</v>
      </c>
      <c r="K15" s="55"/>
      <c r="L15" s="40"/>
      <c r="M15" s="56"/>
      <c r="N15" s="52"/>
      <c r="O15" s="53"/>
    </row>
    <row r="16" spans="1:15" x14ac:dyDescent="0.2">
      <c r="A16" s="40" t="s">
        <v>32</v>
      </c>
      <c r="B16" s="56">
        <v>6750</v>
      </c>
      <c r="C16" s="52" t="s">
        <v>33</v>
      </c>
      <c r="D16" s="57">
        <v>3770</v>
      </c>
      <c r="E16" s="54"/>
      <c r="F16" s="55"/>
      <c r="G16" s="40" t="s">
        <v>32</v>
      </c>
      <c r="H16" s="56">
        <v>10000</v>
      </c>
      <c r="I16" s="52" t="s">
        <v>33</v>
      </c>
      <c r="J16" s="57">
        <v>0</v>
      </c>
      <c r="K16" s="54"/>
      <c r="L16" s="40"/>
      <c r="M16" s="56"/>
      <c r="N16" s="52"/>
      <c r="O16" s="57"/>
    </row>
    <row r="17" spans="1:15" x14ac:dyDescent="0.2">
      <c r="A17" s="40" t="s">
        <v>34</v>
      </c>
      <c r="B17" s="56">
        <v>3375</v>
      </c>
      <c r="C17" s="58" t="s">
        <v>35</v>
      </c>
      <c r="D17" s="57">
        <v>0</v>
      </c>
      <c r="E17" s="54"/>
      <c r="F17" s="55"/>
      <c r="G17" s="40" t="s">
        <v>34</v>
      </c>
      <c r="H17" s="56">
        <v>3000</v>
      </c>
      <c r="I17" s="58" t="s">
        <v>35</v>
      </c>
      <c r="J17" s="57">
        <v>0</v>
      </c>
      <c r="K17" s="54"/>
      <c r="L17" s="40"/>
      <c r="M17" s="56"/>
      <c r="N17" s="58"/>
      <c r="O17" s="57"/>
    </row>
    <row r="18" spans="1:15" x14ac:dyDescent="0.2">
      <c r="A18" s="40" t="s">
        <v>36</v>
      </c>
      <c r="B18" s="56">
        <v>44080</v>
      </c>
      <c r="C18" s="52" t="s">
        <v>37</v>
      </c>
      <c r="D18" s="57">
        <v>3480</v>
      </c>
      <c r="E18" s="54"/>
      <c r="F18" s="55"/>
      <c r="G18" s="40" t="s">
        <v>36</v>
      </c>
      <c r="H18" s="56">
        <v>22380</v>
      </c>
      <c r="I18" s="52" t="s">
        <v>37</v>
      </c>
      <c r="J18" s="57">
        <v>0</v>
      </c>
      <c r="K18" s="54"/>
      <c r="L18" s="40"/>
      <c r="M18" s="56"/>
      <c r="N18" s="52"/>
      <c r="O18" s="57"/>
    </row>
    <row r="19" spans="1:15" x14ac:dyDescent="0.2">
      <c r="A19" s="40" t="s">
        <v>38</v>
      </c>
      <c r="B19" s="56">
        <v>0</v>
      </c>
      <c r="C19" s="35"/>
      <c r="D19" s="59"/>
      <c r="E19" s="54"/>
      <c r="F19" s="55"/>
      <c r="G19" s="40" t="s">
        <v>38</v>
      </c>
      <c r="H19" s="56">
        <v>0</v>
      </c>
      <c r="I19" s="35"/>
      <c r="J19" s="59"/>
      <c r="K19" s="28"/>
      <c r="L19" s="40"/>
      <c r="M19" s="56"/>
      <c r="N19" s="35"/>
      <c r="O19" s="59"/>
    </row>
    <row r="20" spans="1:15" x14ac:dyDescent="0.2">
      <c r="A20" s="60" t="s">
        <v>39</v>
      </c>
      <c r="B20" s="56">
        <v>0</v>
      </c>
      <c r="C20" s="61"/>
      <c r="D20" s="62"/>
      <c r="E20" s="12"/>
      <c r="F20" s="55"/>
      <c r="G20" s="60" t="s">
        <v>39</v>
      </c>
      <c r="H20" s="56">
        <v>3554</v>
      </c>
      <c r="I20" s="63"/>
      <c r="J20" s="64"/>
      <c r="K20" s="12"/>
      <c r="L20" s="60"/>
      <c r="M20" s="56"/>
      <c r="N20" s="63"/>
      <c r="O20" s="64"/>
    </row>
    <row r="21" spans="1:15" x14ac:dyDescent="0.2">
      <c r="A21" s="65" t="s">
        <v>40</v>
      </c>
      <c r="B21" s="66">
        <f>SUM(B14:B20)</f>
        <v>96705</v>
      </c>
      <c r="C21" s="67" t="s">
        <v>41</v>
      </c>
      <c r="D21" s="68">
        <f>SUM(D14:D20)</f>
        <v>13458</v>
      </c>
      <c r="E21" s="55"/>
      <c r="F21" s="69"/>
      <c r="G21" s="40" t="s">
        <v>40</v>
      </c>
      <c r="H21" s="66">
        <f>SUM(H14:H20)</f>
        <v>93934</v>
      </c>
      <c r="I21" s="35" t="s">
        <v>41</v>
      </c>
      <c r="J21" s="53">
        <f>SUM(J14:J20)</f>
        <v>4208</v>
      </c>
      <c r="K21" s="55"/>
      <c r="L21" s="40"/>
      <c r="M21" s="66"/>
      <c r="N21" s="35"/>
      <c r="O21" s="53"/>
    </row>
    <row r="22" spans="1:15" ht="30.75" customHeight="1" x14ac:dyDescent="0.2">
      <c r="A22" s="70" t="s">
        <v>42</v>
      </c>
      <c r="B22" s="71">
        <f>B21-D21</f>
        <v>83247</v>
      </c>
      <c r="C22" s="151" t="s">
        <v>469</v>
      </c>
      <c r="D22" s="152"/>
      <c r="E22" s="12"/>
      <c r="F22" s="12"/>
      <c r="G22" s="70" t="s">
        <v>42</v>
      </c>
      <c r="H22" s="71">
        <f>H21-J21</f>
        <v>89726</v>
      </c>
      <c r="I22" s="151" t="s">
        <v>43</v>
      </c>
      <c r="J22" s="152"/>
      <c r="K22" s="72"/>
      <c r="L22" s="70"/>
      <c r="M22" s="71"/>
      <c r="N22" s="151"/>
      <c r="O22" s="152"/>
    </row>
    <row r="23" spans="1:15" ht="14.25" customHeight="1" x14ac:dyDescent="0.2">
      <c r="A23" s="176" t="s">
        <v>44</v>
      </c>
      <c r="B23" s="177"/>
      <c r="C23" s="178" t="s">
        <v>45</v>
      </c>
      <c r="D23" s="179"/>
      <c r="E23" s="73"/>
      <c r="F23" s="73"/>
      <c r="G23" s="176" t="s">
        <v>44</v>
      </c>
      <c r="H23" s="177"/>
      <c r="I23" s="178" t="s">
        <v>45</v>
      </c>
      <c r="J23" s="179"/>
      <c r="K23" s="73"/>
      <c r="L23" s="153"/>
      <c r="M23" s="154"/>
      <c r="N23" s="73"/>
      <c r="O23" s="74"/>
    </row>
    <row r="24" spans="1:15" ht="14.25" customHeight="1" x14ac:dyDescent="0.2">
      <c r="A24" s="176"/>
      <c r="B24" s="177"/>
      <c r="C24" s="16"/>
      <c r="D24" s="75"/>
      <c r="E24" s="73"/>
      <c r="F24" s="73"/>
      <c r="G24" s="176"/>
      <c r="H24" s="177"/>
      <c r="I24" s="16"/>
      <c r="J24" s="75"/>
      <c r="K24" s="73"/>
      <c r="L24" s="155"/>
      <c r="M24" s="156"/>
      <c r="N24" s="73"/>
      <c r="O24" s="74"/>
    </row>
    <row r="25" spans="1:15" ht="14.25" customHeight="1" x14ac:dyDescent="0.2">
      <c r="A25" s="176"/>
      <c r="B25" s="177"/>
      <c r="C25" s="16"/>
      <c r="D25" s="75"/>
      <c r="E25" s="73"/>
      <c r="F25" s="73"/>
      <c r="G25" s="176"/>
      <c r="H25" s="177"/>
      <c r="I25" s="16"/>
      <c r="J25" s="75"/>
      <c r="K25" s="73"/>
      <c r="L25" s="155"/>
      <c r="M25" s="156"/>
      <c r="N25" s="73"/>
      <c r="O25" s="74"/>
    </row>
    <row r="26" spans="1:15" ht="15" thickBot="1" x14ac:dyDescent="0.25">
      <c r="A26" s="170" t="s">
        <v>46</v>
      </c>
      <c r="B26" s="171"/>
      <c r="C26" s="172" t="s">
        <v>47</v>
      </c>
      <c r="D26" s="173"/>
      <c r="E26" s="49"/>
      <c r="F26" s="49"/>
      <c r="G26" s="170" t="s">
        <v>46</v>
      </c>
      <c r="H26" s="171"/>
      <c r="I26" s="172" t="s">
        <v>47</v>
      </c>
      <c r="J26" s="173"/>
      <c r="K26" s="76"/>
      <c r="L26" s="167"/>
      <c r="M26" s="168"/>
      <c r="N26" s="168"/>
      <c r="O26" s="169"/>
    </row>
    <row r="27" spans="1:15" ht="15.75" x14ac:dyDescent="0.25">
      <c r="L27" s="150"/>
    </row>
    <row r="28" spans="1:15" ht="15" thickBot="1" x14ac:dyDescent="0.25"/>
    <row r="29" spans="1:15" x14ac:dyDescent="0.2">
      <c r="A29" s="77" t="s">
        <v>0</v>
      </c>
      <c r="B29" s="3"/>
      <c r="C29" s="3"/>
      <c r="D29" s="4"/>
      <c r="G29" s="6" t="s">
        <v>0</v>
      </c>
      <c r="H29" s="7"/>
      <c r="I29" s="78"/>
      <c r="J29" s="79" t="s">
        <v>48</v>
      </c>
      <c r="K29" s="9"/>
    </row>
    <row r="30" spans="1:15" ht="15" x14ac:dyDescent="0.2">
      <c r="A30" s="80"/>
      <c r="B30" s="16"/>
      <c r="C30" s="194" t="s">
        <v>1</v>
      </c>
      <c r="D30" s="195"/>
      <c r="G30" s="11"/>
      <c r="H30" s="12"/>
      <c r="I30" s="194" t="s">
        <v>1</v>
      </c>
      <c r="J30" s="195"/>
      <c r="K30" s="13"/>
      <c r="L30" s="1" t="s">
        <v>49</v>
      </c>
      <c r="M30" s="1" t="s">
        <v>50</v>
      </c>
    </row>
    <row r="31" spans="1:15" ht="15" x14ac:dyDescent="0.2">
      <c r="A31" s="80"/>
      <c r="B31" s="16"/>
      <c r="C31" s="194"/>
      <c r="D31" s="195"/>
      <c r="G31" s="11"/>
      <c r="H31" s="16"/>
      <c r="I31" s="194"/>
      <c r="J31" s="195"/>
      <c r="K31" s="13"/>
    </row>
    <row r="32" spans="1:15" ht="15" thickBot="1" x14ac:dyDescent="0.25">
      <c r="A32" s="81"/>
      <c r="B32" s="15"/>
      <c r="C32" s="15"/>
      <c r="D32" s="82"/>
      <c r="G32" s="17"/>
      <c r="H32" s="18"/>
      <c r="I32" s="18"/>
      <c r="J32" s="19"/>
      <c r="K32" s="9"/>
      <c r="L32" s="1" t="s">
        <v>51</v>
      </c>
      <c r="M32" s="1">
        <v>8</v>
      </c>
    </row>
    <row r="33" spans="1:13" x14ac:dyDescent="0.2">
      <c r="A33" s="20" t="s">
        <v>52</v>
      </c>
      <c r="B33" s="21"/>
      <c r="C33" s="196" t="s">
        <v>5</v>
      </c>
      <c r="D33" s="197"/>
      <c r="G33" s="20" t="s">
        <v>53</v>
      </c>
      <c r="H33" s="21"/>
      <c r="I33" s="157" t="s">
        <v>5</v>
      </c>
      <c r="J33" s="158"/>
      <c r="K33" s="22"/>
      <c r="L33" s="1" t="s">
        <v>31</v>
      </c>
      <c r="M33" s="1" t="s">
        <v>31</v>
      </c>
    </row>
    <row r="34" spans="1:13" x14ac:dyDescent="0.2">
      <c r="A34" s="23" t="s">
        <v>54</v>
      </c>
      <c r="B34" s="12"/>
      <c r="C34" s="198" t="s">
        <v>55</v>
      </c>
      <c r="D34" s="199"/>
      <c r="G34" s="200" t="s">
        <v>56</v>
      </c>
      <c r="H34" s="201"/>
      <c r="I34" s="26" t="s">
        <v>57</v>
      </c>
      <c r="J34" s="64"/>
      <c r="K34" s="12"/>
      <c r="L34" s="1" t="s">
        <v>58</v>
      </c>
      <c r="M34" s="1" t="s">
        <v>59</v>
      </c>
    </row>
    <row r="35" spans="1:13" x14ac:dyDescent="0.2">
      <c r="A35" s="202" t="s">
        <v>60</v>
      </c>
      <c r="B35" s="159"/>
      <c r="C35" s="159" t="s">
        <v>11</v>
      </c>
      <c r="D35" s="160"/>
      <c r="G35" s="29" t="s">
        <v>61</v>
      </c>
      <c r="H35" s="30"/>
      <c r="I35" s="159" t="s">
        <v>11</v>
      </c>
      <c r="J35" s="160"/>
      <c r="K35" s="32"/>
      <c r="L35" s="1" t="s">
        <v>62</v>
      </c>
      <c r="M35" s="1" t="s">
        <v>63</v>
      </c>
    </row>
    <row r="36" spans="1:13" ht="51" x14ac:dyDescent="0.2">
      <c r="A36" s="33" t="s">
        <v>16</v>
      </c>
      <c r="B36" s="38">
        <v>19</v>
      </c>
      <c r="C36" s="35" t="s">
        <v>14</v>
      </c>
      <c r="D36" s="36" t="s">
        <v>64</v>
      </c>
      <c r="G36" s="33" t="s">
        <v>16</v>
      </c>
      <c r="H36" s="34">
        <v>22</v>
      </c>
      <c r="I36" s="35" t="s">
        <v>14</v>
      </c>
      <c r="J36" s="36" t="s">
        <v>65</v>
      </c>
      <c r="K36" s="31"/>
    </row>
    <row r="37" spans="1:13" x14ac:dyDescent="0.2">
      <c r="A37" s="40" t="s">
        <v>20</v>
      </c>
      <c r="B37" s="83">
        <v>3</v>
      </c>
      <c r="C37" s="41" t="s">
        <v>21</v>
      </c>
      <c r="D37" s="42">
        <v>2</v>
      </c>
      <c r="G37" s="40" t="s">
        <v>20</v>
      </c>
      <c r="H37" s="39">
        <v>0</v>
      </c>
      <c r="I37" s="41" t="s">
        <v>21</v>
      </c>
      <c r="J37" s="42"/>
      <c r="K37" s="37"/>
    </row>
    <row r="38" spans="1:13" ht="38.25" x14ac:dyDescent="0.2">
      <c r="A38" s="33" t="s">
        <v>22</v>
      </c>
      <c r="B38" s="43">
        <v>0</v>
      </c>
      <c r="C38" s="44" t="s">
        <v>23</v>
      </c>
      <c r="D38" s="42">
        <v>0</v>
      </c>
      <c r="G38" s="33" t="s">
        <v>22</v>
      </c>
      <c r="H38" s="43">
        <v>0</v>
      </c>
      <c r="I38" s="44" t="s">
        <v>23</v>
      </c>
      <c r="J38" s="42">
        <v>13</v>
      </c>
      <c r="K38" s="37"/>
    </row>
    <row r="39" spans="1:13" x14ac:dyDescent="0.2">
      <c r="A39" s="161" t="s">
        <v>24</v>
      </c>
      <c r="B39" s="162"/>
      <c r="C39" s="163" t="s">
        <v>25</v>
      </c>
      <c r="D39" s="164"/>
      <c r="G39" s="161" t="s">
        <v>24</v>
      </c>
      <c r="H39" s="162"/>
      <c r="I39" s="163" t="s">
        <v>25</v>
      </c>
      <c r="J39" s="164"/>
      <c r="K39" s="16"/>
    </row>
    <row r="40" spans="1:13" x14ac:dyDescent="0.2">
      <c r="A40" s="60"/>
      <c r="B40" s="46" t="s">
        <v>26</v>
      </c>
      <c r="C40" s="47"/>
      <c r="D40" s="48" t="s">
        <v>26</v>
      </c>
      <c r="G40" s="45"/>
      <c r="H40" s="46" t="s">
        <v>26</v>
      </c>
      <c r="I40" s="47"/>
      <c r="J40" s="48" t="s">
        <v>26</v>
      </c>
      <c r="K40" s="49"/>
    </row>
    <row r="41" spans="1:13" x14ac:dyDescent="0.2">
      <c r="A41" s="40" t="s">
        <v>29</v>
      </c>
      <c r="B41" s="51">
        <v>23500</v>
      </c>
      <c r="C41" s="52" t="s">
        <v>28</v>
      </c>
      <c r="D41" s="84">
        <v>208</v>
      </c>
      <c r="G41" s="50" t="s">
        <v>29</v>
      </c>
      <c r="H41" s="51">
        <v>21800</v>
      </c>
      <c r="I41" s="52" t="s">
        <v>28</v>
      </c>
      <c r="J41" s="84">
        <v>208</v>
      </c>
      <c r="K41" s="85"/>
    </row>
    <row r="42" spans="1:13" x14ac:dyDescent="0.2">
      <c r="A42" s="40" t="s">
        <v>30</v>
      </c>
      <c r="B42" s="51">
        <v>8900</v>
      </c>
      <c r="C42" s="52" t="s">
        <v>31</v>
      </c>
      <c r="D42" s="84">
        <v>7000</v>
      </c>
      <c r="G42" s="40" t="s">
        <v>30</v>
      </c>
      <c r="H42" s="51">
        <v>8500</v>
      </c>
      <c r="I42" s="52" t="s">
        <v>31</v>
      </c>
      <c r="J42" s="84">
        <v>2500</v>
      </c>
      <c r="K42" s="85"/>
    </row>
    <row r="43" spans="1:13" x14ac:dyDescent="0.2">
      <c r="A43" s="40" t="s">
        <v>32</v>
      </c>
      <c r="B43" s="51">
        <v>5000</v>
      </c>
      <c r="C43" s="52" t="s">
        <v>33</v>
      </c>
      <c r="D43" s="86">
        <v>1820</v>
      </c>
      <c r="G43" s="40" t="s">
        <v>32</v>
      </c>
      <c r="H43" s="51">
        <v>5000</v>
      </c>
      <c r="I43" s="52" t="s">
        <v>33</v>
      </c>
      <c r="J43" s="84">
        <v>2834</v>
      </c>
      <c r="K43" s="85"/>
    </row>
    <row r="44" spans="1:13" x14ac:dyDescent="0.2">
      <c r="A44" s="40" t="s">
        <v>34</v>
      </c>
      <c r="B44" s="51">
        <v>3000</v>
      </c>
      <c r="C44" s="41" t="s">
        <v>35</v>
      </c>
      <c r="D44" s="84">
        <v>9606</v>
      </c>
      <c r="G44" s="40" t="s">
        <v>34</v>
      </c>
      <c r="H44" s="51">
        <v>2000</v>
      </c>
      <c r="I44" s="58" t="s">
        <v>35</v>
      </c>
      <c r="J44" s="84">
        <v>0</v>
      </c>
      <c r="K44" s="85"/>
    </row>
    <row r="45" spans="1:13" x14ac:dyDescent="0.2">
      <c r="A45" s="40" t="s">
        <v>36</v>
      </c>
      <c r="B45" s="51">
        <v>67081</v>
      </c>
      <c r="C45" s="52" t="s">
        <v>37</v>
      </c>
      <c r="D45" s="84">
        <v>1680</v>
      </c>
      <c r="G45" s="40" t="s">
        <v>36</v>
      </c>
      <c r="H45" s="51">
        <v>48700</v>
      </c>
      <c r="I45" s="52" t="s">
        <v>37</v>
      </c>
      <c r="J45" s="84">
        <v>2616</v>
      </c>
      <c r="K45" s="85"/>
    </row>
    <row r="46" spans="1:13" x14ac:dyDescent="0.2">
      <c r="A46" s="40" t="s">
        <v>38</v>
      </c>
      <c r="B46" s="51">
        <v>0</v>
      </c>
      <c r="C46" s="35"/>
      <c r="D46" s="87"/>
      <c r="G46" s="40" t="s">
        <v>38</v>
      </c>
      <c r="H46" s="51">
        <v>0</v>
      </c>
      <c r="I46" s="35"/>
      <c r="J46" s="87"/>
      <c r="K46" s="28"/>
    </row>
    <row r="47" spans="1:13" x14ac:dyDescent="0.2">
      <c r="A47" s="60" t="s">
        <v>39</v>
      </c>
      <c r="B47" s="51">
        <v>1000</v>
      </c>
      <c r="C47" s="61"/>
      <c r="D47" s="88"/>
      <c r="G47" s="60" t="s">
        <v>39</v>
      </c>
      <c r="H47" s="51">
        <v>6955</v>
      </c>
      <c r="I47" s="63"/>
      <c r="J47" s="89"/>
      <c r="K47" s="12"/>
    </row>
    <row r="48" spans="1:13" x14ac:dyDescent="0.2">
      <c r="A48" s="65" t="s">
        <v>40</v>
      </c>
      <c r="B48" s="90">
        <f>B41+B42+B43+B44+B45+B46+B47</f>
        <v>108481</v>
      </c>
      <c r="C48" s="35" t="s">
        <v>41</v>
      </c>
      <c r="D48" s="53">
        <f>SUM(D41:D47)</f>
        <v>20314</v>
      </c>
      <c r="G48" s="65" t="s">
        <v>40</v>
      </c>
      <c r="H48" s="91">
        <f>SUM(H41:H47)</f>
        <v>92955</v>
      </c>
      <c r="I48" s="67" t="s">
        <v>41</v>
      </c>
      <c r="J48" s="68">
        <f>SUM(J41:J47)</f>
        <v>8158</v>
      </c>
      <c r="K48" s="69"/>
    </row>
    <row r="49" spans="1:15" ht="45" customHeight="1" x14ac:dyDescent="0.2">
      <c r="A49" s="70" t="s">
        <v>42</v>
      </c>
      <c r="B49" s="71">
        <f>(B48-D48)</f>
        <v>88167</v>
      </c>
      <c r="C49" s="151" t="s">
        <v>66</v>
      </c>
      <c r="D49" s="152"/>
      <c r="E49" s="12"/>
      <c r="F49" s="12"/>
      <c r="G49" s="70" t="s">
        <v>42</v>
      </c>
      <c r="H49" s="71">
        <f>H48-J48</f>
        <v>84797</v>
      </c>
      <c r="I49" s="151" t="s">
        <v>67</v>
      </c>
      <c r="J49" s="152"/>
      <c r="K49" s="72"/>
    </row>
    <row r="50" spans="1:15" ht="14.1" customHeight="1" x14ac:dyDescent="0.2">
      <c r="A50" s="176" t="s">
        <v>44</v>
      </c>
      <c r="B50" s="177"/>
      <c r="C50" s="178" t="s">
        <v>45</v>
      </c>
      <c r="D50" s="179"/>
      <c r="G50" s="176" t="s">
        <v>44</v>
      </c>
      <c r="H50" s="177"/>
      <c r="I50" s="178" t="s">
        <v>45</v>
      </c>
      <c r="J50" s="179"/>
      <c r="K50" s="73"/>
    </row>
    <row r="51" spans="1:15" ht="14.1" customHeight="1" x14ac:dyDescent="0.2">
      <c r="A51" s="176"/>
      <c r="B51" s="177"/>
      <c r="C51" s="16"/>
      <c r="D51" s="75"/>
      <c r="G51" s="176"/>
      <c r="H51" s="177"/>
      <c r="I51" s="16"/>
      <c r="J51" s="75"/>
      <c r="K51" s="73"/>
    </row>
    <row r="52" spans="1:15" ht="14.1" customHeight="1" x14ac:dyDescent="0.2">
      <c r="A52" s="176"/>
      <c r="B52" s="177"/>
      <c r="C52" s="16"/>
      <c r="D52" s="75"/>
      <c r="G52" s="176"/>
      <c r="H52" s="177"/>
      <c r="I52" s="16"/>
      <c r="J52" s="75"/>
      <c r="K52" s="73"/>
    </row>
    <row r="53" spans="1:15" ht="15" thickBot="1" x14ac:dyDescent="0.25">
      <c r="A53" s="170" t="s">
        <v>46</v>
      </c>
      <c r="B53" s="171"/>
      <c r="C53" s="172" t="s">
        <v>47</v>
      </c>
      <c r="D53" s="173"/>
      <c r="G53" s="170" t="s">
        <v>46</v>
      </c>
      <c r="H53" s="171"/>
      <c r="I53" s="172" t="s">
        <v>47</v>
      </c>
      <c r="J53" s="173"/>
      <c r="K53" s="76"/>
    </row>
    <row r="54" spans="1:15" x14ac:dyDescent="0.2">
      <c r="A54" s="92"/>
      <c r="B54" s="92"/>
      <c r="C54" s="92"/>
      <c r="D54" s="92"/>
    </row>
    <row r="55" spans="1:15" ht="15" thickBot="1" x14ac:dyDescent="0.25">
      <c r="A55" s="92"/>
      <c r="B55" s="92"/>
      <c r="C55" s="92"/>
      <c r="D55" s="92"/>
    </row>
    <row r="56" spans="1:15" x14ac:dyDescent="0.2">
      <c r="A56" s="93" t="s">
        <v>0</v>
      </c>
      <c r="B56" s="94"/>
      <c r="C56" s="94"/>
      <c r="D56" s="95"/>
      <c r="G56" s="2" t="s">
        <v>0</v>
      </c>
      <c r="H56" s="3"/>
      <c r="I56" s="3"/>
      <c r="J56" s="4"/>
      <c r="K56" s="5"/>
      <c r="L56" s="2"/>
      <c r="M56" s="3"/>
      <c r="N56" s="3"/>
      <c r="O56" s="4"/>
    </row>
    <row r="57" spans="1:15" ht="15.75" customHeight="1" x14ac:dyDescent="0.2">
      <c r="A57" s="96"/>
      <c r="B57" s="97"/>
      <c r="C57" s="194" t="s">
        <v>1</v>
      </c>
      <c r="D57" s="195"/>
      <c r="G57" s="10"/>
      <c r="H57" s="5"/>
      <c r="I57" s="182" t="s">
        <v>1</v>
      </c>
      <c r="J57" s="183"/>
      <c r="K57" s="98"/>
      <c r="L57" s="10"/>
      <c r="M57" s="5"/>
      <c r="N57" s="182" t="s">
        <v>1</v>
      </c>
      <c r="O57" s="183"/>
    </row>
    <row r="58" spans="1:15" ht="15" x14ac:dyDescent="0.2">
      <c r="A58" s="80"/>
      <c r="B58" s="16"/>
      <c r="C58" s="194"/>
      <c r="D58" s="195"/>
      <c r="G58" s="14"/>
      <c r="H58" s="15"/>
      <c r="I58" s="182"/>
      <c r="J58" s="183"/>
      <c r="K58" s="98"/>
      <c r="L58" s="14"/>
      <c r="M58" s="15"/>
      <c r="N58" s="182"/>
      <c r="O58" s="183"/>
    </row>
    <row r="59" spans="1:15" ht="15" thickBot="1" x14ac:dyDescent="0.25">
      <c r="A59" s="99"/>
      <c r="B59" s="18"/>
      <c r="C59" s="18"/>
      <c r="D59" s="19"/>
      <c r="G59" s="17"/>
      <c r="H59" s="18"/>
      <c r="I59" s="18"/>
      <c r="J59" s="19"/>
      <c r="K59" s="9"/>
      <c r="L59" s="17"/>
      <c r="M59" s="18"/>
      <c r="N59" s="18"/>
      <c r="O59" s="19"/>
    </row>
    <row r="60" spans="1:15" ht="15.75" customHeight="1" x14ac:dyDescent="0.2">
      <c r="A60" s="20" t="s">
        <v>68</v>
      </c>
      <c r="B60" s="21"/>
      <c r="C60" s="157" t="s">
        <v>69</v>
      </c>
      <c r="D60" s="158"/>
      <c r="G60" s="20" t="s">
        <v>70</v>
      </c>
      <c r="H60" s="21"/>
      <c r="I60" s="157" t="s">
        <v>71</v>
      </c>
      <c r="J60" s="158"/>
      <c r="K60" s="22"/>
      <c r="L60" s="20" t="s">
        <v>2</v>
      </c>
      <c r="M60" s="21"/>
      <c r="N60" s="157" t="s">
        <v>3</v>
      </c>
      <c r="O60" s="158"/>
    </row>
    <row r="61" spans="1:15" ht="15.75" customHeight="1" x14ac:dyDescent="0.2">
      <c r="A61" s="23" t="s">
        <v>72</v>
      </c>
      <c r="B61" s="12"/>
      <c r="C61" s="28" t="s">
        <v>73</v>
      </c>
      <c r="D61" s="25"/>
      <c r="G61" s="23" t="s">
        <v>74</v>
      </c>
      <c r="H61" s="12"/>
      <c r="I61" s="24" t="s">
        <v>75</v>
      </c>
      <c r="J61" s="25"/>
      <c r="K61" s="28"/>
      <c r="L61" s="23" t="s">
        <v>6</v>
      </c>
      <c r="M61" s="12"/>
      <c r="N61" s="24" t="s">
        <v>7</v>
      </c>
      <c r="O61" s="25"/>
    </row>
    <row r="62" spans="1:15" ht="15" customHeight="1" x14ac:dyDescent="0.2">
      <c r="A62" s="29" t="s">
        <v>76</v>
      </c>
      <c r="B62" s="30"/>
      <c r="C62" s="159" t="s">
        <v>11</v>
      </c>
      <c r="D62" s="160"/>
      <c r="G62" s="29" t="s">
        <v>77</v>
      </c>
      <c r="H62" s="30"/>
      <c r="I62" s="159" t="s">
        <v>11</v>
      </c>
      <c r="J62" s="160"/>
      <c r="K62" s="32"/>
      <c r="L62" s="29" t="s">
        <v>10</v>
      </c>
      <c r="M62" s="30"/>
      <c r="N62" s="159" t="s">
        <v>11</v>
      </c>
      <c r="O62" s="160"/>
    </row>
    <row r="63" spans="1:15" ht="51" x14ac:dyDescent="0.2">
      <c r="A63" s="33" t="s">
        <v>16</v>
      </c>
      <c r="B63" s="34">
        <v>21</v>
      </c>
      <c r="C63" s="35" t="s">
        <v>14</v>
      </c>
      <c r="D63" s="36" t="s">
        <v>78</v>
      </c>
      <c r="G63" s="33" t="s">
        <v>16</v>
      </c>
      <c r="H63" s="34">
        <v>17</v>
      </c>
      <c r="I63" s="35" t="s">
        <v>14</v>
      </c>
      <c r="J63" s="36" t="s">
        <v>79</v>
      </c>
      <c r="K63" s="31"/>
      <c r="L63" s="33" t="s">
        <v>13</v>
      </c>
      <c r="M63" s="34">
        <v>21</v>
      </c>
      <c r="N63" s="35" t="s">
        <v>14</v>
      </c>
      <c r="O63" s="36" t="s">
        <v>80</v>
      </c>
    </row>
    <row r="64" spans="1:15" x14ac:dyDescent="0.2">
      <c r="A64" s="40" t="s">
        <v>20</v>
      </c>
      <c r="B64" s="39">
        <v>1</v>
      </c>
      <c r="C64" s="41" t="s">
        <v>21</v>
      </c>
      <c r="D64" s="42">
        <v>0</v>
      </c>
      <c r="G64" s="40" t="s">
        <v>20</v>
      </c>
      <c r="H64" s="39">
        <v>5</v>
      </c>
      <c r="I64" s="41" t="s">
        <v>21</v>
      </c>
      <c r="J64" s="42">
        <v>0.5</v>
      </c>
      <c r="K64" s="37"/>
      <c r="L64" s="40" t="s">
        <v>18</v>
      </c>
      <c r="M64" s="39">
        <v>4</v>
      </c>
      <c r="N64" s="41" t="s">
        <v>19</v>
      </c>
      <c r="O64" s="42">
        <v>0</v>
      </c>
    </row>
    <row r="65" spans="1:15" ht="38.25" x14ac:dyDescent="0.2">
      <c r="A65" s="33" t="s">
        <v>22</v>
      </c>
      <c r="B65" s="38">
        <v>0</v>
      </c>
      <c r="C65" s="100" t="s">
        <v>23</v>
      </c>
      <c r="D65" s="42">
        <v>3</v>
      </c>
      <c r="G65" s="33" t="s">
        <v>22</v>
      </c>
      <c r="H65" s="43"/>
      <c r="I65" s="44" t="s">
        <v>23</v>
      </c>
      <c r="J65" s="42">
        <v>0</v>
      </c>
      <c r="K65" s="37"/>
      <c r="L65" s="33" t="s">
        <v>22</v>
      </c>
      <c r="M65" s="43">
        <v>0</v>
      </c>
      <c r="N65" s="44" t="s">
        <v>23</v>
      </c>
      <c r="O65" s="42">
        <v>23.5</v>
      </c>
    </row>
    <row r="66" spans="1:15" x14ac:dyDescent="0.2">
      <c r="A66" s="161" t="s">
        <v>24</v>
      </c>
      <c r="B66" s="162"/>
      <c r="C66" s="163" t="s">
        <v>25</v>
      </c>
      <c r="D66" s="164"/>
      <c r="G66" s="161" t="s">
        <v>24</v>
      </c>
      <c r="H66" s="162"/>
      <c r="I66" s="163" t="s">
        <v>25</v>
      </c>
      <c r="J66" s="164"/>
      <c r="K66" s="16"/>
      <c r="L66" s="161" t="s">
        <v>24</v>
      </c>
      <c r="M66" s="162"/>
      <c r="N66" s="163" t="s">
        <v>25</v>
      </c>
      <c r="O66" s="164"/>
    </row>
    <row r="67" spans="1:15" x14ac:dyDescent="0.2">
      <c r="A67" s="60"/>
      <c r="B67" s="46" t="s">
        <v>26</v>
      </c>
      <c r="C67" s="47"/>
      <c r="D67" s="48" t="s">
        <v>26</v>
      </c>
      <c r="G67" s="45"/>
      <c r="H67" s="46" t="s">
        <v>26</v>
      </c>
      <c r="I67" s="47"/>
      <c r="J67" s="48" t="s">
        <v>26</v>
      </c>
      <c r="K67" s="49"/>
      <c r="L67" s="45"/>
      <c r="M67" s="46" t="s">
        <v>26</v>
      </c>
      <c r="N67" s="47"/>
      <c r="O67" s="48" t="s">
        <v>26</v>
      </c>
    </row>
    <row r="68" spans="1:15" x14ac:dyDescent="0.2">
      <c r="A68" s="40" t="s">
        <v>29</v>
      </c>
      <c r="B68" s="51">
        <v>20671</v>
      </c>
      <c r="C68" s="52" t="s">
        <v>28</v>
      </c>
      <c r="D68" s="53">
        <v>208</v>
      </c>
      <c r="G68" s="50" t="s">
        <v>29</v>
      </c>
      <c r="H68" s="51">
        <v>20046</v>
      </c>
      <c r="I68" s="52" t="s">
        <v>28</v>
      </c>
      <c r="J68" s="53">
        <v>208</v>
      </c>
      <c r="K68" s="55"/>
      <c r="L68" s="50" t="s">
        <v>27</v>
      </c>
      <c r="M68" s="51">
        <v>29000</v>
      </c>
      <c r="N68" s="52" t="s">
        <v>28</v>
      </c>
      <c r="O68" s="53">
        <v>208</v>
      </c>
    </row>
    <row r="69" spans="1:15" x14ac:dyDescent="0.2">
      <c r="A69" s="40" t="s">
        <v>30</v>
      </c>
      <c r="B69" s="56">
        <v>7000</v>
      </c>
      <c r="C69" s="52" t="s">
        <v>31</v>
      </c>
      <c r="D69" s="84">
        <v>0</v>
      </c>
      <c r="G69" s="40" t="s">
        <v>30</v>
      </c>
      <c r="H69" s="56">
        <v>6000</v>
      </c>
      <c r="I69" s="52" t="s">
        <v>31</v>
      </c>
      <c r="J69" s="84">
        <v>0</v>
      </c>
      <c r="K69" s="55"/>
      <c r="L69" s="40" t="s">
        <v>30</v>
      </c>
      <c r="M69" s="56">
        <v>8500</v>
      </c>
      <c r="N69" s="52" t="s">
        <v>31</v>
      </c>
      <c r="O69" s="53">
        <v>3500</v>
      </c>
    </row>
    <row r="70" spans="1:15" x14ac:dyDescent="0.2">
      <c r="A70" s="40" t="s">
        <v>32</v>
      </c>
      <c r="B70" s="56">
        <v>4000</v>
      </c>
      <c r="C70" s="52" t="s">
        <v>33</v>
      </c>
      <c r="D70" s="84">
        <v>0</v>
      </c>
      <c r="G70" s="40" t="s">
        <v>32</v>
      </c>
      <c r="H70" s="56">
        <v>4000</v>
      </c>
      <c r="I70" s="52" t="s">
        <v>33</v>
      </c>
      <c r="J70" s="57">
        <v>0</v>
      </c>
      <c r="K70" s="54"/>
      <c r="L70" s="40" t="s">
        <v>32</v>
      </c>
      <c r="M70" s="56">
        <v>5000</v>
      </c>
      <c r="N70" s="52" t="s">
        <v>33</v>
      </c>
      <c r="O70" s="57">
        <v>3770</v>
      </c>
    </row>
    <row r="71" spans="1:15" x14ac:dyDescent="0.2">
      <c r="A71" s="40" t="s">
        <v>34</v>
      </c>
      <c r="B71" s="56">
        <v>2000</v>
      </c>
      <c r="C71" s="58" t="s">
        <v>35</v>
      </c>
      <c r="D71" s="57">
        <v>0</v>
      </c>
      <c r="G71" s="40" t="s">
        <v>34</v>
      </c>
      <c r="H71" s="56">
        <v>3950</v>
      </c>
      <c r="I71" s="58" t="s">
        <v>35</v>
      </c>
      <c r="J71" s="57">
        <v>1364</v>
      </c>
      <c r="K71" s="54"/>
      <c r="L71" s="40" t="s">
        <v>34</v>
      </c>
      <c r="M71" s="56">
        <v>3000</v>
      </c>
      <c r="N71" s="58" t="s">
        <v>35</v>
      </c>
      <c r="O71" s="57">
        <v>0</v>
      </c>
    </row>
    <row r="72" spans="1:15" x14ac:dyDescent="0.2">
      <c r="A72" s="40" t="s">
        <v>36</v>
      </c>
      <c r="B72" s="56">
        <v>27672</v>
      </c>
      <c r="C72" s="52" t="s">
        <v>37</v>
      </c>
      <c r="D72" s="84">
        <v>0</v>
      </c>
      <c r="G72" s="40" t="s">
        <v>36</v>
      </c>
      <c r="H72" s="56">
        <v>26004</v>
      </c>
      <c r="I72" s="52" t="s">
        <v>37</v>
      </c>
      <c r="J72" s="57">
        <v>0</v>
      </c>
      <c r="K72" s="54"/>
      <c r="L72" s="40" t="s">
        <v>36</v>
      </c>
      <c r="M72" s="56">
        <v>51205</v>
      </c>
      <c r="N72" s="52" t="s">
        <v>37</v>
      </c>
      <c r="O72" s="57">
        <v>3480</v>
      </c>
    </row>
    <row r="73" spans="1:15" x14ac:dyDescent="0.2">
      <c r="A73" s="40" t="s">
        <v>38</v>
      </c>
      <c r="B73" s="56">
        <v>0</v>
      </c>
      <c r="C73" s="35"/>
      <c r="D73" s="59"/>
      <c r="G73" s="40" t="s">
        <v>38</v>
      </c>
      <c r="H73" s="56">
        <v>0</v>
      </c>
      <c r="I73" s="35"/>
      <c r="J73" s="59"/>
      <c r="K73" s="28"/>
      <c r="L73" s="40" t="s">
        <v>38</v>
      </c>
      <c r="M73" s="56">
        <v>0</v>
      </c>
      <c r="N73" s="35"/>
      <c r="O73" s="59"/>
    </row>
    <row r="74" spans="1:15" x14ac:dyDescent="0.2">
      <c r="A74" s="60" t="s">
        <v>39</v>
      </c>
      <c r="B74" s="51">
        <v>1000</v>
      </c>
      <c r="C74" s="61"/>
      <c r="D74" s="62"/>
      <c r="G74" s="60" t="s">
        <v>39</v>
      </c>
      <c r="H74" s="56">
        <v>0</v>
      </c>
      <c r="I74" s="61"/>
      <c r="J74" s="62"/>
      <c r="K74" s="5"/>
      <c r="L74" s="60" t="s">
        <v>39</v>
      </c>
      <c r="M74" s="56">
        <v>2359</v>
      </c>
      <c r="N74" s="61"/>
      <c r="O74" s="62"/>
    </row>
    <row r="75" spans="1:15" x14ac:dyDescent="0.2">
      <c r="A75" s="65" t="s">
        <v>40</v>
      </c>
      <c r="B75" s="101">
        <f>SUM(B68:B74)</f>
        <v>62343</v>
      </c>
      <c r="C75" s="67" t="s">
        <v>41</v>
      </c>
      <c r="D75" s="68">
        <f>SUM(D68:D74)-D73</f>
        <v>208</v>
      </c>
      <c r="G75" s="65" t="s">
        <v>40</v>
      </c>
      <c r="H75" s="101">
        <f>SUM(H66:H74)</f>
        <v>60000</v>
      </c>
      <c r="I75" s="67" t="s">
        <v>41</v>
      </c>
      <c r="J75" s="68">
        <f>SUM(J68:J74)-J73</f>
        <v>1572</v>
      </c>
      <c r="K75" s="69"/>
      <c r="L75" s="65" t="s">
        <v>40</v>
      </c>
      <c r="M75" s="101">
        <v>99064</v>
      </c>
      <c r="N75" s="67" t="s">
        <v>41</v>
      </c>
      <c r="O75" s="68">
        <v>10958</v>
      </c>
    </row>
    <row r="76" spans="1:15" ht="45" customHeight="1" x14ac:dyDescent="0.2">
      <c r="A76" s="70" t="s">
        <v>42</v>
      </c>
      <c r="B76" s="71">
        <f>B75-D75</f>
        <v>62135</v>
      </c>
      <c r="C76" s="151" t="e">
        <f ca="1">SpellIndian(B76)</f>
        <v>#NAME?</v>
      </c>
      <c r="D76" s="152"/>
      <c r="E76" s="12"/>
      <c r="F76" s="12"/>
      <c r="G76" s="70" t="s">
        <v>42</v>
      </c>
      <c r="H76" s="71">
        <f>H75-J75</f>
        <v>58428</v>
      </c>
      <c r="I76" s="151" t="e">
        <f ca="1">SpellIndian(H76)</f>
        <v>#NAME?</v>
      </c>
      <c r="J76" s="152"/>
      <c r="K76" s="72"/>
      <c r="L76" s="70" t="s">
        <v>42</v>
      </c>
      <c r="M76" s="71">
        <v>88106</v>
      </c>
      <c r="N76" s="151" t="s">
        <v>81</v>
      </c>
      <c r="O76" s="152"/>
    </row>
    <row r="77" spans="1:15" ht="14.25" customHeight="1" x14ac:dyDescent="0.2">
      <c r="A77" s="153" t="s">
        <v>82</v>
      </c>
      <c r="B77" s="154"/>
      <c r="C77" s="73"/>
      <c r="D77" s="74"/>
      <c r="G77" s="176" t="s">
        <v>44</v>
      </c>
      <c r="H77" s="177"/>
      <c r="I77" s="178" t="s">
        <v>45</v>
      </c>
      <c r="J77" s="179"/>
      <c r="K77" s="73"/>
      <c r="L77" s="153" t="s">
        <v>82</v>
      </c>
      <c r="M77" s="154"/>
      <c r="N77" s="73"/>
      <c r="O77" s="74"/>
    </row>
    <row r="78" spans="1:15" ht="14.25" customHeight="1" x14ac:dyDescent="0.2">
      <c r="A78" s="155"/>
      <c r="B78" s="156"/>
      <c r="C78" s="73"/>
      <c r="D78" s="74"/>
      <c r="G78" s="176"/>
      <c r="H78" s="177"/>
      <c r="I78" s="16"/>
      <c r="J78" s="75"/>
      <c r="K78" s="73"/>
      <c r="L78" s="155"/>
      <c r="M78" s="156"/>
      <c r="N78" s="73"/>
      <c r="O78" s="74"/>
    </row>
    <row r="79" spans="1:15" ht="14.25" customHeight="1" x14ac:dyDescent="0.2">
      <c r="A79" s="155"/>
      <c r="B79" s="156"/>
      <c r="C79" s="73"/>
      <c r="D79" s="74"/>
      <c r="G79" s="176"/>
      <c r="H79" s="177"/>
      <c r="I79" s="16"/>
      <c r="J79" s="75"/>
      <c r="K79" s="73"/>
      <c r="L79" s="155"/>
      <c r="M79" s="156"/>
      <c r="N79" s="73"/>
      <c r="O79" s="74"/>
    </row>
    <row r="80" spans="1:15" ht="15" customHeight="1" thickBot="1" x14ac:dyDescent="0.25">
      <c r="A80" s="167" t="s">
        <v>83</v>
      </c>
      <c r="B80" s="168"/>
      <c r="C80" s="168"/>
      <c r="D80" s="169"/>
      <c r="G80" s="170" t="s">
        <v>46</v>
      </c>
      <c r="H80" s="171"/>
      <c r="I80" s="172" t="s">
        <v>47</v>
      </c>
      <c r="J80" s="173"/>
      <c r="K80" s="76"/>
      <c r="L80" s="167" t="s">
        <v>83</v>
      </c>
      <c r="M80" s="168"/>
      <c r="N80" s="168"/>
      <c r="O80" s="169"/>
    </row>
    <row r="81" spans="1:11" x14ac:dyDescent="0.2">
      <c r="A81" s="92"/>
      <c r="B81" s="92"/>
      <c r="C81" s="92"/>
      <c r="D81" s="92"/>
    </row>
    <row r="82" spans="1:11" ht="15" thickBot="1" x14ac:dyDescent="0.25">
      <c r="A82" s="92"/>
      <c r="B82" s="92"/>
      <c r="C82" s="92"/>
      <c r="D82" s="92"/>
    </row>
    <row r="83" spans="1:11" x14ac:dyDescent="0.2">
      <c r="A83" s="2" t="s">
        <v>0</v>
      </c>
      <c r="B83" s="3"/>
      <c r="C83" s="3"/>
      <c r="D83" s="4"/>
      <c r="G83" s="2" t="s">
        <v>0</v>
      </c>
      <c r="H83" s="3"/>
      <c r="I83" s="3"/>
      <c r="J83" s="4"/>
      <c r="K83" s="5"/>
    </row>
    <row r="84" spans="1:11" ht="15" x14ac:dyDescent="0.2">
      <c r="A84" s="10"/>
      <c r="B84" s="5"/>
      <c r="C84" s="165" t="s">
        <v>1</v>
      </c>
      <c r="D84" s="166"/>
      <c r="G84" s="10"/>
      <c r="H84" s="5"/>
      <c r="I84" s="165" t="s">
        <v>1</v>
      </c>
      <c r="J84" s="166"/>
      <c r="K84" s="102"/>
    </row>
    <row r="85" spans="1:11" ht="15" x14ac:dyDescent="0.2">
      <c r="A85" s="14"/>
      <c r="B85" s="16"/>
      <c r="C85" s="165"/>
      <c r="D85" s="166"/>
      <c r="G85" s="14"/>
      <c r="H85" s="16"/>
      <c r="I85" s="165"/>
      <c r="J85" s="166"/>
      <c r="K85" s="102"/>
    </row>
    <row r="86" spans="1:11" ht="15" thickBot="1" x14ac:dyDescent="0.25">
      <c r="A86" s="17"/>
      <c r="B86" s="18"/>
      <c r="C86" s="18"/>
      <c r="D86" s="19"/>
      <c r="G86" s="17"/>
      <c r="H86" s="18"/>
      <c r="I86" s="18"/>
      <c r="J86" s="19"/>
      <c r="K86" s="9"/>
    </row>
    <row r="87" spans="1:11" ht="14.25" customHeight="1" x14ac:dyDescent="0.2">
      <c r="A87" s="20" t="s">
        <v>84</v>
      </c>
      <c r="B87" s="21"/>
      <c r="C87" s="157" t="s">
        <v>85</v>
      </c>
      <c r="D87" s="158"/>
      <c r="G87" s="20" t="s">
        <v>86</v>
      </c>
      <c r="H87" s="21"/>
      <c r="I87" s="157" t="s">
        <v>87</v>
      </c>
      <c r="J87" s="158"/>
      <c r="K87" s="22"/>
    </row>
    <row r="88" spans="1:11" x14ac:dyDescent="0.2">
      <c r="A88" s="23" t="s">
        <v>74</v>
      </c>
      <c r="B88" s="12"/>
      <c r="C88" s="28" t="s">
        <v>88</v>
      </c>
      <c r="D88" s="25"/>
      <c r="G88" s="23" t="s">
        <v>89</v>
      </c>
      <c r="H88" s="12"/>
      <c r="I88" s="28" t="s">
        <v>90</v>
      </c>
      <c r="J88" s="25"/>
      <c r="K88" s="28"/>
    </row>
    <row r="89" spans="1:11" x14ac:dyDescent="0.2">
      <c r="A89" s="29" t="s">
        <v>91</v>
      </c>
      <c r="B89" s="30"/>
      <c r="C89" s="159" t="s">
        <v>11</v>
      </c>
      <c r="D89" s="160"/>
      <c r="G89" s="29" t="s">
        <v>92</v>
      </c>
      <c r="H89" s="30"/>
      <c r="I89" s="159" t="s">
        <v>11</v>
      </c>
      <c r="J89" s="160"/>
      <c r="K89" s="32"/>
    </row>
    <row r="90" spans="1:11" ht="51" x14ac:dyDescent="0.2">
      <c r="A90" s="103" t="s">
        <v>16</v>
      </c>
      <c r="B90" s="34">
        <v>19.5</v>
      </c>
      <c r="C90" s="35" t="s">
        <v>14</v>
      </c>
      <c r="D90" s="36" t="s">
        <v>93</v>
      </c>
      <c r="G90" s="33" t="s">
        <v>16</v>
      </c>
      <c r="H90" s="34">
        <v>18.5</v>
      </c>
      <c r="I90" s="35" t="s">
        <v>14</v>
      </c>
      <c r="J90" s="36" t="s">
        <v>64</v>
      </c>
      <c r="K90" s="31"/>
    </row>
    <row r="91" spans="1:11" x14ac:dyDescent="0.2">
      <c r="A91" s="40" t="s">
        <v>20</v>
      </c>
      <c r="B91" s="39">
        <v>2.5</v>
      </c>
      <c r="C91" s="41" t="s">
        <v>21</v>
      </c>
      <c r="D91" s="42">
        <v>0.5</v>
      </c>
      <c r="G91" s="40" t="s">
        <v>20</v>
      </c>
      <c r="H91" s="39">
        <v>3.5</v>
      </c>
      <c r="I91" s="41" t="s">
        <v>21</v>
      </c>
      <c r="J91" s="42">
        <v>2.5</v>
      </c>
      <c r="K91" s="37"/>
    </row>
    <row r="92" spans="1:11" ht="38.25" x14ac:dyDescent="0.2">
      <c r="A92" s="33" t="s">
        <v>22</v>
      </c>
      <c r="B92" s="43">
        <v>0</v>
      </c>
      <c r="C92" s="44" t="s">
        <v>23</v>
      </c>
      <c r="D92" s="42">
        <v>0</v>
      </c>
      <c r="G92" s="33" t="s">
        <v>22</v>
      </c>
      <c r="H92" s="43">
        <v>0</v>
      </c>
      <c r="I92" s="44" t="s">
        <v>23</v>
      </c>
      <c r="J92" s="42">
        <v>0</v>
      </c>
      <c r="K92" s="37"/>
    </row>
    <row r="93" spans="1:11" x14ac:dyDescent="0.2">
      <c r="A93" s="104" t="s">
        <v>24</v>
      </c>
      <c r="B93" s="105"/>
      <c r="C93" s="106" t="s">
        <v>25</v>
      </c>
      <c r="D93" s="107"/>
      <c r="G93" s="161" t="s">
        <v>24</v>
      </c>
      <c r="H93" s="162"/>
      <c r="I93" s="163" t="s">
        <v>25</v>
      </c>
      <c r="J93" s="164"/>
      <c r="K93" s="16"/>
    </row>
    <row r="94" spans="1:11" x14ac:dyDescent="0.2">
      <c r="A94" s="45"/>
      <c r="B94" s="46" t="s">
        <v>26</v>
      </c>
      <c r="C94" s="47"/>
      <c r="D94" s="48" t="s">
        <v>26</v>
      </c>
      <c r="G94" s="45"/>
      <c r="H94" s="46" t="s">
        <v>26</v>
      </c>
      <c r="I94" s="47"/>
      <c r="J94" s="48" t="s">
        <v>26</v>
      </c>
      <c r="K94" s="49"/>
    </row>
    <row r="95" spans="1:11" x14ac:dyDescent="0.2">
      <c r="A95" s="50" t="s">
        <v>29</v>
      </c>
      <c r="B95" s="51">
        <v>21000</v>
      </c>
      <c r="C95" s="52" t="s">
        <v>28</v>
      </c>
      <c r="D95" s="53">
        <v>208</v>
      </c>
      <c r="G95" s="50" t="s">
        <v>29</v>
      </c>
      <c r="H95" s="51">
        <v>23500</v>
      </c>
      <c r="I95" s="52" t="s">
        <v>28</v>
      </c>
      <c r="J95" s="53">
        <v>208</v>
      </c>
      <c r="K95" s="55"/>
    </row>
    <row r="96" spans="1:11" x14ac:dyDescent="0.2">
      <c r="A96" s="40" t="s">
        <v>30</v>
      </c>
      <c r="B96" s="56">
        <v>6000</v>
      </c>
      <c r="C96" s="52" t="s">
        <v>31</v>
      </c>
      <c r="D96" s="57">
        <v>0</v>
      </c>
      <c r="G96" s="40" t="s">
        <v>30</v>
      </c>
      <c r="H96" s="56">
        <v>8000</v>
      </c>
      <c r="I96" s="52" t="s">
        <v>31</v>
      </c>
      <c r="J96" s="57">
        <v>0</v>
      </c>
      <c r="K96" s="54"/>
    </row>
    <row r="97" spans="1:12" x14ac:dyDescent="0.2">
      <c r="A97" s="40" t="s">
        <v>32</v>
      </c>
      <c r="B97" s="56">
        <v>4000</v>
      </c>
      <c r="C97" s="52" t="s">
        <v>33</v>
      </c>
      <c r="D97" s="57">
        <v>0</v>
      </c>
      <c r="G97" s="40" t="s">
        <v>32</v>
      </c>
      <c r="H97" s="56">
        <v>5000</v>
      </c>
      <c r="I97" s="52" t="s">
        <v>33</v>
      </c>
      <c r="J97" s="57">
        <v>0</v>
      </c>
      <c r="K97" s="54"/>
    </row>
    <row r="98" spans="1:12" x14ac:dyDescent="0.2">
      <c r="A98" s="40" t="s">
        <v>34</v>
      </c>
      <c r="B98" s="56">
        <v>3000</v>
      </c>
      <c r="C98" s="58" t="s">
        <v>35</v>
      </c>
      <c r="D98" s="57">
        <v>1364</v>
      </c>
      <c r="G98" s="40" t="s">
        <v>34</v>
      </c>
      <c r="H98" s="56">
        <v>3000</v>
      </c>
      <c r="I98" s="58" t="s">
        <v>35</v>
      </c>
      <c r="J98" s="57">
        <v>7727</v>
      </c>
      <c r="K98" s="54"/>
    </row>
    <row r="99" spans="1:12" x14ac:dyDescent="0.2">
      <c r="A99" s="40" t="s">
        <v>36</v>
      </c>
      <c r="B99" s="56">
        <v>26000</v>
      </c>
      <c r="C99" s="52" t="s">
        <v>37</v>
      </c>
      <c r="D99" s="57">
        <v>0</v>
      </c>
      <c r="G99" s="40" t="s">
        <v>36</v>
      </c>
      <c r="H99" s="56">
        <v>28500</v>
      </c>
      <c r="I99" s="52" t="s">
        <v>37</v>
      </c>
      <c r="J99" s="57">
        <v>0</v>
      </c>
      <c r="K99" s="54"/>
    </row>
    <row r="100" spans="1:12" x14ac:dyDescent="0.2">
      <c r="A100" s="40" t="s">
        <v>38</v>
      </c>
      <c r="B100" s="56">
        <v>0</v>
      </c>
      <c r="C100" s="35"/>
      <c r="D100" s="59"/>
      <c r="G100" s="40" t="s">
        <v>38</v>
      </c>
      <c r="H100" s="56">
        <v>0</v>
      </c>
      <c r="I100" s="35"/>
      <c r="J100" s="59"/>
      <c r="K100" s="37"/>
    </row>
    <row r="101" spans="1:12" x14ac:dyDescent="0.2">
      <c r="A101" s="60" t="s">
        <v>39</v>
      </c>
      <c r="B101" s="56">
        <v>0</v>
      </c>
      <c r="C101" s="61"/>
      <c r="D101" s="62"/>
      <c r="G101" s="60" t="s">
        <v>39</v>
      </c>
      <c r="H101" s="56">
        <v>8500</v>
      </c>
      <c r="I101" s="61"/>
      <c r="J101" s="62"/>
      <c r="K101" s="108"/>
    </row>
    <row r="102" spans="1:12" x14ac:dyDescent="0.2">
      <c r="A102" s="20" t="s">
        <v>40</v>
      </c>
      <c r="B102" s="109">
        <f>SUM(B95:B101)</f>
        <v>60000</v>
      </c>
      <c r="C102" s="67" t="s">
        <v>41</v>
      </c>
      <c r="D102" s="68">
        <f>SUM(D95:D101)-D100</f>
        <v>1572</v>
      </c>
      <c r="G102" s="65" t="s">
        <v>40</v>
      </c>
      <c r="H102" s="101">
        <f>SUM(H95:H101)</f>
        <v>76500</v>
      </c>
      <c r="I102" s="67" t="s">
        <v>41</v>
      </c>
      <c r="J102" s="68">
        <f>SUM(J95:J101)-J100</f>
        <v>7935</v>
      </c>
      <c r="K102" s="69"/>
    </row>
    <row r="103" spans="1:12" ht="45" customHeight="1" x14ac:dyDescent="0.2">
      <c r="A103" s="70" t="s">
        <v>42</v>
      </c>
      <c r="B103" s="71">
        <f>B102-D102</f>
        <v>58428</v>
      </c>
      <c r="C103" s="151" t="e">
        <f ca="1">SpellIndian(B103)</f>
        <v>#NAME?</v>
      </c>
      <c r="D103" s="152"/>
      <c r="E103" s="12"/>
      <c r="F103" s="12"/>
      <c r="G103" s="70" t="s">
        <v>42</v>
      </c>
      <c r="H103" s="71">
        <f>H102-J102</f>
        <v>68565</v>
      </c>
      <c r="I103" s="151" t="e">
        <f ca="1">SpellIndian(H103)</f>
        <v>#NAME?</v>
      </c>
      <c r="J103" s="152"/>
      <c r="K103" s="72"/>
    </row>
    <row r="104" spans="1:12" ht="14.25" customHeight="1" x14ac:dyDescent="0.2">
      <c r="A104" s="176" t="s">
        <v>44</v>
      </c>
      <c r="B104" s="177"/>
      <c r="C104" s="178" t="s">
        <v>45</v>
      </c>
      <c r="D104" s="179"/>
      <c r="G104" s="176" t="s">
        <v>44</v>
      </c>
      <c r="H104" s="177"/>
      <c r="I104" s="178" t="s">
        <v>45</v>
      </c>
      <c r="J104" s="179"/>
      <c r="K104" s="73"/>
    </row>
    <row r="105" spans="1:12" ht="14.25" customHeight="1" x14ac:dyDescent="0.2">
      <c r="A105" s="176"/>
      <c r="B105" s="177"/>
      <c r="C105" s="16"/>
      <c r="D105" s="75"/>
      <c r="G105" s="176"/>
      <c r="H105" s="177"/>
      <c r="I105" s="16"/>
      <c r="J105" s="75"/>
      <c r="K105" s="73"/>
    </row>
    <row r="106" spans="1:12" ht="14.25" customHeight="1" x14ac:dyDescent="0.2">
      <c r="A106" s="176"/>
      <c r="B106" s="177"/>
      <c r="C106" s="16"/>
      <c r="D106" s="75"/>
      <c r="G106" s="176"/>
      <c r="H106" s="177"/>
      <c r="I106" s="16"/>
      <c r="J106" s="75"/>
      <c r="K106" s="73"/>
    </row>
    <row r="107" spans="1:12" ht="15" thickBot="1" x14ac:dyDescent="0.25">
      <c r="A107" s="170" t="s">
        <v>46</v>
      </c>
      <c r="B107" s="171"/>
      <c r="C107" s="172" t="s">
        <v>47</v>
      </c>
      <c r="D107" s="173"/>
      <c r="G107" s="170" t="s">
        <v>46</v>
      </c>
      <c r="H107" s="171"/>
      <c r="I107" s="172" t="s">
        <v>47</v>
      </c>
      <c r="J107" s="173"/>
      <c r="K107" s="76"/>
    </row>
    <row r="108" spans="1:12" x14ac:dyDescent="0.2">
      <c r="A108" s="92"/>
      <c r="B108" s="92"/>
      <c r="C108" s="92"/>
      <c r="D108" s="92"/>
    </row>
    <row r="109" spans="1:12" ht="15" thickBot="1" x14ac:dyDescent="0.25">
      <c r="A109" s="92"/>
      <c r="B109" s="92"/>
      <c r="C109" s="92"/>
      <c r="D109" s="92"/>
    </row>
    <row r="110" spans="1:12" x14ac:dyDescent="0.2">
      <c r="A110" s="77"/>
      <c r="B110" s="3"/>
      <c r="C110" s="3"/>
      <c r="D110" s="4"/>
      <c r="G110" s="77"/>
      <c r="H110" s="3"/>
      <c r="I110" s="3"/>
      <c r="J110" s="110"/>
      <c r="K110" s="9"/>
    </row>
    <row r="111" spans="1:12" ht="15" x14ac:dyDescent="0.2">
      <c r="A111" s="81"/>
      <c r="B111" s="5"/>
      <c r="C111" s="165" t="s">
        <v>1</v>
      </c>
      <c r="D111" s="166"/>
      <c r="G111" s="81"/>
      <c r="H111" s="5"/>
      <c r="I111" s="165"/>
      <c r="J111" s="166"/>
      <c r="K111" s="13"/>
    </row>
    <row r="112" spans="1:12" ht="15" x14ac:dyDescent="0.2">
      <c r="A112" s="80"/>
      <c r="B112" s="16"/>
      <c r="C112" s="165"/>
      <c r="D112" s="166"/>
      <c r="G112" s="80"/>
      <c r="H112" s="16"/>
      <c r="I112" s="165"/>
      <c r="J112" s="166"/>
      <c r="K112" s="13"/>
      <c r="L112" s="1">
        <f>22+8+8</f>
        <v>38</v>
      </c>
    </row>
    <row r="113" spans="1:13" ht="15" thickBot="1" x14ac:dyDescent="0.25">
      <c r="A113" s="111"/>
      <c r="B113" s="18"/>
      <c r="C113" s="18"/>
      <c r="D113" s="19"/>
      <c r="G113" s="111"/>
      <c r="H113" s="18"/>
      <c r="I113" s="18"/>
      <c r="J113" s="19"/>
      <c r="K113" s="9"/>
      <c r="L113" s="1">
        <f>25+10+10</f>
        <v>45</v>
      </c>
    </row>
    <row r="114" spans="1:13" ht="14.25" customHeight="1" x14ac:dyDescent="0.2">
      <c r="A114" s="20" t="s">
        <v>94</v>
      </c>
      <c r="B114" s="21"/>
      <c r="C114" s="112" t="s">
        <v>95</v>
      </c>
      <c r="D114" s="113"/>
      <c r="G114" s="20"/>
      <c r="H114" s="21"/>
      <c r="I114" s="157"/>
      <c r="J114" s="158"/>
      <c r="K114" s="22"/>
    </row>
    <row r="115" spans="1:13" x14ac:dyDescent="0.2">
      <c r="A115" s="23" t="s">
        <v>96</v>
      </c>
      <c r="B115" s="12"/>
      <c r="C115" s="28" t="s">
        <v>97</v>
      </c>
      <c r="D115" s="25"/>
      <c r="G115" s="23"/>
      <c r="H115" s="12"/>
      <c r="I115" s="28"/>
      <c r="J115" s="25"/>
      <c r="K115" s="28"/>
    </row>
    <row r="116" spans="1:13" x14ac:dyDescent="0.2">
      <c r="A116" s="29" t="s">
        <v>98</v>
      </c>
      <c r="B116" s="30"/>
      <c r="C116" s="159" t="s">
        <v>11</v>
      </c>
      <c r="D116" s="160"/>
      <c r="G116" s="29"/>
      <c r="H116" s="30"/>
      <c r="I116" s="159"/>
      <c r="J116" s="160"/>
      <c r="K116" s="32"/>
    </row>
    <row r="117" spans="1:13" ht="38.25" customHeight="1" x14ac:dyDescent="0.2">
      <c r="A117" s="103" t="s">
        <v>16</v>
      </c>
      <c r="B117" s="34">
        <v>21</v>
      </c>
      <c r="C117" s="35" t="s">
        <v>14</v>
      </c>
      <c r="D117" s="36" t="s">
        <v>99</v>
      </c>
      <c r="G117" s="103"/>
      <c r="H117" s="34"/>
      <c r="I117" s="35"/>
      <c r="J117" s="36"/>
      <c r="K117" s="31"/>
      <c r="M117" s="1">
        <f>21-12</f>
        <v>9</v>
      </c>
    </row>
    <row r="118" spans="1:13" x14ac:dyDescent="0.2">
      <c r="A118" s="40" t="s">
        <v>20</v>
      </c>
      <c r="B118" s="39">
        <v>1</v>
      </c>
      <c r="C118" s="41" t="s">
        <v>21</v>
      </c>
      <c r="D118" s="42">
        <v>0</v>
      </c>
      <c r="G118" s="40"/>
      <c r="H118" s="39"/>
      <c r="I118" s="41"/>
      <c r="J118" s="42"/>
      <c r="K118" s="37"/>
    </row>
    <row r="119" spans="1:13" ht="38.25" x14ac:dyDescent="0.2">
      <c r="A119" s="33" t="s">
        <v>22</v>
      </c>
      <c r="B119" s="38">
        <v>0</v>
      </c>
      <c r="C119" s="100" t="s">
        <v>23</v>
      </c>
      <c r="D119" s="42">
        <v>1</v>
      </c>
      <c r="G119" s="33"/>
      <c r="H119" s="114"/>
      <c r="I119" s="44"/>
      <c r="J119" s="42"/>
      <c r="K119" s="37"/>
    </row>
    <row r="120" spans="1:13" x14ac:dyDescent="0.2">
      <c r="A120" s="161" t="s">
        <v>24</v>
      </c>
      <c r="B120" s="162"/>
      <c r="C120" s="163" t="s">
        <v>25</v>
      </c>
      <c r="D120" s="164"/>
      <c r="G120" s="161"/>
      <c r="H120" s="162"/>
      <c r="I120" s="163"/>
      <c r="J120" s="164"/>
      <c r="K120" s="16"/>
    </row>
    <row r="121" spans="1:13" x14ac:dyDescent="0.2">
      <c r="A121" s="60"/>
      <c r="B121" s="46" t="s">
        <v>26</v>
      </c>
      <c r="C121" s="47"/>
      <c r="D121" s="48" t="s">
        <v>26</v>
      </c>
      <c r="G121" s="60"/>
      <c r="H121" s="46"/>
      <c r="I121" s="47"/>
      <c r="J121" s="48"/>
      <c r="K121" s="49"/>
    </row>
    <row r="122" spans="1:13" x14ac:dyDescent="0.2">
      <c r="A122" s="40" t="s">
        <v>29</v>
      </c>
      <c r="B122" s="51">
        <v>23000</v>
      </c>
      <c r="C122" s="52" t="s">
        <v>28</v>
      </c>
      <c r="D122" s="53">
        <v>208</v>
      </c>
      <c r="G122" s="40"/>
      <c r="H122" s="51"/>
      <c r="I122" s="52"/>
      <c r="J122" s="53"/>
      <c r="K122" s="55"/>
    </row>
    <row r="123" spans="1:13" x14ac:dyDescent="0.2">
      <c r="A123" s="40" t="s">
        <v>30</v>
      </c>
      <c r="B123" s="56">
        <v>6000</v>
      </c>
      <c r="C123" s="52" t="s">
        <v>31</v>
      </c>
      <c r="D123" s="57">
        <v>0</v>
      </c>
      <c r="G123" s="40"/>
      <c r="H123" s="56"/>
      <c r="I123" s="52"/>
      <c r="J123" s="57"/>
      <c r="K123" s="55"/>
    </row>
    <row r="124" spans="1:13" x14ac:dyDescent="0.2">
      <c r="A124" s="40" t="s">
        <v>32</v>
      </c>
      <c r="B124" s="56">
        <v>4000</v>
      </c>
      <c r="C124" s="52" t="s">
        <v>33</v>
      </c>
      <c r="D124" s="57">
        <v>0</v>
      </c>
      <c r="G124" s="40"/>
      <c r="H124" s="56"/>
      <c r="I124" s="52"/>
      <c r="J124" s="57"/>
      <c r="K124" s="54"/>
    </row>
    <row r="125" spans="1:13" x14ac:dyDescent="0.2">
      <c r="A125" s="40" t="s">
        <v>34</v>
      </c>
      <c r="B125" s="56">
        <v>3000</v>
      </c>
      <c r="C125" s="58" t="s">
        <v>35</v>
      </c>
      <c r="D125" s="57">
        <v>0</v>
      </c>
      <c r="G125" s="40"/>
      <c r="H125" s="56"/>
      <c r="I125" s="58"/>
      <c r="J125" s="57"/>
      <c r="K125" s="54"/>
    </row>
    <row r="126" spans="1:13" x14ac:dyDescent="0.2">
      <c r="A126" s="40" t="s">
        <v>36</v>
      </c>
      <c r="B126" s="56">
        <v>16000</v>
      </c>
      <c r="C126" s="52" t="s">
        <v>37</v>
      </c>
      <c r="D126" s="57">
        <v>0</v>
      </c>
      <c r="G126" s="60"/>
      <c r="H126" s="56"/>
      <c r="I126" s="41"/>
      <c r="J126" s="115"/>
      <c r="K126" s="54"/>
    </row>
    <row r="127" spans="1:13" x14ac:dyDescent="0.2">
      <c r="A127" s="40" t="s">
        <v>38</v>
      </c>
      <c r="B127" s="116">
        <v>0</v>
      </c>
      <c r="C127" s="35"/>
      <c r="D127" s="59"/>
      <c r="G127" s="60"/>
      <c r="H127" s="56"/>
      <c r="I127" s="35"/>
      <c r="J127" s="59"/>
      <c r="K127" s="28"/>
    </row>
    <row r="128" spans="1:13" x14ac:dyDescent="0.2">
      <c r="A128" s="60" t="s">
        <v>39</v>
      </c>
      <c r="B128" s="116">
        <v>2302</v>
      </c>
      <c r="C128" s="61"/>
      <c r="D128" s="62"/>
      <c r="G128" s="60"/>
      <c r="H128" s="56"/>
      <c r="I128" s="35"/>
      <c r="J128" s="59"/>
      <c r="K128" s="12"/>
    </row>
    <row r="129" spans="1:15" x14ac:dyDescent="0.2">
      <c r="A129" s="65" t="s">
        <v>40</v>
      </c>
      <c r="B129" s="101">
        <f>SUM(B122:B128)</f>
        <v>54302</v>
      </c>
      <c r="C129" s="67" t="s">
        <v>41</v>
      </c>
      <c r="D129" s="68">
        <f>SUM(D122:D128)-D127</f>
        <v>208</v>
      </c>
      <c r="G129" s="65"/>
      <c r="H129" s="101"/>
      <c r="I129" s="67"/>
      <c r="J129" s="68"/>
      <c r="K129" s="55"/>
    </row>
    <row r="130" spans="1:15" ht="37.5" customHeight="1" x14ac:dyDescent="0.2">
      <c r="A130" s="70" t="s">
        <v>42</v>
      </c>
      <c r="B130" s="71">
        <f>B129-D129</f>
        <v>54094</v>
      </c>
      <c r="C130" s="151" t="e">
        <f ca="1">SpellIndian(B130)</f>
        <v>#NAME?</v>
      </c>
      <c r="D130" s="152"/>
      <c r="E130" s="12"/>
      <c r="F130" s="12"/>
      <c r="G130" s="70"/>
      <c r="H130" s="71"/>
      <c r="I130" s="151"/>
      <c r="J130" s="152"/>
      <c r="K130" s="72"/>
    </row>
    <row r="131" spans="1:15" ht="14.25" customHeight="1" x14ac:dyDescent="0.2">
      <c r="A131" s="153" t="s">
        <v>82</v>
      </c>
      <c r="B131" s="154"/>
      <c r="C131" s="73"/>
      <c r="D131" s="74"/>
      <c r="G131" s="153"/>
      <c r="H131" s="154"/>
      <c r="I131" s="73"/>
      <c r="J131" s="74"/>
      <c r="K131" s="73"/>
    </row>
    <row r="132" spans="1:15" ht="14.25" customHeight="1" x14ac:dyDescent="0.2">
      <c r="A132" s="155"/>
      <c r="B132" s="156"/>
      <c r="C132" s="73"/>
      <c r="D132" s="74"/>
      <c r="G132" s="155"/>
      <c r="H132" s="156"/>
      <c r="I132" s="73"/>
      <c r="J132" s="74"/>
      <c r="K132" s="73"/>
    </row>
    <row r="133" spans="1:15" ht="14.25" customHeight="1" x14ac:dyDescent="0.2">
      <c r="A133" s="155"/>
      <c r="B133" s="156"/>
      <c r="C133" s="73"/>
      <c r="D133" s="74"/>
      <c r="G133" s="155"/>
      <c r="H133" s="156"/>
      <c r="I133" s="73"/>
      <c r="J133" s="74"/>
      <c r="K133" s="73"/>
    </row>
    <row r="134" spans="1:15" ht="15" thickBot="1" x14ac:dyDescent="0.25">
      <c r="A134" s="167" t="s">
        <v>83</v>
      </c>
      <c r="B134" s="168"/>
      <c r="C134" s="168"/>
      <c r="D134" s="169"/>
      <c r="G134" s="167"/>
      <c r="H134" s="168"/>
      <c r="I134" s="168"/>
      <c r="J134" s="169"/>
      <c r="K134" s="76"/>
    </row>
    <row r="135" spans="1:15" x14ac:dyDescent="0.2">
      <c r="A135" s="92"/>
      <c r="B135" s="92"/>
      <c r="C135" s="92"/>
      <c r="D135" s="92"/>
    </row>
    <row r="136" spans="1:15" ht="15" thickBot="1" x14ac:dyDescent="0.25">
      <c r="A136" s="92"/>
      <c r="B136" s="92"/>
      <c r="C136" s="92"/>
      <c r="D136" s="92"/>
    </row>
    <row r="137" spans="1:15" x14ac:dyDescent="0.2">
      <c r="A137" s="77"/>
      <c r="B137" s="3"/>
      <c r="C137" s="3"/>
      <c r="D137" s="4"/>
      <c r="G137" s="77" t="s">
        <v>48</v>
      </c>
      <c r="H137" s="3"/>
      <c r="I137" s="3"/>
      <c r="J137" s="4"/>
      <c r="K137" s="5"/>
      <c r="L137" s="2"/>
      <c r="M137" s="3"/>
      <c r="N137" s="3"/>
      <c r="O137" s="117"/>
    </row>
    <row r="138" spans="1:15" ht="14.25" customHeight="1" x14ac:dyDescent="0.2">
      <c r="A138" s="81"/>
      <c r="B138" s="5"/>
      <c r="C138" s="165" t="s">
        <v>1</v>
      </c>
      <c r="D138" s="166"/>
      <c r="G138" s="81"/>
      <c r="H138" s="5"/>
      <c r="I138" s="165" t="s">
        <v>1</v>
      </c>
      <c r="J138" s="166"/>
      <c r="K138" s="102"/>
      <c r="L138" s="10"/>
      <c r="M138" s="5"/>
      <c r="N138" s="165"/>
      <c r="O138" s="166"/>
    </row>
    <row r="139" spans="1:15" ht="14.25" customHeight="1" x14ac:dyDescent="0.2">
      <c r="A139" s="80"/>
      <c r="B139" s="16"/>
      <c r="C139" s="165"/>
      <c r="D139" s="166"/>
      <c r="G139" s="80"/>
      <c r="H139" s="16"/>
      <c r="I139" s="165"/>
      <c r="J139" s="166"/>
      <c r="K139" s="102"/>
      <c r="L139" s="14"/>
      <c r="M139" s="16"/>
      <c r="N139" s="165"/>
      <c r="O139" s="166"/>
    </row>
    <row r="140" spans="1:15" ht="15" thickBot="1" x14ac:dyDescent="0.25">
      <c r="A140" s="111"/>
      <c r="B140" s="18"/>
      <c r="C140" s="18"/>
      <c r="D140" s="19"/>
      <c r="G140" s="111"/>
      <c r="H140" s="18"/>
      <c r="I140" s="18"/>
      <c r="J140" s="19"/>
      <c r="K140" s="9"/>
      <c r="L140" s="17"/>
      <c r="M140" s="18"/>
      <c r="N140" s="18"/>
      <c r="O140" s="19"/>
    </row>
    <row r="141" spans="1:15" ht="14.25" customHeight="1" x14ac:dyDescent="0.2">
      <c r="A141" s="20" t="s">
        <v>100</v>
      </c>
      <c r="B141" s="21"/>
      <c r="C141" s="157" t="s">
        <v>101</v>
      </c>
      <c r="D141" s="158"/>
      <c r="G141" s="20" t="s">
        <v>102</v>
      </c>
      <c r="H141" s="21"/>
      <c r="I141" s="157" t="s">
        <v>103</v>
      </c>
      <c r="J141" s="158"/>
      <c r="K141" s="22"/>
      <c r="L141" s="20"/>
      <c r="M141" s="21"/>
      <c r="N141" s="157"/>
      <c r="O141" s="158"/>
    </row>
    <row r="142" spans="1:15" x14ac:dyDescent="0.2">
      <c r="A142" s="23" t="s">
        <v>104</v>
      </c>
      <c r="B142" s="12"/>
      <c r="C142" s="28" t="s">
        <v>105</v>
      </c>
      <c r="D142" s="25"/>
      <c r="G142" s="23" t="s">
        <v>106</v>
      </c>
      <c r="H142" s="12"/>
      <c r="I142" s="28" t="s">
        <v>107</v>
      </c>
      <c r="J142" s="25"/>
      <c r="K142" s="28"/>
      <c r="L142" s="23"/>
      <c r="M142" s="12"/>
      <c r="N142" s="28"/>
      <c r="O142" s="25"/>
    </row>
    <row r="143" spans="1:15" x14ac:dyDescent="0.2">
      <c r="A143" s="29" t="s">
        <v>108</v>
      </c>
      <c r="B143" s="30"/>
      <c r="C143" s="159" t="s">
        <v>11</v>
      </c>
      <c r="D143" s="160"/>
      <c r="G143" s="29" t="s">
        <v>109</v>
      </c>
      <c r="H143" s="30"/>
      <c r="I143" s="159" t="s">
        <v>11</v>
      </c>
      <c r="J143" s="160"/>
      <c r="K143" s="32"/>
      <c r="L143" s="29"/>
      <c r="M143" s="30"/>
      <c r="N143" s="159"/>
      <c r="O143" s="160"/>
    </row>
    <row r="144" spans="1:15" ht="38.25" customHeight="1" x14ac:dyDescent="0.2">
      <c r="A144" s="103" t="s">
        <v>16</v>
      </c>
      <c r="B144" s="34">
        <v>2221</v>
      </c>
      <c r="C144" s="35" t="s">
        <v>14</v>
      </c>
      <c r="D144" s="36" t="s">
        <v>99</v>
      </c>
      <c r="G144" s="103" t="s">
        <v>16</v>
      </c>
      <c r="H144" s="34">
        <v>19</v>
      </c>
      <c r="I144" s="35" t="s">
        <v>14</v>
      </c>
      <c r="J144" s="36" t="s">
        <v>110</v>
      </c>
      <c r="K144" s="31"/>
      <c r="L144" s="103"/>
      <c r="M144" s="118"/>
      <c r="N144" s="119"/>
      <c r="O144" s="36"/>
    </row>
    <row r="145" spans="1:15" x14ac:dyDescent="0.2">
      <c r="A145" s="40" t="s">
        <v>20</v>
      </c>
      <c r="B145" s="39">
        <v>0</v>
      </c>
      <c r="C145" s="41" t="s">
        <v>21</v>
      </c>
      <c r="D145" s="42">
        <v>0</v>
      </c>
      <c r="G145" s="40" t="s">
        <v>20</v>
      </c>
      <c r="H145" s="39">
        <v>3</v>
      </c>
      <c r="I145" s="41" t="s">
        <v>21</v>
      </c>
      <c r="J145" s="42">
        <v>1.5</v>
      </c>
      <c r="K145" s="37"/>
      <c r="L145" s="40"/>
      <c r="M145" s="39"/>
      <c r="N145" s="41"/>
      <c r="O145" s="42"/>
    </row>
    <row r="146" spans="1:15" ht="38.25" x14ac:dyDescent="0.2">
      <c r="A146" s="33" t="s">
        <v>22</v>
      </c>
      <c r="B146" s="43"/>
      <c r="C146" s="44" t="s">
        <v>23</v>
      </c>
      <c r="D146" s="42">
        <v>3</v>
      </c>
      <c r="G146" s="33" t="s">
        <v>22</v>
      </c>
      <c r="H146" s="38">
        <v>0</v>
      </c>
      <c r="I146" s="100" t="s">
        <v>23</v>
      </c>
      <c r="J146" s="42">
        <v>0</v>
      </c>
      <c r="K146" s="37"/>
      <c r="L146" s="33"/>
      <c r="M146" s="43"/>
      <c r="N146" s="44"/>
      <c r="O146" s="42"/>
    </row>
    <row r="147" spans="1:15" x14ac:dyDescent="0.2">
      <c r="A147" s="161" t="s">
        <v>24</v>
      </c>
      <c r="B147" s="162"/>
      <c r="C147" s="163" t="s">
        <v>25</v>
      </c>
      <c r="D147" s="164"/>
      <c r="G147" s="161" t="s">
        <v>24</v>
      </c>
      <c r="H147" s="162"/>
      <c r="I147" s="163" t="s">
        <v>25</v>
      </c>
      <c r="J147" s="164"/>
      <c r="K147" s="16"/>
      <c r="L147" s="161"/>
      <c r="M147" s="162"/>
      <c r="N147" s="163"/>
      <c r="O147" s="164"/>
    </row>
    <row r="148" spans="1:15" x14ac:dyDescent="0.2">
      <c r="A148" s="60"/>
      <c r="B148" s="46" t="s">
        <v>26</v>
      </c>
      <c r="C148" s="47"/>
      <c r="D148" s="48" t="s">
        <v>26</v>
      </c>
      <c r="G148" s="60"/>
      <c r="H148" s="46" t="s">
        <v>26</v>
      </c>
      <c r="I148" s="47"/>
      <c r="J148" s="48" t="s">
        <v>26</v>
      </c>
      <c r="K148" s="49"/>
      <c r="L148" s="45"/>
      <c r="M148" s="46"/>
      <c r="N148" s="47"/>
      <c r="O148" s="48"/>
    </row>
    <row r="149" spans="1:15" x14ac:dyDescent="0.2">
      <c r="A149" s="40" t="s">
        <v>29</v>
      </c>
      <c r="B149" s="51">
        <v>16000</v>
      </c>
      <c r="C149" s="52" t="s">
        <v>28</v>
      </c>
      <c r="D149" s="53">
        <v>167</v>
      </c>
      <c r="G149" s="40" t="s">
        <v>29</v>
      </c>
      <c r="H149" s="51">
        <v>21000</v>
      </c>
      <c r="I149" s="52" t="s">
        <v>28</v>
      </c>
      <c r="J149" s="53">
        <v>208</v>
      </c>
      <c r="K149" s="55"/>
      <c r="L149" s="50"/>
      <c r="M149" s="51"/>
      <c r="N149" s="52"/>
      <c r="O149" s="53"/>
    </row>
    <row r="150" spans="1:15" x14ac:dyDescent="0.2">
      <c r="A150" s="40" t="s">
        <v>30</v>
      </c>
      <c r="B150" s="56">
        <v>4800</v>
      </c>
      <c r="C150" s="52" t="s">
        <v>31</v>
      </c>
      <c r="D150" s="57">
        <v>0</v>
      </c>
      <c r="G150" s="40" t="s">
        <v>30</v>
      </c>
      <c r="H150" s="56">
        <v>5000</v>
      </c>
      <c r="I150" s="52" t="s">
        <v>31</v>
      </c>
      <c r="J150" s="57">
        <v>0</v>
      </c>
      <c r="K150" s="54"/>
      <c r="L150" s="40"/>
      <c r="M150" s="56"/>
      <c r="N150" s="52"/>
      <c r="O150" s="57"/>
    </row>
    <row r="151" spans="1:15" x14ac:dyDescent="0.2">
      <c r="A151" s="40" t="s">
        <v>32</v>
      </c>
      <c r="B151" s="56">
        <v>3000</v>
      </c>
      <c r="C151" s="52" t="s">
        <v>33</v>
      </c>
      <c r="D151" s="57">
        <v>0</v>
      </c>
      <c r="G151" s="40" t="s">
        <v>32</v>
      </c>
      <c r="H151" s="56">
        <v>3000</v>
      </c>
      <c r="I151" s="52" t="s">
        <v>33</v>
      </c>
      <c r="J151" s="57">
        <v>0</v>
      </c>
      <c r="K151" s="54"/>
      <c r="L151" s="40"/>
      <c r="M151" s="56"/>
      <c r="N151" s="52"/>
      <c r="O151" s="57"/>
    </row>
    <row r="152" spans="1:15" x14ac:dyDescent="0.2">
      <c r="A152" s="40" t="s">
        <v>34</v>
      </c>
      <c r="B152" s="56">
        <v>2000</v>
      </c>
      <c r="C152" s="58" t="s">
        <v>35</v>
      </c>
      <c r="D152" s="57">
        <v>0</v>
      </c>
      <c r="G152" s="40" t="s">
        <v>34</v>
      </c>
      <c r="H152" s="56">
        <v>2000</v>
      </c>
      <c r="I152" s="58" t="s">
        <v>35</v>
      </c>
      <c r="J152" s="57">
        <v>2727</v>
      </c>
      <c r="K152" s="54"/>
      <c r="L152" s="40"/>
      <c r="M152" s="56"/>
      <c r="N152" s="58"/>
      <c r="O152" s="57"/>
    </row>
    <row r="153" spans="1:15" x14ac:dyDescent="0.2">
      <c r="A153" s="40" t="s">
        <v>36</v>
      </c>
      <c r="B153" s="56">
        <v>5200</v>
      </c>
      <c r="C153" s="52" t="s">
        <v>37</v>
      </c>
      <c r="D153" s="57">
        <v>0</v>
      </c>
      <c r="G153" s="40" t="s">
        <v>36</v>
      </c>
      <c r="H153" s="56">
        <v>9000</v>
      </c>
      <c r="I153" s="52" t="s">
        <v>37</v>
      </c>
      <c r="J153" s="120">
        <v>0</v>
      </c>
      <c r="K153" s="121"/>
      <c r="L153" s="60"/>
      <c r="M153" s="56"/>
      <c r="N153" s="41"/>
      <c r="O153" s="57"/>
    </row>
    <row r="154" spans="1:15" x14ac:dyDescent="0.2">
      <c r="A154" s="40" t="s">
        <v>38</v>
      </c>
      <c r="B154" s="56">
        <v>0</v>
      </c>
      <c r="C154" s="35"/>
      <c r="D154" s="59"/>
      <c r="G154" s="40" t="s">
        <v>38</v>
      </c>
      <c r="H154" s="56">
        <v>0</v>
      </c>
      <c r="I154" s="35"/>
      <c r="J154" s="35"/>
      <c r="K154" s="28"/>
      <c r="L154" s="60"/>
      <c r="M154" s="56"/>
      <c r="N154" s="35"/>
      <c r="O154" s="59"/>
    </row>
    <row r="155" spans="1:15" x14ac:dyDescent="0.2">
      <c r="A155" s="60" t="s">
        <v>39</v>
      </c>
      <c r="B155" s="56">
        <v>705</v>
      </c>
      <c r="C155" s="35"/>
      <c r="D155" s="59"/>
      <c r="G155" s="60" t="s">
        <v>39</v>
      </c>
      <c r="H155" s="56">
        <v>0</v>
      </c>
      <c r="I155" s="61"/>
      <c r="J155" s="61"/>
      <c r="K155" s="28"/>
      <c r="L155" s="60"/>
      <c r="M155" s="56"/>
      <c r="N155" s="35"/>
      <c r="O155" s="59"/>
    </row>
    <row r="156" spans="1:15" x14ac:dyDescent="0.2">
      <c r="A156" s="65" t="s">
        <v>40</v>
      </c>
      <c r="B156" s="101">
        <f>SUM(B149:B155)</f>
        <v>31705</v>
      </c>
      <c r="C156" s="67" t="s">
        <v>41</v>
      </c>
      <c r="D156" s="68">
        <f>SUM(D149:D155)</f>
        <v>167</v>
      </c>
      <c r="G156" s="65" t="s">
        <v>40</v>
      </c>
      <c r="H156" s="101">
        <f>SUM(H149:H155)</f>
        <v>40000</v>
      </c>
      <c r="I156" s="67" t="s">
        <v>41</v>
      </c>
      <c r="J156" s="68">
        <f>SUM(J149:J154)</f>
        <v>2935</v>
      </c>
      <c r="K156" s="69"/>
      <c r="L156" s="65"/>
      <c r="M156" s="101"/>
      <c r="N156" s="67"/>
      <c r="O156" s="68"/>
    </row>
    <row r="157" spans="1:15" ht="41.25" customHeight="1" x14ac:dyDescent="0.2">
      <c r="A157" s="70" t="s">
        <v>42</v>
      </c>
      <c r="B157" s="71">
        <f>B156-D156</f>
        <v>31538</v>
      </c>
      <c r="C157" s="151" t="e">
        <f ca="1">SpellIndian(B157)</f>
        <v>#NAME?</v>
      </c>
      <c r="D157" s="152"/>
      <c r="E157" s="12"/>
      <c r="F157" s="12"/>
      <c r="G157" s="70" t="s">
        <v>42</v>
      </c>
      <c r="H157" s="71">
        <f>H156-J156</f>
        <v>37065</v>
      </c>
      <c r="I157" s="151" t="e">
        <f ca="1">SpellIndian(H157)</f>
        <v>#NAME?</v>
      </c>
      <c r="J157" s="152"/>
      <c r="K157" s="72"/>
      <c r="L157" s="70"/>
      <c r="M157" s="71"/>
      <c r="N157" s="151"/>
      <c r="O157" s="152"/>
    </row>
    <row r="158" spans="1:15" ht="14.25" customHeight="1" x14ac:dyDescent="0.2">
      <c r="A158" s="153" t="s">
        <v>82</v>
      </c>
      <c r="B158" s="154"/>
      <c r="C158" s="73"/>
      <c r="D158" s="74"/>
      <c r="G158" s="176" t="s">
        <v>44</v>
      </c>
      <c r="H158" s="177"/>
      <c r="I158" s="178" t="s">
        <v>45</v>
      </c>
      <c r="J158" s="179"/>
      <c r="K158" s="73"/>
      <c r="L158" s="153"/>
      <c r="M158" s="154"/>
      <c r="N158" s="73"/>
      <c r="O158" s="74"/>
    </row>
    <row r="159" spans="1:15" ht="14.25" customHeight="1" x14ac:dyDescent="0.2">
      <c r="A159" s="155"/>
      <c r="B159" s="156"/>
      <c r="C159" s="73"/>
      <c r="D159" s="74"/>
      <c r="G159" s="176"/>
      <c r="H159" s="177"/>
      <c r="I159" s="16"/>
      <c r="J159" s="75"/>
      <c r="K159" s="73"/>
      <c r="L159" s="155"/>
      <c r="M159" s="156"/>
      <c r="N159" s="73"/>
      <c r="O159" s="74"/>
    </row>
    <row r="160" spans="1:15" ht="14.25" customHeight="1" x14ac:dyDescent="0.2">
      <c r="A160" s="155"/>
      <c r="B160" s="156"/>
      <c r="C160" s="73"/>
      <c r="D160" s="74"/>
      <c r="G160" s="176"/>
      <c r="H160" s="177"/>
      <c r="I160" s="16"/>
      <c r="J160" s="75"/>
      <c r="K160" s="73"/>
      <c r="L160" s="155"/>
      <c r="M160" s="156"/>
      <c r="N160" s="73"/>
      <c r="O160" s="74"/>
    </row>
    <row r="161" spans="1:15" ht="15" thickBot="1" x14ac:dyDescent="0.25">
      <c r="A161" s="167" t="s">
        <v>83</v>
      </c>
      <c r="B161" s="168"/>
      <c r="C161" s="168"/>
      <c r="D161" s="169"/>
      <c r="G161" s="170" t="s">
        <v>46</v>
      </c>
      <c r="H161" s="171"/>
      <c r="I161" s="172" t="s">
        <v>47</v>
      </c>
      <c r="J161" s="173"/>
      <c r="K161" s="76"/>
      <c r="L161" s="167"/>
      <c r="M161" s="168"/>
      <c r="N161" s="168"/>
      <c r="O161" s="169"/>
    </row>
    <row r="162" spans="1:15" x14ac:dyDescent="0.2">
      <c r="A162" s="92"/>
      <c r="B162" s="92"/>
      <c r="C162" s="92"/>
      <c r="D162" s="92"/>
    </row>
    <row r="163" spans="1:15" ht="15" thickBot="1" x14ac:dyDescent="0.25"/>
    <row r="164" spans="1:15" x14ac:dyDescent="0.2">
      <c r="A164" s="77" t="s">
        <v>48</v>
      </c>
      <c r="B164" s="3"/>
      <c r="C164" s="3"/>
      <c r="D164" s="4"/>
      <c r="G164" s="77" t="s">
        <v>48</v>
      </c>
      <c r="H164" s="3"/>
      <c r="I164" s="3"/>
      <c r="J164" s="4"/>
      <c r="K164" s="5"/>
    </row>
    <row r="165" spans="1:15" ht="15" x14ac:dyDescent="0.2">
      <c r="A165" s="81"/>
      <c r="B165" s="5"/>
      <c r="C165" s="165" t="s">
        <v>1</v>
      </c>
      <c r="D165" s="166"/>
      <c r="G165" s="81"/>
      <c r="H165" s="5"/>
      <c r="I165" s="165" t="s">
        <v>1</v>
      </c>
      <c r="J165" s="166"/>
      <c r="K165" s="102"/>
    </row>
    <row r="166" spans="1:15" ht="15" x14ac:dyDescent="0.2">
      <c r="A166" s="80"/>
      <c r="B166" s="16"/>
      <c r="C166" s="165"/>
      <c r="D166" s="166"/>
      <c r="G166" s="80"/>
      <c r="H166" s="16"/>
      <c r="I166" s="165"/>
      <c r="J166" s="166"/>
      <c r="K166" s="102"/>
    </row>
    <row r="167" spans="1:15" ht="15" thickBot="1" x14ac:dyDescent="0.25">
      <c r="A167" s="111"/>
      <c r="B167" s="18"/>
      <c r="C167" s="18"/>
      <c r="D167" s="19"/>
      <c r="G167" s="111"/>
      <c r="H167" s="18"/>
      <c r="I167" s="18"/>
      <c r="J167" s="19"/>
      <c r="K167" s="9"/>
    </row>
    <row r="168" spans="1:15" ht="14.25" customHeight="1" x14ac:dyDescent="0.2">
      <c r="A168" s="20" t="s">
        <v>111</v>
      </c>
      <c r="B168" s="21"/>
      <c r="C168" s="157" t="s">
        <v>103</v>
      </c>
      <c r="D168" s="158"/>
      <c r="G168" s="20" t="s">
        <v>112</v>
      </c>
      <c r="H168" s="21"/>
      <c r="I168" s="157" t="s">
        <v>103</v>
      </c>
      <c r="J168" s="158"/>
      <c r="K168" s="22"/>
    </row>
    <row r="169" spans="1:15" x14ac:dyDescent="0.2">
      <c r="A169" s="23" t="s">
        <v>113</v>
      </c>
      <c r="B169" s="12"/>
      <c r="C169" s="28" t="s">
        <v>114</v>
      </c>
      <c r="D169" s="25"/>
      <c r="G169" s="23" t="s">
        <v>115</v>
      </c>
      <c r="H169" s="12"/>
      <c r="I169" s="28" t="s">
        <v>116</v>
      </c>
      <c r="J169" s="25"/>
      <c r="K169" s="28"/>
    </row>
    <row r="170" spans="1:15" x14ac:dyDescent="0.2">
      <c r="A170" s="29" t="s">
        <v>117</v>
      </c>
      <c r="B170" s="30"/>
      <c r="C170" s="159" t="s">
        <v>11</v>
      </c>
      <c r="D170" s="160"/>
      <c r="G170" s="29" t="s">
        <v>118</v>
      </c>
      <c r="H170" s="30"/>
      <c r="I170" s="159" t="s">
        <v>11</v>
      </c>
      <c r="J170" s="160"/>
      <c r="K170" s="32"/>
    </row>
    <row r="171" spans="1:15" ht="51" x14ac:dyDescent="0.2">
      <c r="A171" s="103" t="s">
        <v>16</v>
      </c>
      <c r="B171" s="34">
        <v>21.5</v>
      </c>
      <c r="C171" s="35" t="s">
        <v>14</v>
      </c>
      <c r="D171" s="36" t="s">
        <v>119</v>
      </c>
      <c r="G171" s="103" t="s">
        <v>16</v>
      </c>
      <c r="H171" s="34">
        <v>21</v>
      </c>
      <c r="I171" s="35" t="s">
        <v>14</v>
      </c>
      <c r="J171" s="36" t="s">
        <v>79</v>
      </c>
      <c r="K171" s="31"/>
    </row>
    <row r="172" spans="1:15" x14ac:dyDescent="0.2">
      <c r="A172" s="40" t="s">
        <v>20</v>
      </c>
      <c r="B172" s="39">
        <v>0.5</v>
      </c>
      <c r="C172" s="41" t="s">
        <v>21</v>
      </c>
      <c r="D172" s="42">
        <v>0</v>
      </c>
      <c r="G172" s="40" t="s">
        <v>20</v>
      </c>
      <c r="H172" s="39">
        <v>1</v>
      </c>
      <c r="I172" s="41" t="s">
        <v>21</v>
      </c>
      <c r="J172" s="42">
        <v>0</v>
      </c>
      <c r="K172" s="37"/>
    </row>
    <row r="173" spans="1:15" ht="38.25" x14ac:dyDescent="0.2">
      <c r="A173" s="33" t="s">
        <v>22</v>
      </c>
      <c r="B173" s="43">
        <v>0</v>
      </c>
      <c r="C173" s="44" t="s">
        <v>23</v>
      </c>
      <c r="D173" s="42">
        <v>0.5</v>
      </c>
      <c r="E173" s="37"/>
      <c r="F173" s="37"/>
      <c r="G173" s="33" t="s">
        <v>22</v>
      </c>
      <c r="H173" s="38">
        <v>0</v>
      </c>
      <c r="I173" s="100" t="s">
        <v>23</v>
      </c>
      <c r="J173" s="42">
        <v>3.5</v>
      </c>
      <c r="K173" s="37"/>
    </row>
    <row r="174" spans="1:15" x14ac:dyDescent="0.2">
      <c r="A174" s="161" t="s">
        <v>24</v>
      </c>
      <c r="B174" s="162"/>
      <c r="C174" s="163" t="s">
        <v>25</v>
      </c>
      <c r="D174" s="164"/>
      <c r="G174" s="161" t="s">
        <v>24</v>
      </c>
      <c r="H174" s="162"/>
      <c r="I174" s="163" t="s">
        <v>25</v>
      </c>
      <c r="J174" s="164"/>
      <c r="K174" s="16"/>
    </row>
    <row r="175" spans="1:15" x14ac:dyDescent="0.2">
      <c r="A175" s="60"/>
      <c r="B175" s="46" t="s">
        <v>26</v>
      </c>
      <c r="C175" s="47"/>
      <c r="D175" s="48" t="s">
        <v>26</v>
      </c>
      <c r="G175" s="60"/>
      <c r="H175" s="46" t="s">
        <v>26</v>
      </c>
      <c r="I175" s="47"/>
      <c r="J175" s="48" t="s">
        <v>26</v>
      </c>
      <c r="K175" s="49"/>
    </row>
    <row r="176" spans="1:15" x14ac:dyDescent="0.2">
      <c r="A176" s="40" t="s">
        <v>29</v>
      </c>
      <c r="B176" s="51">
        <v>18000</v>
      </c>
      <c r="C176" s="52" t="s">
        <v>28</v>
      </c>
      <c r="D176" s="53">
        <v>208</v>
      </c>
      <c r="G176" s="40" t="s">
        <v>29</v>
      </c>
      <c r="H176" s="51">
        <v>18000</v>
      </c>
      <c r="I176" s="52" t="s">
        <v>28</v>
      </c>
      <c r="J176" s="53">
        <v>208</v>
      </c>
      <c r="K176" s="55"/>
    </row>
    <row r="177" spans="1:11" x14ac:dyDescent="0.2">
      <c r="A177" s="40" t="s">
        <v>30</v>
      </c>
      <c r="B177" s="56">
        <v>7000</v>
      </c>
      <c r="C177" s="52" t="s">
        <v>31</v>
      </c>
      <c r="D177" s="57">
        <v>0</v>
      </c>
      <c r="G177" s="40" t="s">
        <v>30</v>
      </c>
      <c r="H177" s="56">
        <v>7000</v>
      </c>
      <c r="I177" s="52" t="s">
        <v>31</v>
      </c>
      <c r="J177" s="57">
        <v>0</v>
      </c>
      <c r="K177" s="54"/>
    </row>
    <row r="178" spans="1:11" x14ac:dyDescent="0.2">
      <c r="A178" s="40" t="s">
        <v>32</v>
      </c>
      <c r="B178" s="56">
        <v>5000</v>
      </c>
      <c r="C178" s="52" t="s">
        <v>33</v>
      </c>
      <c r="D178" s="57">
        <v>0</v>
      </c>
      <c r="G178" s="40" t="s">
        <v>32</v>
      </c>
      <c r="H178" s="56">
        <v>5000</v>
      </c>
      <c r="I178" s="52" t="s">
        <v>33</v>
      </c>
      <c r="J178" s="57">
        <v>0</v>
      </c>
      <c r="K178" s="54"/>
    </row>
    <row r="179" spans="1:11" x14ac:dyDescent="0.2">
      <c r="A179" s="40" t="s">
        <v>34</v>
      </c>
      <c r="B179" s="56">
        <v>4000</v>
      </c>
      <c r="C179" s="58" t="s">
        <v>35</v>
      </c>
      <c r="D179" s="57">
        <v>0</v>
      </c>
      <c r="G179" s="40" t="s">
        <v>34</v>
      </c>
      <c r="H179" s="56">
        <v>3000</v>
      </c>
      <c r="I179" s="58" t="s">
        <v>35</v>
      </c>
      <c r="J179" s="57">
        <v>0</v>
      </c>
      <c r="K179" s="54"/>
    </row>
    <row r="180" spans="1:11" x14ac:dyDescent="0.2">
      <c r="A180" s="40" t="s">
        <v>36</v>
      </c>
      <c r="B180" s="56">
        <v>11000</v>
      </c>
      <c r="C180" s="52" t="s">
        <v>37</v>
      </c>
      <c r="D180" s="120">
        <v>0</v>
      </c>
      <c r="G180" s="40" t="s">
        <v>36</v>
      </c>
      <c r="H180" s="56">
        <v>7000</v>
      </c>
      <c r="I180" s="52" t="s">
        <v>37</v>
      </c>
      <c r="J180" s="120">
        <v>0</v>
      </c>
      <c r="K180" s="54"/>
    </row>
    <row r="181" spans="1:11" x14ac:dyDescent="0.2">
      <c r="A181" s="40" t="s">
        <v>38</v>
      </c>
      <c r="B181" s="56">
        <v>0</v>
      </c>
      <c r="C181" s="35"/>
      <c r="D181" s="35"/>
      <c r="G181" s="40" t="s">
        <v>38</v>
      </c>
      <c r="H181" s="56">
        <v>0</v>
      </c>
      <c r="I181" s="35"/>
      <c r="J181" s="35"/>
      <c r="K181" s="28"/>
    </row>
    <row r="182" spans="1:11" x14ac:dyDescent="0.2">
      <c r="A182" s="60" t="s">
        <v>39</v>
      </c>
      <c r="B182" s="56">
        <v>0</v>
      </c>
      <c r="C182" s="61"/>
      <c r="D182" s="61"/>
      <c r="G182" s="60" t="s">
        <v>39</v>
      </c>
      <c r="H182" s="56">
        <v>0</v>
      </c>
      <c r="I182" s="61"/>
      <c r="J182" s="61"/>
      <c r="K182" s="5"/>
    </row>
    <row r="183" spans="1:11" x14ac:dyDescent="0.2">
      <c r="A183" s="65" t="s">
        <v>40</v>
      </c>
      <c r="B183" s="101">
        <f>SUM(B176:B182)</f>
        <v>45000</v>
      </c>
      <c r="C183" s="67" t="s">
        <v>41</v>
      </c>
      <c r="D183" s="68">
        <f>SUM(D176:D181)</f>
        <v>208</v>
      </c>
      <c r="G183" s="65" t="s">
        <v>40</v>
      </c>
      <c r="H183" s="101">
        <f>SUM(H176:H182)</f>
        <v>40000</v>
      </c>
      <c r="I183" s="67" t="s">
        <v>41</v>
      </c>
      <c r="J183" s="68">
        <f>SUM(J176:J181)</f>
        <v>208</v>
      </c>
      <c r="K183" s="69"/>
    </row>
    <row r="184" spans="1:11" ht="44.25" customHeight="1" x14ac:dyDescent="0.2">
      <c r="A184" s="70" t="s">
        <v>42</v>
      </c>
      <c r="B184" s="71">
        <f>B183-D183</f>
        <v>44792</v>
      </c>
      <c r="C184" s="151" t="e">
        <f ca="1">SpellIndian(B184)</f>
        <v>#NAME?</v>
      </c>
      <c r="D184" s="152"/>
      <c r="E184" s="12"/>
      <c r="F184" s="12"/>
      <c r="G184" s="70" t="s">
        <v>42</v>
      </c>
      <c r="H184" s="71">
        <f>H183-J183</f>
        <v>39792</v>
      </c>
      <c r="I184" s="151" t="e">
        <f ca="1">SpellIndian(H184)</f>
        <v>#NAME?</v>
      </c>
      <c r="J184" s="152"/>
      <c r="K184" s="72"/>
    </row>
    <row r="185" spans="1:11" ht="14.25" customHeight="1" x14ac:dyDescent="0.2">
      <c r="A185" s="176" t="s">
        <v>44</v>
      </c>
      <c r="B185" s="177"/>
      <c r="C185" s="178" t="s">
        <v>45</v>
      </c>
      <c r="D185" s="179"/>
      <c r="G185" s="176" t="s">
        <v>44</v>
      </c>
      <c r="H185" s="177"/>
      <c r="I185" s="178" t="s">
        <v>45</v>
      </c>
      <c r="J185" s="179"/>
      <c r="K185" s="73"/>
    </row>
    <row r="186" spans="1:11" ht="14.25" customHeight="1" x14ac:dyDescent="0.2">
      <c r="A186" s="176"/>
      <c r="B186" s="177"/>
      <c r="C186" s="16"/>
      <c r="D186" s="75"/>
      <c r="G186" s="176"/>
      <c r="H186" s="177"/>
      <c r="I186" s="16"/>
      <c r="J186" s="75"/>
      <c r="K186" s="73"/>
    </row>
    <row r="187" spans="1:11" ht="14.25" customHeight="1" x14ac:dyDescent="0.2">
      <c r="A187" s="176"/>
      <c r="B187" s="177"/>
      <c r="C187" s="16"/>
      <c r="D187" s="75"/>
      <c r="G187" s="176"/>
      <c r="H187" s="177"/>
      <c r="I187" s="16"/>
      <c r="J187" s="75"/>
      <c r="K187" s="73"/>
    </row>
    <row r="188" spans="1:11" ht="15" thickBot="1" x14ac:dyDescent="0.25">
      <c r="A188" s="170" t="s">
        <v>46</v>
      </c>
      <c r="B188" s="171"/>
      <c r="C188" s="172" t="s">
        <v>47</v>
      </c>
      <c r="D188" s="173"/>
      <c r="G188" s="170" t="s">
        <v>46</v>
      </c>
      <c r="H188" s="171"/>
      <c r="I188" s="172" t="s">
        <v>47</v>
      </c>
      <c r="J188" s="173"/>
      <c r="K188" s="122"/>
    </row>
    <row r="189" spans="1:11" x14ac:dyDescent="0.2">
      <c r="A189" s="92"/>
      <c r="B189" s="92"/>
      <c r="C189" s="92"/>
      <c r="D189" s="92"/>
    </row>
    <row r="190" spans="1:11" x14ac:dyDescent="0.2">
      <c r="A190" s="92"/>
      <c r="B190" s="92"/>
      <c r="C190" s="92"/>
      <c r="D190" s="92"/>
    </row>
    <row r="191" spans="1:11" x14ac:dyDescent="0.2">
      <c r="A191" s="92"/>
      <c r="B191" s="92"/>
      <c r="C191" s="92"/>
      <c r="D191" s="92"/>
    </row>
    <row r="192" spans="1:11" ht="15" thickBot="1" x14ac:dyDescent="0.25">
      <c r="A192" s="92"/>
      <c r="B192" s="92"/>
      <c r="C192" s="92"/>
      <c r="D192" s="92"/>
    </row>
    <row r="193" spans="1:11" x14ac:dyDescent="0.2">
      <c r="A193" s="77" t="s">
        <v>48</v>
      </c>
      <c r="B193" s="3"/>
      <c r="C193" s="3"/>
      <c r="D193" s="4"/>
      <c r="G193" s="77" t="s">
        <v>48</v>
      </c>
      <c r="H193" s="3"/>
      <c r="I193" s="3"/>
      <c r="J193" s="110"/>
      <c r="K193" s="5"/>
    </row>
    <row r="194" spans="1:11" ht="15" x14ac:dyDescent="0.2">
      <c r="A194" s="81"/>
      <c r="B194" s="5"/>
      <c r="C194" s="165" t="s">
        <v>1</v>
      </c>
      <c r="D194" s="166"/>
      <c r="G194" s="81"/>
      <c r="H194" s="5"/>
      <c r="I194" s="165" t="s">
        <v>1</v>
      </c>
      <c r="J194" s="166"/>
      <c r="K194" s="102"/>
    </row>
    <row r="195" spans="1:11" ht="15" x14ac:dyDescent="0.2">
      <c r="A195" s="80"/>
      <c r="B195" s="16"/>
      <c r="C195" s="165"/>
      <c r="D195" s="166"/>
      <c r="G195" s="80"/>
      <c r="H195" s="16"/>
      <c r="I195" s="165"/>
      <c r="J195" s="166"/>
      <c r="K195" s="102"/>
    </row>
    <row r="196" spans="1:11" ht="15" thickBot="1" x14ac:dyDescent="0.25">
      <c r="A196" s="111"/>
      <c r="B196" s="18"/>
      <c r="C196" s="18"/>
      <c r="D196" s="19"/>
      <c r="G196" s="111"/>
      <c r="H196" s="18"/>
      <c r="I196" s="18"/>
      <c r="J196" s="19"/>
      <c r="K196" s="9"/>
    </row>
    <row r="197" spans="1:11" ht="14.25" customHeight="1" x14ac:dyDescent="0.2">
      <c r="A197" s="20" t="s">
        <v>120</v>
      </c>
      <c r="B197" s="21"/>
      <c r="C197" s="157" t="s">
        <v>103</v>
      </c>
      <c r="D197" s="158"/>
      <c r="G197" s="20" t="s">
        <v>121</v>
      </c>
      <c r="H197" s="21"/>
      <c r="I197" s="157" t="s">
        <v>103</v>
      </c>
      <c r="J197" s="158"/>
      <c r="K197" s="22"/>
    </row>
    <row r="198" spans="1:11" x14ac:dyDescent="0.2">
      <c r="A198" s="23" t="s">
        <v>122</v>
      </c>
      <c r="B198" s="12"/>
      <c r="C198" s="28" t="s">
        <v>123</v>
      </c>
      <c r="D198" s="25"/>
      <c r="G198" s="23" t="s">
        <v>124</v>
      </c>
      <c r="H198" s="12"/>
      <c r="I198" s="28" t="s">
        <v>125</v>
      </c>
      <c r="J198" s="25"/>
      <c r="K198" s="28"/>
    </row>
    <row r="199" spans="1:11" x14ac:dyDescent="0.2">
      <c r="A199" s="29" t="s">
        <v>126</v>
      </c>
      <c r="B199" s="30"/>
      <c r="C199" s="159" t="s">
        <v>11</v>
      </c>
      <c r="D199" s="160"/>
      <c r="G199" s="29" t="s">
        <v>127</v>
      </c>
      <c r="H199" s="30"/>
      <c r="I199" s="159" t="s">
        <v>11</v>
      </c>
      <c r="J199" s="160"/>
      <c r="K199" s="32"/>
    </row>
    <row r="200" spans="1:11" ht="51" x14ac:dyDescent="0.2">
      <c r="A200" s="103" t="s">
        <v>16</v>
      </c>
      <c r="B200" s="34">
        <v>22</v>
      </c>
      <c r="C200" s="35" t="s">
        <v>14</v>
      </c>
      <c r="D200" s="36" t="s">
        <v>78</v>
      </c>
      <c r="G200" s="103" t="s">
        <v>16</v>
      </c>
      <c r="H200" s="34">
        <v>22</v>
      </c>
      <c r="I200" s="35" t="s">
        <v>14</v>
      </c>
      <c r="J200" s="36" t="s">
        <v>110</v>
      </c>
      <c r="K200" s="31"/>
    </row>
    <row r="201" spans="1:11" x14ac:dyDescent="0.2">
      <c r="A201" s="40" t="s">
        <v>20</v>
      </c>
      <c r="B201" s="39">
        <v>0</v>
      </c>
      <c r="C201" s="41" t="s">
        <v>21</v>
      </c>
      <c r="D201" s="42">
        <v>0</v>
      </c>
      <c r="G201" s="40" t="s">
        <v>20</v>
      </c>
      <c r="H201" s="39">
        <v>0</v>
      </c>
      <c r="I201" s="41" t="s">
        <v>21</v>
      </c>
      <c r="J201" s="42">
        <v>0</v>
      </c>
      <c r="K201" s="37"/>
    </row>
    <row r="202" spans="1:11" ht="38.25" x14ac:dyDescent="0.2">
      <c r="A202" s="33" t="s">
        <v>22</v>
      </c>
      <c r="B202" s="43">
        <v>0</v>
      </c>
      <c r="C202" s="44" t="s">
        <v>23</v>
      </c>
      <c r="D202" s="42">
        <v>4</v>
      </c>
      <c r="G202" s="33" t="s">
        <v>22</v>
      </c>
      <c r="H202" s="43">
        <v>0</v>
      </c>
      <c r="I202" s="44" t="s">
        <v>23</v>
      </c>
      <c r="J202" s="42">
        <v>1.5</v>
      </c>
      <c r="K202" s="37"/>
    </row>
    <row r="203" spans="1:11" x14ac:dyDescent="0.2">
      <c r="A203" s="161" t="s">
        <v>24</v>
      </c>
      <c r="B203" s="162"/>
      <c r="C203" s="163" t="s">
        <v>25</v>
      </c>
      <c r="D203" s="164"/>
      <c r="G203" s="161" t="s">
        <v>24</v>
      </c>
      <c r="H203" s="162"/>
      <c r="I203" s="163" t="s">
        <v>25</v>
      </c>
      <c r="J203" s="164"/>
      <c r="K203" s="16"/>
    </row>
    <row r="204" spans="1:11" x14ac:dyDescent="0.2">
      <c r="A204" s="60"/>
      <c r="B204" s="46" t="s">
        <v>26</v>
      </c>
      <c r="C204" s="47"/>
      <c r="D204" s="48" t="s">
        <v>26</v>
      </c>
      <c r="G204" s="60"/>
      <c r="H204" s="46" t="s">
        <v>26</v>
      </c>
      <c r="I204" s="47"/>
      <c r="J204" s="48" t="s">
        <v>26</v>
      </c>
      <c r="K204" s="49"/>
    </row>
    <row r="205" spans="1:11" x14ac:dyDescent="0.2">
      <c r="A205" s="40" t="s">
        <v>29</v>
      </c>
      <c r="B205" s="51">
        <v>16000</v>
      </c>
      <c r="C205" s="52" t="s">
        <v>28</v>
      </c>
      <c r="D205" s="57">
        <v>167</v>
      </c>
      <c r="G205" s="40" t="s">
        <v>29</v>
      </c>
      <c r="H205" s="51">
        <v>16000</v>
      </c>
      <c r="I205" s="52" t="s">
        <v>28</v>
      </c>
      <c r="J205" s="57">
        <v>167</v>
      </c>
      <c r="K205" s="55"/>
    </row>
    <row r="206" spans="1:11" x14ac:dyDescent="0.2">
      <c r="A206" s="40" t="s">
        <v>30</v>
      </c>
      <c r="B206" s="56">
        <v>4800</v>
      </c>
      <c r="C206" s="52" t="s">
        <v>31</v>
      </c>
      <c r="D206" s="57">
        <v>0</v>
      </c>
      <c r="G206" s="40" t="s">
        <v>30</v>
      </c>
      <c r="H206" s="56">
        <v>4800</v>
      </c>
      <c r="I206" s="52" t="s">
        <v>31</v>
      </c>
      <c r="J206" s="57">
        <v>0</v>
      </c>
      <c r="K206" s="54"/>
    </row>
    <row r="207" spans="1:11" x14ac:dyDescent="0.2">
      <c r="A207" s="40" t="s">
        <v>32</v>
      </c>
      <c r="B207" s="56">
        <v>3000</v>
      </c>
      <c r="C207" s="52" t="s">
        <v>33</v>
      </c>
      <c r="D207" s="57">
        <v>0</v>
      </c>
      <c r="G207" s="40" t="s">
        <v>32</v>
      </c>
      <c r="H207" s="56">
        <v>2000</v>
      </c>
      <c r="I207" s="52" t="s">
        <v>33</v>
      </c>
      <c r="J207" s="57">
        <v>0</v>
      </c>
      <c r="K207" s="54"/>
    </row>
    <row r="208" spans="1:11" x14ac:dyDescent="0.2">
      <c r="A208" s="40" t="s">
        <v>34</v>
      </c>
      <c r="B208" s="56">
        <v>1200</v>
      </c>
      <c r="C208" s="58" t="s">
        <v>35</v>
      </c>
      <c r="D208" s="57">
        <v>0</v>
      </c>
      <c r="G208" s="40" t="s">
        <v>34</v>
      </c>
      <c r="H208" s="56">
        <v>1200</v>
      </c>
      <c r="I208" s="58" t="s">
        <v>35</v>
      </c>
      <c r="J208" s="57">
        <v>0</v>
      </c>
      <c r="K208" s="54"/>
    </row>
    <row r="209" spans="1:11" x14ac:dyDescent="0.2">
      <c r="A209" s="40" t="s">
        <v>36</v>
      </c>
      <c r="B209" s="56">
        <v>5000</v>
      </c>
      <c r="C209" s="52" t="s">
        <v>37</v>
      </c>
      <c r="D209" s="120">
        <v>0</v>
      </c>
      <c r="G209" s="40" t="s">
        <v>36</v>
      </c>
      <c r="H209" s="56">
        <v>4000</v>
      </c>
      <c r="I209" s="52" t="s">
        <v>37</v>
      </c>
      <c r="J209" s="120">
        <v>0</v>
      </c>
      <c r="K209" s="54"/>
    </row>
    <row r="210" spans="1:11" x14ac:dyDescent="0.2">
      <c r="A210" s="40" t="s">
        <v>38</v>
      </c>
      <c r="B210" s="56">
        <v>0</v>
      </c>
      <c r="C210" s="35"/>
      <c r="D210" s="35"/>
      <c r="G210" s="40" t="s">
        <v>38</v>
      </c>
      <c r="H210" s="56">
        <v>0</v>
      </c>
      <c r="I210" s="35"/>
      <c r="J210" s="35"/>
      <c r="K210" s="28"/>
    </row>
    <row r="211" spans="1:11" x14ac:dyDescent="0.2">
      <c r="A211" s="60" t="s">
        <v>39</v>
      </c>
      <c r="B211" s="56">
        <v>682</v>
      </c>
      <c r="C211" s="61"/>
      <c r="D211" s="61"/>
      <c r="G211" s="60" t="s">
        <v>39</v>
      </c>
      <c r="H211" s="56">
        <v>636</v>
      </c>
      <c r="I211" s="61"/>
      <c r="J211" s="61"/>
      <c r="K211" s="5"/>
    </row>
    <row r="212" spans="1:11" x14ac:dyDescent="0.2">
      <c r="A212" s="65" t="s">
        <v>40</v>
      </c>
      <c r="B212" s="101">
        <f>SUM(B205:B211)</f>
        <v>30682</v>
      </c>
      <c r="C212" s="67" t="s">
        <v>41</v>
      </c>
      <c r="D212" s="68">
        <f>SUM(D205:D210)</f>
        <v>167</v>
      </c>
      <c r="G212" s="65" t="s">
        <v>40</v>
      </c>
      <c r="H212" s="101">
        <f>SUM(H205:H211)</f>
        <v>28636</v>
      </c>
      <c r="I212" s="67" t="s">
        <v>41</v>
      </c>
      <c r="J212" s="68">
        <f>SUM(J205:J210)</f>
        <v>167</v>
      </c>
      <c r="K212" s="69"/>
    </row>
    <row r="213" spans="1:11" ht="44.25" customHeight="1" x14ac:dyDescent="0.2">
      <c r="A213" s="70" t="s">
        <v>42</v>
      </c>
      <c r="B213" s="71">
        <f>B212-D212</f>
        <v>30515</v>
      </c>
      <c r="C213" s="151" t="e">
        <f ca="1">SpellIndian(B213)</f>
        <v>#NAME?</v>
      </c>
      <c r="D213" s="152"/>
      <c r="E213" s="12"/>
      <c r="F213" s="12"/>
      <c r="G213" s="70" t="s">
        <v>42</v>
      </c>
      <c r="H213" s="71">
        <f>H212-J212</f>
        <v>28469</v>
      </c>
      <c r="I213" s="151" t="e">
        <f ca="1">SpellIndian(H213)</f>
        <v>#NAME?</v>
      </c>
      <c r="J213" s="152"/>
      <c r="K213" s="72"/>
    </row>
    <row r="214" spans="1:11" ht="14.25" customHeight="1" x14ac:dyDescent="0.2">
      <c r="A214" s="153" t="s">
        <v>82</v>
      </c>
      <c r="B214" s="154"/>
      <c r="C214" s="73"/>
      <c r="D214" s="74"/>
      <c r="G214" s="176" t="s">
        <v>44</v>
      </c>
      <c r="H214" s="177"/>
      <c r="I214" s="178" t="s">
        <v>45</v>
      </c>
      <c r="J214" s="179"/>
      <c r="K214" s="73"/>
    </row>
    <row r="215" spans="1:11" ht="14.25" customHeight="1" x14ac:dyDescent="0.2">
      <c r="A215" s="155"/>
      <c r="B215" s="156"/>
      <c r="C215" s="73"/>
      <c r="D215" s="74"/>
      <c r="G215" s="176"/>
      <c r="H215" s="177"/>
      <c r="I215" s="16"/>
      <c r="J215" s="75"/>
      <c r="K215" s="73"/>
    </row>
    <row r="216" spans="1:11" ht="14.25" customHeight="1" x14ac:dyDescent="0.2">
      <c r="A216" s="155"/>
      <c r="B216" s="156"/>
      <c r="C216" s="73"/>
      <c r="D216" s="74"/>
      <c r="G216" s="176"/>
      <c r="H216" s="177"/>
      <c r="I216" s="16"/>
      <c r="J216" s="75"/>
      <c r="K216" s="73"/>
    </row>
    <row r="217" spans="1:11" ht="15" thickBot="1" x14ac:dyDescent="0.25">
      <c r="A217" s="123" t="s">
        <v>83</v>
      </c>
      <c r="B217" s="124"/>
      <c r="C217" s="125"/>
      <c r="D217" s="126"/>
      <c r="G217" s="170" t="s">
        <v>46</v>
      </c>
      <c r="H217" s="171"/>
      <c r="I217" s="172" t="s">
        <v>47</v>
      </c>
      <c r="J217" s="173"/>
      <c r="K217" s="122"/>
    </row>
    <row r="218" spans="1:11" x14ac:dyDescent="0.2">
      <c r="A218" s="92"/>
      <c r="B218" s="92"/>
      <c r="C218" s="92"/>
      <c r="D218" s="92"/>
    </row>
    <row r="219" spans="1:11" ht="15" thickBot="1" x14ac:dyDescent="0.25">
      <c r="A219" s="92"/>
      <c r="B219" s="92"/>
      <c r="C219" s="92"/>
      <c r="D219" s="92"/>
    </row>
    <row r="220" spans="1:11" x14ac:dyDescent="0.2">
      <c r="A220" s="77" t="s">
        <v>48</v>
      </c>
      <c r="B220" s="3"/>
      <c r="C220" s="3"/>
      <c r="D220" s="4"/>
      <c r="G220" s="77" t="s">
        <v>48</v>
      </c>
      <c r="H220" s="3"/>
      <c r="I220" s="3"/>
      <c r="J220" s="110"/>
      <c r="K220" s="5"/>
    </row>
    <row r="221" spans="1:11" ht="15" x14ac:dyDescent="0.2">
      <c r="A221" s="81"/>
      <c r="B221" s="5"/>
      <c r="C221" s="165" t="s">
        <v>1</v>
      </c>
      <c r="D221" s="166"/>
      <c r="G221" s="81"/>
      <c r="H221" s="5"/>
      <c r="I221" s="165" t="s">
        <v>1</v>
      </c>
      <c r="J221" s="166"/>
      <c r="K221" s="102"/>
    </row>
    <row r="222" spans="1:11" ht="15" x14ac:dyDescent="0.2">
      <c r="A222" s="80"/>
      <c r="B222" s="16"/>
      <c r="C222" s="165"/>
      <c r="D222" s="166"/>
      <c r="G222" s="80"/>
      <c r="H222" s="16"/>
      <c r="I222" s="165"/>
      <c r="J222" s="166"/>
      <c r="K222" s="102"/>
    </row>
    <row r="223" spans="1:11" ht="15" thickBot="1" x14ac:dyDescent="0.25">
      <c r="A223" s="111"/>
      <c r="B223" s="18"/>
      <c r="C223" s="18"/>
      <c r="D223" s="19"/>
      <c r="G223" s="111"/>
      <c r="H223" s="18"/>
      <c r="I223" s="18"/>
      <c r="J223" s="19"/>
      <c r="K223" s="9"/>
    </row>
    <row r="224" spans="1:11" ht="14.25" customHeight="1" x14ac:dyDescent="0.2">
      <c r="A224" s="127" t="s">
        <v>128</v>
      </c>
      <c r="B224" s="21"/>
      <c r="C224" s="157" t="s">
        <v>103</v>
      </c>
      <c r="D224" s="158"/>
      <c r="G224" s="20" t="s">
        <v>129</v>
      </c>
      <c r="H224" s="21"/>
      <c r="I224" s="157" t="s">
        <v>103</v>
      </c>
      <c r="J224" s="158"/>
      <c r="K224" s="22"/>
    </row>
    <row r="225" spans="1:12" x14ac:dyDescent="0.2">
      <c r="A225" s="23" t="s">
        <v>122</v>
      </c>
      <c r="B225" s="12"/>
      <c r="C225" s="28" t="s">
        <v>130</v>
      </c>
      <c r="D225" s="25"/>
      <c r="G225" s="23" t="s">
        <v>131</v>
      </c>
      <c r="H225" s="12"/>
      <c r="I225" s="28" t="s">
        <v>132</v>
      </c>
      <c r="J225" s="25"/>
      <c r="K225" s="28"/>
    </row>
    <row r="226" spans="1:12" x14ac:dyDescent="0.2">
      <c r="A226" s="29" t="s">
        <v>133</v>
      </c>
      <c r="B226" s="30"/>
      <c r="C226" s="159" t="s">
        <v>11</v>
      </c>
      <c r="D226" s="160"/>
      <c r="G226" s="29" t="s">
        <v>134</v>
      </c>
      <c r="H226" s="30"/>
      <c r="I226" s="159" t="s">
        <v>11</v>
      </c>
      <c r="J226" s="160"/>
      <c r="K226" s="32"/>
    </row>
    <row r="227" spans="1:12" ht="51" x14ac:dyDescent="0.2">
      <c r="A227" s="103" t="s">
        <v>16</v>
      </c>
      <c r="B227" s="34">
        <v>22</v>
      </c>
      <c r="C227" s="35" t="s">
        <v>14</v>
      </c>
      <c r="D227" s="36" t="s">
        <v>64</v>
      </c>
      <c r="G227" s="103" t="s">
        <v>16</v>
      </c>
      <c r="H227" s="34">
        <v>20</v>
      </c>
      <c r="I227" s="35" t="s">
        <v>14</v>
      </c>
      <c r="J227" s="36" t="s">
        <v>64</v>
      </c>
      <c r="K227" s="31"/>
    </row>
    <row r="228" spans="1:12" x14ac:dyDescent="0.2">
      <c r="A228" s="40" t="s">
        <v>20</v>
      </c>
      <c r="B228" s="39">
        <v>0</v>
      </c>
      <c r="C228" s="41" t="s">
        <v>21</v>
      </c>
      <c r="D228" s="42">
        <v>0</v>
      </c>
      <c r="G228" s="40" t="s">
        <v>20</v>
      </c>
      <c r="H228" s="39">
        <v>2</v>
      </c>
      <c r="I228" s="41" t="s">
        <v>21</v>
      </c>
      <c r="J228" s="42">
        <v>1</v>
      </c>
      <c r="K228" s="37"/>
    </row>
    <row r="229" spans="1:12" ht="38.25" x14ac:dyDescent="0.2">
      <c r="A229" s="33" t="s">
        <v>22</v>
      </c>
      <c r="B229" s="43">
        <v>0</v>
      </c>
      <c r="C229" s="44" t="s">
        <v>23</v>
      </c>
      <c r="D229" s="42">
        <v>1</v>
      </c>
      <c r="E229" s="37"/>
      <c r="F229" s="37"/>
      <c r="G229" s="33" t="s">
        <v>22</v>
      </c>
      <c r="H229" s="43">
        <v>0</v>
      </c>
      <c r="I229" s="44" t="s">
        <v>23</v>
      </c>
      <c r="J229" s="42">
        <v>0</v>
      </c>
      <c r="K229" s="37"/>
    </row>
    <row r="230" spans="1:12" x14ac:dyDescent="0.2">
      <c r="A230" s="161" t="s">
        <v>24</v>
      </c>
      <c r="B230" s="162"/>
      <c r="C230" s="163" t="s">
        <v>25</v>
      </c>
      <c r="D230" s="164"/>
      <c r="G230" s="161" t="s">
        <v>24</v>
      </c>
      <c r="H230" s="162"/>
      <c r="I230" s="163" t="s">
        <v>25</v>
      </c>
      <c r="J230" s="164"/>
      <c r="K230" s="16"/>
    </row>
    <row r="231" spans="1:12" x14ac:dyDescent="0.2">
      <c r="A231" s="60"/>
      <c r="B231" s="46" t="s">
        <v>26</v>
      </c>
      <c r="C231" s="47"/>
      <c r="D231" s="48" t="s">
        <v>26</v>
      </c>
      <c r="G231" s="60"/>
      <c r="H231" s="46" t="s">
        <v>26</v>
      </c>
      <c r="I231" s="47"/>
      <c r="J231" s="48" t="s">
        <v>26</v>
      </c>
      <c r="K231" s="49"/>
    </row>
    <row r="232" spans="1:12" x14ac:dyDescent="0.2">
      <c r="A232" s="40" t="s">
        <v>29</v>
      </c>
      <c r="B232" s="51">
        <v>16000</v>
      </c>
      <c r="C232" s="52" t="s">
        <v>28</v>
      </c>
      <c r="D232" s="57">
        <v>167</v>
      </c>
      <c r="G232" s="40" t="s">
        <v>29</v>
      </c>
      <c r="H232" s="51">
        <v>16000</v>
      </c>
      <c r="I232" s="52" t="s">
        <v>28</v>
      </c>
      <c r="J232" s="57">
        <v>125</v>
      </c>
      <c r="K232" s="54"/>
    </row>
    <row r="233" spans="1:12" x14ac:dyDescent="0.2">
      <c r="A233" s="40" t="s">
        <v>30</v>
      </c>
      <c r="B233" s="56">
        <v>4800</v>
      </c>
      <c r="C233" s="52" t="s">
        <v>31</v>
      </c>
      <c r="D233" s="57">
        <v>0</v>
      </c>
      <c r="G233" s="40" t="s">
        <v>30</v>
      </c>
      <c r="H233" s="56">
        <v>2500</v>
      </c>
      <c r="I233" s="52" t="s">
        <v>31</v>
      </c>
      <c r="J233" s="57">
        <v>0</v>
      </c>
      <c r="K233" s="54"/>
    </row>
    <row r="234" spans="1:12" x14ac:dyDescent="0.2">
      <c r="A234" s="40" t="s">
        <v>32</v>
      </c>
      <c r="B234" s="56">
        <v>3000</v>
      </c>
      <c r="C234" s="52" t="s">
        <v>33</v>
      </c>
      <c r="D234" s="57">
        <v>0</v>
      </c>
      <c r="G234" s="40" t="s">
        <v>32</v>
      </c>
      <c r="H234" s="56">
        <v>1600</v>
      </c>
      <c r="I234" s="52" t="s">
        <v>33</v>
      </c>
      <c r="J234" s="57">
        <v>0</v>
      </c>
      <c r="K234" s="54"/>
    </row>
    <row r="235" spans="1:12" x14ac:dyDescent="0.2">
      <c r="A235" s="40" t="s">
        <v>34</v>
      </c>
      <c r="B235" s="56">
        <v>1200</v>
      </c>
      <c r="C235" s="58" t="s">
        <v>35</v>
      </c>
      <c r="D235" s="57">
        <v>0</v>
      </c>
      <c r="G235" s="40" t="s">
        <v>34</v>
      </c>
      <c r="H235" s="56">
        <v>1250</v>
      </c>
      <c r="I235" s="58" t="s">
        <v>35</v>
      </c>
      <c r="J235" s="57">
        <v>1136</v>
      </c>
      <c r="K235" s="54"/>
    </row>
    <row r="236" spans="1:12" x14ac:dyDescent="0.2">
      <c r="A236" s="40" t="s">
        <v>36</v>
      </c>
      <c r="B236" s="56">
        <v>5000</v>
      </c>
      <c r="C236" s="52" t="s">
        <v>37</v>
      </c>
      <c r="D236" s="120">
        <v>0</v>
      </c>
      <c r="G236" s="40" t="s">
        <v>36</v>
      </c>
      <c r="H236" s="56">
        <v>3650</v>
      </c>
      <c r="I236" s="52" t="s">
        <v>37</v>
      </c>
      <c r="J236" s="120">
        <v>0</v>
      </c>
      <c r="K236" s="54"/>
    </row>
    <row r="237" spans="1:12" x14ac:dyDescent="0.2">
      <c r="A237" s="40" t="s">
        <v>38</v>
      </c>
      <c r="B237" s="56">
        <v>0</v>
      </c>
      <c r="C237" s="35"/>
      <c r="D237" s="35"/>
      <c r="G237" s="40" t="s">
        <v>38</v>
      </c>
      <c r="H237" s="56">
        <v>0</v>
      </c>
      <c r="I237" s="35"/>
      <c r="J237" s="35"/>
      <c r="K237" s="28"/>
    </row>
    <row r="238" spans="1:12" x14ac:dyDescent="0.2">
      <c r="A238" s="60" t="s">
        <v>39</v>
      </c>
      <c r="B238" s="56">
        <v>682</v>
      </c>
      <c r="C238" s="61"/>
      <c r="D238" s="61"/>
      <c r="G238" s="60" t="s">
        <v>39</v>
      </c>
      <c r="H238" s="56">
        <v>0</v>
      </c>
      <c r="I238" s="61"/>
      <c r="J238" s="61"/>
      <c r="K238" s="5"/>
    </row>
    <row r="239" spans="1:12" ht="16.5" customHeight="1" x14ac:dyDescent="0.2">
      <c r="A239" s="65" t="s">
        <v>40</v>
      </c>
      <c r="B239" s="101">
        <f>SUM(B232:B238)</f>
        <v>30682</v>
      </c>
      <c r="C239" s="67" t="s">
        <v>41</v>
      </c>
      <c r="D239" s="68">
        <f>SUM(D232:D237)</f>
        <v>167</v>
      </c>
      <c r="G239" s="65" t="s">
        <v>40</v>
      </c>
      <c r="H239" s="101">
        <f>SUM(H232:H238)</f>
        <v>25000</v>
      </c>
      <c r="I239" s="67" t="s">
        <v>41</v>
      </c>
      <c r="J239" s="68">
        <f>SUM(J232:J237)</f>
        <v>1261</v>
      </c>
      <c r="K239" s="69"/>
    </row>
    <row r="240" spans="1:12" ht="42" customHeight="1" x14ac:dyDescent="0.2">
      <c r="A240" s="70" t="s">
        <v>42</v>
      </c>
      <c r="B240" s="71">
        <f>B239-D239</f>
        <v>30515</v>
      </c>
      <c r="C240" s="151" t="e">
        <f ca="1">SpellIndian(B240)</f>
        <v>#NAME?</v>
      </c>
      <c r="D240" s="152"/>
      <c r="E240" s="12"/>
      <c r="F240" s="12"/>
      <c r="G240" s="70" t="s">
        <v>42</v>
      </c>
      <c r="H240" s="71">
        <f>H239-J239</f>
        <v>23739</v>
      </c>
      <c r="I240" s="151" t="e">
        <f ca="1">SpellIndian(H240)</f>
        <v>#NAME?</v>
      </c>
      <c r="J240" s="152"/>
      <c r="K240" s="72"/>
      <c r="L240" s="1">
        <f>21500-1625</f>
        <v>19875</v>
      </c>
    </row>
    <row r="241" spans="1:11" ht="14.25" customHeight="1" x14ac:dyDescent="0.2">
      <c r="A241" s="153" t="s">
        <v>82</v>
      </c>
      <c r="B241" s="154"/>
      <c r="C241" s="73"/>
      <c r="D241" s="74"/>
      <c r="G241" s="176" t="s">
        <v>44</v>
      </c>
      <c r="H241" s="177"/>
      <c r="I241" s="178" t="s">
        <v>45</v>
      </c>
      <c r="J241" s="179"/>
      <c r="K241" s="73"/>
    </row>
    <row r="242" spans="1:11" ht="14.25" customHeight="1" x14ac:dyDescent="0.2">
      <c r="A242" s="155"/>
      <c r="B242" s="156"/>
      <c r="C242" s="73"/>
      <c r="D242" s="74"/>
      <c r="G242" s="176"/>
      <c r="H242" s="177"/>
      <c r="I242" s="16"/>
      <c r="J242" s="75"/>
      <c r="K242" s="73"/>
    </row>
    <row r="243" spans="1:11" ht="14.25" customHeight="1" x14ac:dyDescent="0.2">
      <c r="A243" s="155"/>
      <c r="B243" s="156"/>
      <c r="C243" s="73"/>
      <c r="D243" s="74"/>
      <c r="G243" s="176"/>
      <c r="H243" s="177"/>
      <c r="I243" s="16"/>
      <c r="J243" s="75"/>
      <c r="K243" s="73"/>
    </row>
    <row r="244" spans="1:11" ht="15" thickBot="1" x14ac:dyDescent="0.25">
      <c r="A244" s="123" t="s">
        <v>83</v>
      </c>
      <c r="B244" s="124"/>
      <c r="C244" s="125"/>
      <c r="D244" s="126"/>
      <c r="G244" s="170" t="s">
        <v>46</v>
      </c>
      <c r="H244" s="171"/>
      <c r="I244" s="172" t="s">
        <v>47</v>
      </c>
      <c r="J244" s="173"/>
      <c r="K244" s="122"/>
    </row>
    <row r="245" spans="1:11" x14ac:dyDescent="0.2">
      <c r="A245" s="92"/>
      <c r="B245" s="92"/>
      <c r="C245" s="92"/>
      <c r="D245" s="92"/>
    </row>
    <row r="246" spans="1:11" ht="15" thickBot="1" x14ac:dyDescent="0.25">
      <c r="A246" s="92"/>
      <c r="B246" s="92"/>
      <c r="C246" s="92"/>
      <c r="D246" s="92"/>
    </row>
    <row r="247" spans="1:11" x14ac:dyDescent="0.2">
      <c r="A247" s="77" t="s">
        <v>48</v>
      </c>
      <c r="B247" s="3"/>
      <c r="C247" s="3"/>
      <c r="D247" s="4"/>
      <c r="G247" s="77" t="s">
        <v>48</v>
      </c>
      <c r="H247" s="3"/>
      <c r="I247" s="3"/>
      <c r="J247" s="4"/>
      <c r="K247" s="5"/>
    </row>
    <row r="248" spans="1:11" ht="14.25" customHeight="1" x14ac:dyDescent="0.2">
      <c r="A248" s="81"/>
      <c r="B248" s="5"/>
      <c r="C248" s="165" t="s">
        <v>1</v>
      </c>
      <c r="D248" s="166"/>
      <c r="G248" s="81"/>
      <c r="H248" s="5"/>
      <c r="I248" s="165" t="s">
        <v>1</v>
      </c>
      <c r="J248" s="166"/>
      <c r="K248" s="102"/>
    </row>
    <row r="249" spans="1:11" ht="14.25" customHeight="1" x14ac:dyDescent="0.2">
      <c r="A249" s="80"/>
      <c r="B249" s="16"/>
      <c r="C249" s="165"/>
      <c r="D249" s="166"/>
      <c r="G249" s="80"/>
      <c r="H249" s="16"/>
      <c r="I249" s="165"/>
      <c r="J249" s="166"/>
      <c r="K249" s="102"/>
    </row>
    <row r="250" spans="1:11" ht="15" thickBot="1" x14ac:dyDescent="0.25">
      <c r="A250" s="111"/>
      <c r="B250" s="18"/>
      <c r="C250" s="18"/>
      <c r="D250" s="19"/>
      <c r="G250" s="111"/>
      <c r="H250" s="18"/>
      <c r="I250" s="18"/>
      <c r="J250" s="19"/>
      <c r="K250" s="9"/>
    </row>
    <row r="251" spans="1:11" ht="14.25" customHeight="1" x14ac:dyDescent="0.2">
      <c r="A251" s="20" t="s">
        <v>135</v>
      </c>
      <c r="B251" s="21"/>
      <c r="C251" s="157" t="s">
        <v>103</v>
      </c>
      <c r="D251" s="158"/>
      <c r="G251" s="20" t="s">
        <v>136</v>
      </c>
      <c r="H251" s="21"/>
      <c r="I251" s="157" t="s">
        <v>103</v>
      </c>
      <c r="J251" s="158"/>
      <c r="K251" s="22"/>
    </row>
    <row r="252" spans="1:11" x14ac:dyDescent="0.2">
      <c r="A252" s="23" t="s">
        <v>137</v>
      </c>
      <c r="B252" s="12"/>
      <c r="C252" s="28" t="s">
        <v>138</v>
      </c>
      <c r="D252" s="25"/>
      <c r="G252" s="23" t="s">
        <v>131</v>
      </c>
      <c r="H252" s="12"/>
      <c r="I252" s="28" t="s">
        <v>139</v>
      </c>
      <c r="J252" s="25"/>
      <c r="K252" s="28"/>
    </row>
    <row r="253" spans="1:11" x14ac:dyDescent="0.2">
      <c r="A253" s="29" t="s">
        <v>140</v>
      </c>
      <c r="B253" s="30"/>
      <c r="C253" s="159" t="s">
        <v>11</v>
      </c>
      <c r="D253" s="160"/>
      <c r="G253" s="29" t="s">
        <v>141</v>
      </c>
      <c r="H253" s="30"/>
      <c r="I253" s="159" t="s">
        <v>11</v>
      </c>
      <c r="J253" s="160"/>
      <c r="K253" s="32"/>
    </row>
    <row r="254" spans="1:11" ht="51" x14ac:dyDescent="0.2">
      <c r="A254" s="103" t="s">
        <v>16</v>
      </c>
      <c r="B254" s="34">
        <v>20</v>
      </c>
      <c r="C254" s="35" t="s">
        <v>14</v>
      </c>
      <c r="D254" s="36" t="s">
        <v>142</v>
      </c>
      <c r="G254" s="103" t="s">
        <v>16</v>
      </c>
      <c r="H254" s="34">
        <v>21</v>
      </c>
      <c r="I254" s="35" t="s">
        <v>14</v>
      </c>
      <c r="J254" s="36" t="s">
        <v>143</v>
      </c>
      <c r="K254" s="31"/>
    </row>
    <row r="255" spans="1:11" x14ac:dyDescent="0.2">
      <c r="A255" s="40" t="s">
        <v>20</v>
      </c>
      <c r="B255" s="39">
        <v>2</v>
      </c>
      <c r="C255" s="41" t="s">
        <v>21</v>
      </c>
      <c r="D255" s="42">
        <v>0</v>
      </c>
      <c r="G255" s="40" t="s">
        <v>20</v>
      </c>
      <c r="H255" s="39">
        <v>1</v>
      </c>
      <c r="I255" s="41" t="s">
        <v>21</v>
      </c>
      <c r="J255" s="42">
        <v>0</v>
      </c>
      <c r="K255" s="37"/>
    </row>
    <row r="256" spans="1:11" ht="38.25" x14ac:dyDescent="0.2">
      <c r="A256" s="33" t="s">
        <v>22</v>
      </c>
      <c r="B256" s="43">
        <v>0</v>
      </c>
      <c r="C256" s="44" t="s">
        <v>23</v>
      </c>
      <c r="D256" s="42">
        <v>3.5</v>
      </c>
      <c r="G256" s="33" t="s">
        <v>22</v>
      </c>
      <c r="H256" s="43">
        <v>0</v>
      </c>
      <c r="I256" s="44" t="s">
        <v>23</v>
      </c>
      <c r="J256" s="42">
        <v>7</v>
      </c>
      <c r="K256" s="37"/>
    </row>
    <row r="257" spans="1:11" x14ac:dyDescent="0.2">
      <c r="A257" s="161" t="s">
        <v>24</v>
      </c>
      <c r="B257" s="162"/>
      <c r="C257" s="163" t="s">
        <v>25</v>
      </c>
      <c r="D257" s="164"/>
      <c r="G257" s="161" t="s">
        <v>24</v>
      </c>
      <c r="H257" s="162"/>
      <c r="I257" s="163" t="s">
        <v>25</v>
      </c>
      <c r="J257" s="164"/>
      <c r="K257" s="16"/>
    </row>
    <row r="258" spans="1:11" x14ac:dyDescent="0.2">
      <c r="A258" s="60"/>
      <c r="B258" s="46" t="s">
        <v>26</v>
      </c>
      <c r="C258" s="47"/>
      <c r="D258" s="48" t="s">
        <v>26</v>
      </c>
      <c r="G258" s="60"/>
      <c r="H258" s="46" t="s">
        <v>26</v>
      </c>
      <c r="I258" s="47"/>
      <c r="J258" s="48" t="s">
        <v>26</v>
      </c>
      <c r="K258" s="49"/>
    </row>
    <row r="259" spans="1:11" x14ac:dyDescent="0.2">
      <c r="A259" s="40" t="s">
        <v>29</v>
      </c>
      <c r="B259" s="51">
        <v>16000</v>
      </c>
      <c r="C259" s="52" t="s">
        <v>28</v>
      </c>
      <c r="D259" s="57">
        <v>125</v>
      </c>
      <c r="G259" s="40" t="s">
        <v>29</v>
      </c>
      <c r="H259" s="51">
        <v>16000</v>
      </c>
      <c r="I259" s="52" t="s">
        <v>28</v>
      </c>
      <c r="J259" s="57">
        <v>125</v>
      </c>
      <c r="K259" s="54"/>
    </row>
    <row r="260" spans="1:11" x14ac:dyDescent="0.2">
      <c r="A260" s="40" t="s">
        <v>30</v>
      </c>
      <c r="B260" s="56">
        <v>2000</v>
      </c>
      <c r="C260" s="52" t="s">
        <v>31</v>
      </c>
      <c r="D260" s="57">
        <v>0</v>
      </c>
      <c r="G260" s="40" t="s">
        <v>30</v>
      </c>
      <c r="H260" s="56">
        <v>2500</v>
      </c>
      <c r="I260" s="52" t="s">
        <v>31</v>
      </c>
      <c r="J260" s="57">
        <v>0</v>
      </c>
      <c r="K260" s="54"/>
    </row>
    <row r="261" spans="1:11" x14ac:dyDescent="0.2">
      <c r="A261" s="40" t="s">
        <v>32</v>
      </c>
      <c r="B261" s="56">
        <v>1600</v>
      </c>
      <c r="C261" s="52" t="s">
        <v>33</v>
      </c>
      <c r="D261" s="57">
        <v>0</v>
      </c>
      <c r="G261" s="40" t="s">
        <v>32</v>
      </c>
      <c r="H261" s="56">
        <v>1600</v>
      </c>
      <c r="I261" s="52" t="s">
        <v>33</v>
      </c>
      <c r="J261" s="57">
        <v>0</v>
      </c>
      <c r="K261" s="54"/>
    </row>
    <row r="262" spans="1:11" x14ac:dyDescent="0.2">
      <c r="A262" s="40" t="s">
        <v>34</v>
      </c>
      <c r="B262" s="56">
        <v>1250</v>
      </c>
      <c r="C262" s="58" t="s">
        <v>35</v>
      </c>
      <c r="D262" s="57">
        <v>0</v>
      </c>
      <c r="G262" s="40" t="s">
        <v>34</v>
      </c>
      <c r="H262" s="56">
        <v>1250</v>
      </c>
      <c r="I262" s="58" t="s">
        <v>35</v>
      </c>
      <c r="J262" s="57">
        <v>0</v>
      </c>
      <c r="K262" s="54"/>
    </row>
    <row r="263" spans="1:11" x14ac:dyDescent="0.2">
      <c r="A263" s="40" t="s">
        <v>36</v>
      </c>
      <c r="B263" s="56">
        <v>3150</v>
      </c>
      <c r="C263" s="52" t="s">
        <v>37</v>
      </c>
      <c r="D263" s="120">
        <v>0</v>
      </c>
      <c r="G263" s="40" t="s">
        <v>36</v>
      </c>
      <c r="H263" s="56">
        <v>3650</v>
      </c>
      <c r="I263" s="52" t="s">
        <v>37</v>
      </c>
      <c r="J263" s="120">
        <v>0</v>
      </c>
      <c r="K263" s="54"/>
    </row>
    <row r="264" spans="1:11" x14ac:dyDescent="0.2">
      <c r="A264" s="40" t="s">
        <v>38</v>
      </c>
      <c r="B264" s="56">
        <v>0</v>
      </c>
      <c r="C264" s="35"/>
      <c r="D264" s="35"/>
      <c r="G264" s="40" t="s">
        <v>38</v>
      </c>
      <c r="H264" s="56">
        <v>0</v>
      </c>
      <c r="I264" s="35"/>
      <c r="J264" s="35"/>
      <c r="K264" s="28"/>
    </row>
    <row r="265" spans="1:11" x14ac:dyDescent="0.2">
      <c r="A265" s="60" t="s">
        <v>39</v>
      </c>
      <c r="B265" s="56">
        <v>0</v>
      </c>
      <c r="C265" s="61"/>
      <c r="D265" s="61"/>
      <c r="G265" s="60" t="s">
        <v>39</v>
      </c>
      <c r="H265" s="56">
        <v>0</v>
      </c>
      <c r="I265" s="61"/>
      <c r="J265" s="61"/>
      <c r="K265" s="5"/>
    </row>
    <row r="266" spans="1:11" x14ac:dyDescent="0.2">
      <c r="A266" s="65" t="s">
        <v>40</v>
      </c>
      <c r="B266" s="101">
        <f>SUM(B259:B265)</f>
        <v>24000</v>
      </c>
      <c r="C266" s="67" t="s">
        <v>41</v>
      </c>
      <c r="D266" s="68">
        <f>SUM(D259:D264)</f>
        <v>125</v>
      </c>
      <c r="G266" s="65" t="s">
        <v>40</v>
      </c>
      <c r="H266" s="101">
        <f>SUM(H259:H265)</f>
        <v>25000</v>
      </c>
      <c r="I266" s="67" t="s">
        <v>41</v>
      </c>
      <c r="J266" s="68">
        <f>SUM(J259:J264)</f>
        <v>125</v>
      </c>
      <c r="K266" s="69"/>
    </row>
    <row r="267" spans="1:11" ht="39" customHeight="1" x14ac:dyDescent="0.2">
      <c r="A267" s="70" t="s">
        <v>42</v>
      </c>
      <c r="B267" s="71">
        <f>B266-D266</f>
        <v>23875</v>
      </c>
      <c r="C267" s="151" t="e">
        <f ca="1">SpellIndian(B267)</f>
        <v>#NAME?</v>
      </c>
      <c r="D267" s="152"/>
      <c r="E267" s="12"/>
      <c r="F267" s="12"/>
      <c r="G267" s="70" t="s">
        <v>42</v>
      </c>
      <c r="H267" s="71">
        <f>H266-J266</f>
        <v>24875</v>
      </c>
      <c r="I267" s="151" t="e">
        <f ca="1">SpellIndian(H267)</f>
        <v>#NAME?</v>
      </c>
      <c r="J267" s="152"/>
      <c r="K267" s="72"/>
    </row>
    <row r="268" spans="1:11" ht="14.25" customHeight="1" x14ac:dyDescent="0.2">
      <c r="A268" s="153" t="s">
        <v>82</v>
      </c>
      <c r="B268" s="154"/>
      <c r="C268" s="73"/>
      <c r="D268" s="74"/>
      <c r="G268" s="153" t="s">
        <v>82</v>
      </c>
      <c r="H268" s="154"/>
      <c r="I268" s="73"/>
      <c r="J268" s="74"/>
      <c r="K268" s="73"/>
    </row>
    <row r="269" spans="1:11" ht="14.25" customHeight="1" x14ac:dyDescent="0.2">
      <c r="A269" s="155"/>
      <c r="B269" s="156"/>
      <c r="C269" s="73"/>
      <c r="D269" s="74"/>
      <c r="G269" s="155"/>
      <c r="H269" s="156"/>
      <c r="I269" s="73"/>
      <c r="J269" s="74"/>
      <c r="K269" s="73"/>
    </row>
    <row r="270" spans="1:11" ht="14.25" customHeight="1" x14ac:dyDescent="0.2">
      <c r="A270" s="155"/>
      <c r="B270" s="156"/>
      <c r="C270" s="73"/>
      <c r="D270" s="74"/>
      <c r="G270" s="155"/>
      <c r="H270" s="156"/>
      <c r="I270" s="73"/>
      <c r="J270" s="74"/>
      <c r="K270" s="73"/>
    </row>
    <row r="271" spans="1:11" ht="15" thickBot="1" x14ac:dyDescent="0.25">
      <c r="A271" s="123" t="s">
        <v>83</v>
      </c>
      <c r="B271" s="124"/>
      <c r="C271" s="125"/>
      <c r="D271" s="126"/>
      <c r="G271" s="123" t="s">
        <v>83</v>
      </c>
      <c r="H271" s="124"/>
      <c r="I271" s="125"/>
      <c r="J271" s="126"/>
      <c r="K271" s="122"/>
    </row>
    <row r="272" spans="1:11" x14ac:dyDescent="0.2">
      <c r="G272" s="92"/>
      <c r="H272" s="92"/>
      <c r="I272" s="92"/>
      <c r="J272" s="92"/>
    </row>
    <row r="273" spans="1:11" ht="15" thickBot="1" x14ac:dyDescent="0.25">
      <c r="A273" s="92"/>
      <c r="B273" s="92"/>
      <c r="C273" s="92"/>
      <c r="D273" s="92"/>
    </row>
    <row r="274" spans="1:11" x14ac:dyDescent="0.2">
      <c r="A274" s="77"/>
      <c r="B274" s="3"/>
      <c r="C274" s="3"/>
      <c r="D274" s="4"/>
      <c r="G274" s="77" t="s">
        <v>0</v>
      </c>
      <c r="H274" s="3"/>
      <c r="I274" s="3"/>
      <c r="J274" s="4"/>
      <c r="K274" s="5"/>
    </row>
    <row r="275" spans="1:11" ht="14.25" customHeight="1" x14ac:dyDescent="0.2">
      <c r="A275" s="81"/>
      <c r="B275" s="5"/>
      <c r="C275" s="165" t="s">
        <v>1</v>
      </c>
      <c r="D275" s="166"/>
      <c r="G275" s="81"/>
      <c r="H275" s="5"/>
      <c r="I275" s="165" t="s">
        <v>1</v>
      </c>
      <c r="J275" s="166"/>
      <c r="K275" s="102"/>
    </row>
    <row r="276" spans="1:11" ht="14.25" customHeight="1" x14ac:dyDescent="0.2">
      <c r="A276" s="80"/>
      <c r="B276" s="16"/>
      <c r="C276" s="165"/>
      <c r="D276" s="166"/>
      <c r="G276" s="80"/>
      <c r="H276" s="16"/>
      <c r="I276" s="165"/>
      <c r="J276" s="166"/>
      <c r="K276" s="102"/>
    </row>
    <row r="277" spans="1:11" ht="15" thickBot="1" x14ac:dyDescent="0.25">
      <c r="A277" s="111"/>
      <c r="B277" s="18"/>
      <c r="C277" s="18"/>
      <c r="D277" s="19"/>
      <c r="G277" s="111"/>
      <c r="H277" s="18"/>
      <c r="I277" s="18"/>
      <c r="J277" s="19"/>
      <c r="K277" s="9"/>
    </row>
    <row r="278" spans="1:11" ht="14.25" customHeight="1" x14ac:dyDescent="0.2">
      <c r="A278" s="127" t="s">
        <v>144</v>
      </c>
      <c r="B278" s="21"/>
      <c r="C278" s="157" t="s">
        <v>145</v>
      </c>
      <c r="D278" s="158"/>
      <c r="G278" s="20" t="s">
        <v>146</v>
      </c>
      <c r="H278" s="21"/>
      <c r="I278" s="157" t="s">
        <v>147</v>
      </c>
      <c r="J278" s="158"/>
      <c r="K278" s="22"/>
    </row>
    <row r="279" spans="1:11" x14ac:dyDescent="0.2">
      <c r="A279" s="23" t="s">
        <v>148</v>
      </c>
      <c r="B279" s="12"/>
      <c r="C279" s="28" t="s">
        <v>149</v>
      </c>
      <c r="D279" s="25"/>
      <c r="G279" s="23" t="s">
        <v>150</v>
      </c>
      <c r="H279" s="12"/>
      <c r="I279" s="28" t="s">
        <v>151</v>
      </c>
      <c r="J279" s="25"/>
      <c r="K279" s="28"/>
    </row>
    <row r="280" spans="1:11" x14ac:dyDescent="0.2">
      <c r="A280" s="29" t="s">
        <v>152</v>
      </c>
      <c r="B280" s="30"/>
      <c r="C280" s="159" t="s">
        <v>11</v>
      </c>
      <c r="D280" s="160"/>
      <c r="G280" s="29" t="s">
        <v>153</v>
      </c>
      <c r="H280" s="30"/>
      <c r="I280" s="159" t="s">
        <v>11</v>
      </c>
      <c r="J280" s="160"/>
      <c r="K280" s="32"/>
    </row>
    <row r="281" spans="1:11" ht="51" x14ac:dyDescent="0.2">
      <c r="A281" s="103" t="s">
        <v>16</v>
      </c>
      <c r="B281" s="34">
        <v>20</v>
      </c>
      <c r="C281" s="35" t="s">
        <v>14</v>
      </c>
      <c r="D281" s="36" t="s">
        <v>64</v>
      </c>
      <c r="G281" s="103" t="s">
        <v>16</v>
      </c>
      <c r="H281" s="34">
        <v>20</v>
      </c>
      <c r="I281" s="35" t="s">
        <v>14</v>
      </c>
      <c r="J281" s="36" t="s">
        <v>64</v>
      </c>
      <c r="K281" s="31"/>
    </row>
    <row r="282" spans="1:11" x14ac:dyDescent="0.2">
      <c r="A282" s="40" t="s">
        <v>20</v>
      </c>
      <c r="B282" s="39">
        <v>2</v>
      </c>
      <c r="C282" s="41" t="s">
        <v>21</v>
      </c>
      <c r="D282" s="42">
        <v>1</v>
      </c>
      <c r="G282" s="40" t="s">
        <v>20</v>
      </c>
      <c r="H282" s="39">
        <v>2</v>
      </c>
      <c r="I282" s="41" t="s">
        <v>21</v>
      </c>
      <c r="J282" s="42">
        <v>0</v>
      </c>
      <c r="K282" s="37"/>
    </row>
    <row r="283" spans="1:11" ht="38.25" x14ac:dyDescent="0.2">
      <c r="A283" s="33" t="s">
        <v>22</v>
      </c>
      <c r="B283" s="38">
        <v>0</v>
      </c>
      <c r="C283" s="100" t="s">
        <v>23</v>
      </c>
      <c r="D283" s="42">
        <v>0</v>
      </c>
      <c r="G283" s="33" t="s">
        <v>22</v>
      </c>
      <c r="H283" s="38">
        <v>0</v>
      </c>
      <c r="I283" s="100" t="s">
        <v>23</v>
      </c>
      <c r="J283" s="42">
        <v>0</v>
      </c>
      <c r="K283" s="37"/>
    </row>
    <row r="284" spans="1:11" x14ac:dyDescent="0.2">
      <c r="A284" s="161" t="s">
        <v>24</v>
      </c>
      <c r="B284" s="162"/>
      <c r="C284" s="163" t="s">
        <v>25</v>
      </c>
      <c r="D284" s="164"/>
      <c r="G284" s="161" t="s">
        <v>24</v>
      </c>
      <c r="H284" s="162"/>
      <c r="I284" s="163" t="s">
        <v>25</v>
      </c>
      <c r="J284" s="164"/>
      <c r="K284" s="16"/>
    </row>
    <row r="285" spans="1:11" x14ac:dyDescent="0.2">
      <c r="A285" s="60"/>
      <c r="B285" s="46" t="s">
        <v>26</v>
      </c>
      <c r="C285" s="47"/>
      <c r="D285" s="48" t="s">
        <v>26</v>
      </c>
      <c r="G285" s="60"/>
      <c r="H285" s="46" t="s">
        <v>26</v>
      </c>
      <c r="I285" s="47"/>
      <c r="J285" s="48" t="s">
        <v>26</v>
      </c>
      <c r="K285" s="49"/>
    </row>
    <row r="286" spans="1:11" x14ac:dyDescent="0.2">
      <c r="A286" s="40" t="s">
        <v>29</v>
      </c>
      <c r="B286" s="51">
        <v>24600</v>
      </c>
      <c r="C286" s="52" t="s">
        <v>28</v>
      </c>
      <c r="D286" s="53">
        <v>208</v>
      </c>
      <c r="G286" s="40" t="s">
        <v>29</v>
      </c>
      <c r="H286" s="51">
        <v>13000</v>
      </c>
      <c r="I286" s="52" t="s">
        <v>28</v>
      </c>
      <c r="J286" s="53">
        <v>208</v>
      </c>
      <c r="K286" s="55"/>
    </row>
    <row r="287" spans="1:11" x14ac:dyDescent="0.2">
      <c r="A287" s="40" t="s">
        <v>30</v>
      </c>
      <c r="B287" s="56">
        <v>21000</v>
      </c>
      <c r="C287" s="52" t="s">
        <v>31</v>
      </c>
      <c r="D287" s="57">
        <v>3000</v>
      </c>
      <c r="G287" s="40" t="s">
        <v>30</v>
      </c>
      <c r="H287" s="56">
        <v>9600</v>
      </c>
      <c r="I287" s="52" t="s">
        <v>31</v>
      </c>
      <c r="J287" s="57">
        <v>0</v>
      </c>
      <c r="K287" s="54"/>
    </row>
    <row r="288" spans="1:11" x14ac:dyDescent="0.2">
      <c r="A288" s="40" t="s">
        <v>32</v>
      </c>
      <c r="B288" s="56">
        <v>12300</v>
      </c>
      <c r="C288" s="52" t="s">
        <v>33</v>
      </c>
      <c r="D288" s="57">
        <v>3907</v>
      </c>
      <c r="G288" s="40" t="s">
        <v>32</v>
      </c>
      <c r="H288" s="56">
        <v>3500</v>
      </c>
      <c r="I288" s="52" t="s">
        <v>33</v>
      </c>
      <c r="J288" s="57">
        <v>1634</v>
      </c>
      <c r="K288" s="54"/>
    </row>
    <row r="289" spans="1:11" x14ac:dyDescent="0.2">
      <c r="A289" s="40" t="s">
        <v>34</v>
      </c>
      <c r="B289" s="56">
        <v>5000</v>
      </c>
      <c r="C289" s="58" t="s">
        <v>35</v>
      </c>
      <c r="D289" s="57">
        <v>3778</v>
      </c>
      <c r="G289" s="40" t="s">
        <v>34</v>
      </c>
      <c r="H289" s="56">
        <v>3000</v>
      </c>
      <c r="I289" s="58" t="s">
        <v>35</v>
      </c>
      <c r="J289" s="57">
        <v>1585</v>
      </c>
      <c r="K289" s="54"/>
    </row>
    <row r="290" spans="1:11" x14ac:dyDescent="0.2">
      <c r="A290" s="40" t="s">
        <v>36</v>
      </c>
      <c r="B290" s="56">
        <v>22100</v>
      </c>
      <c r="C290" s="52" t="s">
        <v>37</v>
      </c>
      <c r="D290" s="57">
        <v>1740</v>
      </c>
      <c r="G290" s="40" t="s">
        <v>36</v>
      </c>
      <c r="H290" s="56">
        <v>7400</v>
      </c>
      <c r="I290" s="52" t="s">
        <v>37</v>
      </c>
      <c r="J290" s="57">
        <v>1508</v>
      </c>
      <c r="K290" s="54"/>
    </row>
    <row r="291" spans="1:11" x14ac:dyDescent="0.2">
      <c r="A291" s="40" t="s">
        <v>38</v>
      </c>
      <c r="B291" s="56">
        <v>0</v>
      </c>
      <c r="C291" s="35"/>
      <c r="D291" s="87"/>
      <c r="G291" s="40" t="s">
        <v>38</v>
      </c>
      <c r="H291" s="56">
        <v>0</v>
      </c>
      <c r="I291" s="61"/>
      <c r="J291" s="62"/>
      <c r="K291" s="28"/>
    </row>
    <row r="292" spans="1:11" x14ac:dyDescent="0.2">
      <c r="A292" s="60" t="s">
        <v>39</v>
      </c>
      <c r="B292" s="56">
        <v>0</v>
      </c>
      <c r="C292" s="35"/>
      <c r="D292" s="87"/>
      <c r="G292" s="60" t="s">
        <v>39</v>
      </c>
      <c r="H292" s="56">
        <v>0</v>
      </c>
      <c r="I292" s="61"/>
      <c r="J292" s="62"/>
      <c r="K292" s="5"/>
    </row>
    <row r="293" spans="1:11" x14ac:dyDescent="0.2">
      <c r="A293" s="65" t="s">
        <v>40</v>
      </c>
      <c r="B293" s="101">
        <f>SUM(B286:B292)</f>
        <v>85000</v>
      </c>
      <c r="C293" s="67" t="s">
        <v>41</v>
      </c>
      <c r="D293" s="68">
        <f>SUM(D286:D292)</f>
        <v>12633</v>
      </c>
      <c r="G293" s="20" t="s">
        <v>40</v>
      </c>
      <c r="H293" s="109">
        <f>SUM(H286:H292)</f>
        <v>36500</v>
      </c>
      <c r="I293" s="67" t="s">
        <v>41</v>
      </c>
      <c r="J293" s="68">
        <f>SUM(J286:J292)-J291</f>
        <v>4935</v>
      </c>
      <c r="K293" s="69"/>
    </row>
    <row r="294" spans="1:11" ht="43.5" customHeight="1" x14ac:dyDescent="0.2">
      <c r="A294" s="70" t="s">
        <v>42</v>
      </c>
      <c r="B294" s="71">
        <f>B293-D293</f>
        <v>72367</v>
      </c>
      <c r="C294" s="151" t="e">
        <f ca="1">SpellIndian(B294)</f>
        <v>#NAME?</v>
      </c>
      <c r="D294" s="152"/>
      <c r="E294" s="12"/>
      <c r="F294" s="12"/>
      <c r="G294" s="70" t="s">
        <v>42</v>
      </c>
      <c r="H294" s="71">
        <f>H293-J293</f>
        <v>31565</v>
      </c>
      <c r="I294" s="151" t="e">
        <f ca="1">SpellIndian(H294)</f>
        <v>#NAME?</v>
      </c>
      <c r="J294" s="152"/>
      <c r="K294" s="72"/>
    </row>
    <row r="295" spans="1:11" ht="14.25" customHeight="1" x14ac:dyDescent="0.2">
      <c r="A295" s="176" t="s">
        <v>44</v>
      </c>
      <c r="B295" s="177"/>
      <c r="C295" s="178" t="s">
        <v>45</v>
      </c>
      <c r="D295" s="179"/>
      <c r="G295" s="153" t="s">
        <v>82</v>
      </c>
      <c r="H295" s="154"/>
      <c r="I295" s="73"/>
      <c r="J295" s="74"/>
      <c r="K295" s="73"/>
    </row>
    <row r="296" spans="1:11" ht="14.25" customHeight="1" x14ac:dyDescent="0.2">
      <c r="A296" s="176"/>
      <c r="B296" s="177"/>
      <c r="C296" s="16"/>
      <c r="D296" s="75"/>
      <c r="G296" s="155"/>
      <c r="H296" s="156"/>
      <c r="I296" s="73"/>
      <c r="J296" s="74"/>
      <c r="K296" s="73"/>
    </row>
    <row r="297" spans="1:11" ht="14.25" customHeight="1" x14ac:dyDescent="0.2">
      <c r="A297" s="176"/>
      <c r="B297" s="177"/>
      <c r="C297" s="16"/>
      <c r="D297" s="75"/>
      <c r="G297" s="155"/>
      <c r="H297" s="156"/>
      <c r="I297" s="73"/>
      <c r="J297" s="74"/>
      <c r="K297" s="73"/>
    </row>
    <row r="298" spans="1:11" ht="15" thickBot="1" x14ac:dyDescent="0.25">
      <c r="A298" s="170" t="s">
        <v>154</v>
      </c>
      <c r="B298" s="171"/>
      <c r="C298" s="172" t="s">
        <v>47</v>
      </c>
      <c r="D298" s="173"/>
      <c r="G298" s="167" t="s">
        <v>83</v>
      </c>
      <c r="H298" s="168"/>
      <c r="I298" s="168"/>
      <c r="J298" s="169"/>
      <c r="K298" s="122"/>
    </row>
    <row r="299" spans="1:11" x14ac:dyDescent="0.2">
      <c r="A299" s="92"/>
      <c r="B299" s="92"/>
      <c r="C299" s="92"/>
      <c r="D299" s="92"/>
      <c r="G299" s="92"/>
      <c r="H299" s="92"/>
      <c r="I299" s="92"/>
      <c r="J299" s="92"/>
    </row>
    <row r="300" spans="1:11" ht="15" thickBot="1" x14ac:dyDescent="0.25">
      <c r="A300" s="92"/>
      <c r="B300" s="92"/>
      <c r="C300" s="92"/>
      <c r="D300" s="92"/>
      <c r="G300" s="128"/>
      <c r="H300" s="128"/>
      <c r="I300" s="122"/>
      <c r="J300" s="122"/>
    </row>
    <row r="301" spans="1:11" x14ac:dyDescent="0.2">
      <c r="A301" s="77" t="s">
        <v>48</v>
      </c>
      <c r="B301" s="3"/>
      <c r="C301" s="3"/>
      <c r="D301" s="110"/>
      <c r="G301" s="77" t="s">
        <v>48</v>
      </c>
      <c r="H301" s="3"/>
      <c r="I301" s="3"/>
      <c r="J301" s="110"/>
      <c r="K301" s="5"/>
    </row>
    <row r="302" spans="1:11" ht="15" x14ac:dyDescent="0.2">
      <c r="A302" s="81"/>
      <c r="B302" s="5"/>
      <c r="C302" s="165" t="s">
        <v>1</v>
      </c>
      <c r="D302" s="166"/>
      <c r="G302" s="81"/>
      <c r="H302" s="5"/>
      <c r="I302" s="165" t="s">
        <v>1</v>
      </c>
      <c r="J302" s="166"/>
      <c r="K302" s="102"/>
    </row>
    <row r="303" spans="1:11" ht="15" x14ac:dyDescent="0.2">
      <c r="A303" s="80"/>
      <c r="B303" s="16"/>
      <c r="C303" s="165"/>
      <c r="D303" s="166"/>
      <c r="G303" s="80"/>
      <c r="H303" s="16"/>
      <c r="I303" s="165"/>
      <c r="J303" s="166"/>
      <c r="K303" s="102"/>
    </row>
    <row r="304" spans="1:11" ht="15" thickBot="1" x14ac:dyDescent="0.25">
      <c r="A304" s="111"/>
      <c r="B304" s="18"/>
      <c r="C304" s="18"/>
      <c r="D304" s="19"/>
      <c r="G304" s="111"/>
      <c r="H304" s="18"/>
      <c r="I304" s="18"/>
      <c r="J304" s="19"/>
      <c r="K304" s="9"/>
    </row>
    <row r="305" spans="1:12" ht="14.25" customHeight="1" x14ac:dyDescent="0.2">
      <c r="A305" s="20" t="s">
        <v>155</v>
      </c>
      <c r="B305" s="21"/>
      <c r="C305" s="157" t="s">
        <v>156</v>
      </c>
      <c r="D305" s="158"/>
      <c r="G305" s="20" t="s">
        <v>157</v>
      </c>
      <c r="H305" s="21"/>
      <c r="I305" s="157" t="s">
        <v>158</v>
      </c>
      <c r="J305" s="158"/>
      <c r="K305" s="22"/>
    </row>
    <row r="306" spans="1:12" x14ac:dyDescent="0.2">
      <c r="A306" s="23" t="s">
        <v>159</v>
      </c>
      <c r="B306" s="12"/>
      <c r="C306" s="28" t="s">
        <v>160</v>
      </c>
      <c r="D306" s="25"/>
      <c r="G306" s="23" t="s">
        <v>137</v>
      </c>
      <c r="H306" s="12"/>
      <c r="I306" s="28" t="s">
        <v>161</v>
      </c>
      <c r="J306" s="25"/>
      <c r="K306" s="28"/>
    </row>
    <row r="307" spans="1:12" x14ac:dyDescent="0.2">
      <c r="A307" s="29" t="s">
        <v>162</v>
      </c>
      <c r="B307" s="30"/>
      <c r="C307" s="159" t="s">
        <v>11</v>
      </c>
      <c r="D307" s="160"/>
      <c r="G307" s="29" t="s">
        <v>163</v>
      </c>
      <c r="H307" s="30"/>
      <c r="I307" s="159" t="s">
        <v>11</v>
      </c>
      <c r="J307" s="160"/>
      <c r="K307" s="32"/>
      <c r="L307" s="1">
        <f>4700*7.5%</f>
        <v>352.5</v>
      </c>
    </row>
    <row r="308" spans="1:12" ht="51" x14ac:dyDescent="0.2">
      <c r="A308" s="103" t="s">
        <v>164</v>
      </c>
      <c r="B308" s="34">
        <v>15.5</v>
      </c>
      <c r="C308" s="35" t="s">
        <v>14</v>
      </c>
      <c r="D308" s="36">
        <v>0</v>
      </c>
      <c r="G308" s="103" t="s">
        <v>164</v>
      </c>
      <c r="H308" s="34">
        <v>21</v>
      </c>
      <c r="I308" s="35" t="s">
        <v>14</v>
      </c>
      <c r="J308" s="129" t="s">
        <v>165</v>
      </c>
      <c r="K308" s="31"/>
      <c r="L308" s="1">
        <f>4700-L307</f>
        <v>4347.5</v>
      </c>
    </row>
    <row r="309" spans="1:12" x14ac:dyDescent="0.2">
      <c r="A309" s="40" t="s">
        <v>20</v>
      </c>
      <c r="B309" s="39">
        <v>6.5</v>
      </c>
      <c r="C309" s="41" t="s">
        <v>21</v>
      </c>
      <c r="D309" s="42">
        <v>6.5</v>
      </c>
      <c r="G309" s="40" t="s">
        <v>20</v>
      </c>
      <c r="H309" s="39">
        <v>1</v>
      </c>
      <c r="I309" s="41" t="s">
        <v>21</v>
      </c>
      <c r="J309" s="42">
        <v>0</v>
      </c>
      <c r="K309" s="37"/>
    </row>
    <row r="310" spans="1:12" ht="38.25" x14ac:dyDescent="0.2">
      <c r="A310" s="33" t="s">
        <v>22</v>
      </c>
      <c r="B310" s="43">
        <v>0</v>
      </c>
      <c r="C310" s="44" t="s">
        <v>23</v>
      </c>
      <c r="D310" s="42">
        <v>0</v>
      </c>
      <c r="G310" s="33" t="s">
        <v>22</v>
      </c>
      <c r="H310" s="43">
        <v>0</v>
      </c>
      <c r="I310" s="44" t="s">
        <v>23</v>
      </c>
      <c r="J310" s="42">
        <v>10.5</v>
      </c>
      <c r="K310" s="37"/>
    </row>
    <row r="311" spans="1:12" x14ac:dyDescent="0.2">
      <c r="A311" s="161" t="s">
        <v>24</v>
      </c>
      <c r="B311" s="162"/>
      <c r="C311" s="163" t="s">
        <v>25</v>
      </c>
      <c r="D311" s="164"/>
      <c r="G311" s="161" t="s">
        <v>24</v>
      </c>
      <c r="H311" s="162"/>
      <c r="I311" s="163" t="s">
        <v>25</v>
      </c>
      <c r="J311" s="164"/>
      <c r="K311" s="16"/>
    </row>
    <row r="312" spans="1:12" x14ac:dyDescent="0.2">
      <c r="A312" s="60"/>
      <c r="B312" s="46" t="s">
        <v>26</v>
      </c>
      <c r="C312" s="47"/>
      <c r="D312" s="48" t="s">
        <v>26</v>
      </c>
      <c r="G312" s="60"/>
      <c r="H312" s="46" t="s">
        <v>26</v>
      </c>
      <c r="I312" s="47"/>
      <c r="J312" s="48" t="s">
        <v>26</v>
      </c>
      <c r="K312" s="49"/>
    </row>
    <row r="313" spans="1:12" x14ac:dyDescent="0.2">
      <c r="A313" s="40" t="s">
        <v>29</v>
      </c>
      <c r="B313" s="51">
        <v>14800</v>
      </c>
      <c r="C313" s="52" t="s">
        <v>28</v>
      </c>
      <c r="D313" s="53">
        <v>208</v>
      </c>
      <c r="G313" s="40" t="s">
        <v>29</v>
      </c>
      <c r="H313" s="51">
        <v>16000</v>
      </c>
      <c r="I313" s="52" t="s">
        <v>28</v>
      </c>
      <c r="J313" s="53">
        <v>125</v>
      </c>
      <c r="K313" s="54"/>
    </row>
    <row r="314" spans="1:12" x14ac:dyDescent="0.2">
      <c r="A314" s="40" t="s">
        <v>30</v>
      </c>
      <c r="B314" s="56">
        <v>11100</v>
      </c>
      <c r="C314" s="52" t="s">
        <v>31</v>
      </c>
      <c r="D314" s="57">
        <v>0</v>
      </c>
      <c r="G314" s="40" t="s">
        <v>30</v>
      </c>
      <c r="H314" s="56">
        <v>2500</v>
      </c>
      <c r="I314" s="52" t="s">
        <v>31</v>
      </c>
      <c r="J314" s="57">
        <v>0</v>
      </c>
      <c r="K314" s="54"/>
    </row>
    <row r="315" spans="1:12" x14ac:dyDescent="0.2">
      <c r="A315" s="40" t="s">
        <v>32</v>
      </c>
      <c r="B315" s="56">
        <v>2539</v>
      </c>
      <c r="C315" s="52" t="s">
        <v>33</v>
      </c>
      <c r="D315" s="57">
        <v>0</v>
      </c>
      <c r="G315" s="40" t="s">
        <v>32</v>
      </c>
      <c r="H315" s="56">
        <v>1600</v>
      </c>
      <c r="I315" s="52" t="s">
        <v>33</v>
      </c>
      <c r="J315" s="57">
        <v>0</v>
      </c>
      <c r="K315" s="54"/>
    </row>
    <row r="316" spans="1:12" x14ac:dyDescent="0.2">
      <c r="A316" s="40" t="s">
        <v>34</v>
      </c>
      <c r="B316" s="56">
        <v>1500</v>
      </c>
      <c r="C316" s="58" t="s">
        <v>35</v>
      </c>
      <c r="D316" s="57">
        <v>10932</v>
      </c>
      <c r="G316" s="40" t="s">
        <v>34</v>
      </c>
      <c r="H316" s="56">
        <v>1250</v>
      </c>
      <c r="I316" s="58" t="s">
        <v>35</v>
      </c>
      <c r="J316" s="57">
        <v>0</v>
      </c>
      <c r="K316" s="54"/>
    </row>
    <row r="317" spans="1:12" x14ac:dyDescent="0.2">
      <c r="A317" s="40" t="s">
        <v>36</v>
      </c>
      <c r="B317" s="56">
        <v>7061</v>
      </c>
      <c r="C317" s="52" t="s">
        <v>37</v>
      </c>
      <c r="D317" s="120">
        <v>0</v>
      </c>
      <c r="G317" s="40" t="s">
        <v>36</v>
      </c>
      <c r="H317" s="56">
        <v>2650</v>
      </c>
      <c r="I317" s="52" t="s">
        <v>37</v>
      </c>
      <c r="J317" s="120">
        <v>0</v>
      </c>
      <c r="K317" s="54"/>
    </row>
    <row r="318" spans="1:12" x14ac:dyDescent="0.2">
      <c r="A318" s="40" t="s">
        <v>38</v>
      </c>
      <c r="B318" s="56">
        <v>0</v>
      </c>
      <c r="C318" s="35"/>
      <c r="D318" s="35"/>
      <c r="G318" s="40" t="s">
        <v>38</v>
      </c>
      <c r="H318" s="56">
        <v>0</v>
      </c>
      <c r="I318" s="35"/>
      <c r="J318" s="35"/>
      <c r="K318" s="28"/>
    </row>
    <row r="319" spans="1:12" x14ac:dyDescent="0.2">
      <c r="A319" s="60" t="s">
        <v>39</v>
      </c>
      <c r="B319" s="56">
        <v>0</v>
      </c>
      <c r="C319" s="61"/>
      <c r="D319" s="61"/>
      <c r="G319" s="60" t="s">
        <v>39</v>
      </c>
      <c r="H319" s="56">
        <v>0</v>
      </c>
      <c r="I319" s="61"/>
      <c r="J319" s="61"/>
      <c r="K319" s="5"/>
    </row>
    <row r="320" spans="1:12" x14ac:dyDescent="0.2">
      <c r="A320" s="65" t="s">
        <v>40</v>
      </c>
      <c r="B320" s="101">
        <f>SUM(B313:B319)</f>
        <v>37000</v>
      </c>
      <c r="C320" s="67" t="s">
        <v>41</v>
      </c>
      <c r="D320" s="68">
        <f>SUM(D313:D318)</f>
        <v>11140</v>
      </c>
      <c r="G320" s="65" t="s">
        <v>40</v>
      </c>
      <c r="H320" s="101">
        <f>SUM(H313:H319)</f>
        <v>24000</v>
      </c>
      <c r="I320" s="67" t="s">
        <v>41</v>
      </c>
      <c r="J320" s="68">
        <f>SUM(J313:J318)</f>
        <v>125</v>
      </c>
      <c r="K320" s="69"/>
    </row>
    <row r="321" spans="1:11" ht="43.5" customHeight="1" x14ac:dyDescent="0.2">
      <c r="A321" s="70" t="s">
        <v>42</v>
      </c>
      <c r="B321" s="71">
        <f>B320-D320</f>
        <v>25860</v>
      </c>
      <c r="C321" s="151" t="e">
        <f ca="1">SpellIndian(B321)</f>
        <v>#NAME?</v>
      </c>
      <c r="D321" s="152"/>
      <c r="E321" s="12"/>
      <c r="F321" s="12"/>
      <c r="G321" s="70" t="s">
        <v>42</v>
      </c>
      <c r="H321" s="71">
        <f>H320-J320</f>
        <v>23875</v>
      </c>
      <c r="I321" s="151" t="s">
        <v>166</v>
      </c>
      <c r="J321" s="152"/>
      <c r="K321" s="72"/>
    </row>
    <row r="322" spans="1:11" ht="14.25" customHeight="1" x14ac:dyDescent="0.2">
      <c r="A322" s="153" t="s">
        <v>82</v>
      </c>
      <c r="B322" s="154"/>
      <c r="C322" s="73"/>
      <c r="D322" s="74"/>
      <c r="G322" s="176" t="s">
        <v>44</v>
      </c>
      <c r="H322" s="177"/>
      <c r="I322" s="178" t="s">
        <v>45</v>
      </c>
      <c r="J322" s="179"/>
      <c r="K322" s="73"/>
    </row>
    <row r="323" spans="1:11" ht="14.25" customHeight="1" x14ac:dyDescent="0.2">
      <c r="A323" s="155"/>
      <c r="B323" s="156"/>
      <c r="C323" s="73"/>
      <c r="D323" s="74"/>
      <c r="G323" s="176"/>
      <c r="H323" s="177"/>
      <c r="I323" s="16"/>
      <c r="J323" s="75"/>
      <c r="K323" s="73"/>
    </row>
    <row r="324" spans="1:11" ht="14.25" customHeight="1" x14ac:dyDescent="0.2">
      <c r="A324" s="155"/>
      <c r="B324" s="156"/>
      <c r="C324" s="73"/>
      <c r="D324" s="74"/>
      <c r="G324" s="176"/>
      <c r="H324" s="177"/>
      <c r="I324" s="16"/>
      <c r="J324" s="75"/>
      <c r="K324" s="73"/>
    </row>
    <row r="325" spans="1:11" ht="15" thickBot="1" x14ac:dyDescent="0.25">
      <c r="A325" s="123" t="s">
        <v>83</v>
      </c>
      <c r="B325" s="124"/>
      <c r="C325" s="125"/>
      <c r="D325" s="126"/>
      <c r="G325" s="170" t="s">
        <v>46</v>
      </c>
      <c r="H325" s="171"/>
      <c r="I325" s="172" t="s">
        <v>47</v>
      </c>
      <c r="J325" s="173"/>
      <c r="K325" s="122"/>
    </row>
    <row r="326" spans="1:11" x14ac:dyDescent="0.2">
      <c r="A326" s="92"/>
      <c r="B326" s="92"/>
      <c r="C326" s="92"/>
      <c r="D326" s="92"/>
      <c r="G326" s="92"/>
      <c r="H326" s="92"/>
      <c r="I326" s="92"/>
      <c r="J326" s="92"/>
    </row>
    <row r="327" spans="1:11" ht="15" thickBot="1" x14ac:dyDescent="0.25">
      <c r="A327" s="92"/>
      <c r="B327" s="92"/>
      <c r="C327" s="92"/>
      <c r="D327" s="92"/>
      <c r="G327" s="128"/>
      <c r="H327" s="128"/>
      <c r="I327" s="122"/>
      <c r="J327" s="122"/>
    </row>
    <row r="328" spans="1:11" x14ac:dyDescent="0.2">
      <c r="A328" s="77" t="s">
        <v>48</v>
      </c>
      <c r="B328" s="3"/>
      <c r="C328" s="3"/>
      <c r="D328" s="110"/>
      <c r="G328" s="77" t="s">
        <v>48</v>
      </c>
      <c r="H328" s="3"/>
      <c r="I328" s="3"/>
      <c r="J328" s="110"/>
      <c r="K328" s="5"/>
    </row>
    <row r="329" spans="1:11" ht="15" x14ac:dyDescent="0.2">
      <c r="A329" s="81"/>
      <c r="B329" s="5"/>
      <c r="C329" s="165" t="s">
        <v>1</v>
      </c>
      <c r="D329" s="166"/>
      <c r="G329" s="81"/>
      <c r="H329" s="5"/>
      <c r="I329" s="165" t="s">
        <v>1</v>
      </c>
      <c r="J329" s="166"/>
      <c r="K329" s="102"/>
    </row>
    <row r="330" spans="1:11" ht="15" x14ac:dyDescent="0.2">
      <c r="A330" s="80"/>
      <c r="B330" s="16"/>
      <c r="C330" s="165"/>
      <c r="D330" s="166"/>
      <c r="G330" s="80"/>
      <c r="H330" s="16"/>
      <c r="I330" s="165"/>
      <c r="J330" s="166"/>
      <c r="K330" s="102"/>
    </row>
    <row r="331" spans="1:11" ht="15" thickBot="1" x14ac:dyDescent="0.25">
      <c r="A331" s="111"/>
      <c r="B331" s="18"/>
      <c r="C331" s="18"/>
      <c r="D331" s="19"/>
      <c r="G331" s="111"/>
      <c r="H331" s="18"/>
      <c r="I331" s="18"/>
      <c r="J331" s="19"/>
      <c r="K331" s="9"/>
    </row>
    <row r="332" spans="1:11" ht="14.25" customHeight="1" x14ac:dyDescent="0.2">
      <c r="A332" s="20" t="s">
        <v>167</v>
      </c>
      <c r="B332" s="21"/>
      <c r="C332" s="157" t="s">
        <v>158</v>
      </c>
      <c r="D332" s="158"/>
      <c r="G332" s="20" t="s">
        <v>168</v>
      </c>
      <c r="H332" s="21"/>
      <c r="I332" s="157" t="s">
        <v>158</v>
      </c>
      <c r="J332" s="158"/>
      <c r="K332" s="22"/>
    </row>
    <row r="333" spans="1:11" x14ac:dyDescent="0.2">
      <c r="A333" s="23" t="s">
        <v>169</v>
      </c>
      <c r="B333" s="12"/>
      <c r="C333" s="28" t="s">
        <v>170</v>
      </c>
      <c r="D333" s="25"/>
      <c r="G333" s="23" t="s">
        <v>137</v>
      </c>
      <c r="H333" s="12"/>
      <c r="I333" s="28" t="s">
        <v>161</v>
      </c>
      <c r="J333" s="25"/>
      <c r="K333" s="28"/>
    </row>
    <row r="334" spans="1:11" x14ac:dyDescent="0.2">
      <c r="A334" s="29" t="s">
        <v>171</v>
      </c>
      <c r="B334" s="30"/>
      <c r="C334" s="159" t="s">
        <v>11</v>
      </c>
      <c r="D334" s="160"/>
      <c r="G334" s="29" t="s">
        <v>163</v>
      </c>
      <c r="H334" s="30"/>
      <c r="I334" s="159" t="s">
        <v>11</v>
      </c>
      <c r="J334" s="160"/>
      <c r="K334" s="32"/>
    </row>
    <row r="335" spans="1:11" ht="51" x14ac:dyDescent="0.2">
      <c r="A335" s="103" t="s">
        <v>164</v>
      </c>
      <c r="B335" s="34">
        <v>22</v>
      </c>
      <c r="C335" s="35" t="s">
        <v>14</v>
      </c>
      <c r="D335" s="36" t="s">
        <v>172</v>
      </c>
      <c r="G335" s="103" t="s">
        <v>164</v>
      </c>
      <c r="H335" s="34">
        <v>21</v>
      </c>
      <c r="I335" s="35" t="s">
        <v>14</v>
      </c>
      <c r="J335" s="129" t="s">
        <v>173</v>
      </c>
      <c r="K335" s="31"/>
    </row>
    <row r="336" spans="1:11" x14ac:dyDescent="0.2">
      <c r="A336" s="40" t="s">
        <v>20</v>
      </c>
      <c r="B336" s="39">
        <v>0</v>
      </c>
      <c r="C336" s="41" t="s">
        <v>21</v>
      </c>
      <c r="D336" s="42">
        <v>0</v>
      </c>
      <c r="G336" s="40" t="s">
        <v>20</v>
      </c>
      <c r="H336" s="39">
        <v>1</v>
      </c>
      <c r="I336" s="41" t="s">
        <v>21</v>
      </c>
      <c r="J336" s="42">
        <v>0</v>
      </c>
      <c r="K336" s="37"/>
    </row>
    <row r="337" spans="1:11" ht="38.25" x14ac:dyDescent="0.2">
      <c r="A337" s="33" t="s">
        <v>22</v>
      </c>
      <c r="B337" s="43">
        <v>0</v>
      </c>
      <c r="C337" s="44" t="s">
        <v>23</v>
      </c>
      <c r="D337" s="42">
        <v>0</v>
      </c>
      <c r="G337" s="33" t="s">
        <v>22</v>
      </c>
      <c r="H337" s="43">
        <v>0</v>
      </c>
      <c r="I337" s="44" t="s">
        <v>23</v>
      </c>
      <c r="J337" s="42">
        <v>11</v>
      </c>
      <c r="K337" s="37"/>
    </row>
    <row r="338" spans="1:11" x14ac:dyDescent="0.2">
      <c r="A338" s="161" t="s">
        <v>24</v>
      </c>
      <c r="B338" s="162"/>
      <c r="C338" s="163" t="s">
        <v>25</v>
      </c>
      <c r="D338" s="164"/>
      <c r="G338" s="161" t="s">
        <v>24</v>
      </c>
      <c r="H338" s="162"/>
      <c r="I338" s="163" t="s">
        <v>25</v>
      </c>
      <c r="J338" s="164"/>
      <c r="K338" s="16"/>
    </row>
    <row r="339" spans="1:11" x14ac:dyDescent="0.2">
      <c r="A339" s="60"/>
      <c r="B339" s="46" t="s">
        <v>26</v>
      </c>
      <c r="C339" s="47"/>
      <c r="D339" s="48" t="s">
        <v>26</v>
      </c>
      <c r="G339" s="60"/>
      <c r="H339" s="46" t="s">
        <v>26</v>
      </c>
      <c r="I339" s="47"/>
      <c r="J339" s="48" t="s">
        <v>26</v>
      </c>
      <c r="K339" s="49"/>
    </row>
    <row r="340" spans="1:11" x14ac:dyDescent="0.2">
      <c r="A340" s="40" t="s">
        <v>29</v>
      </c>
      <c r="B340" s="51">
        <v>16000</v>
      </c>
      <c r="C340" s="52" t="s">
        <v>28</v>
      </c>
      <c r="D340" s="53">
        <v>125</v>
      </c>
      <c r="G340" s="40" t="s">
        <v>29</v>
      </c>
      <c r="H340" s="51">
        <v>16000</v>
      </c>
      <c r="I340" s="52" t="s">
        <v>28</v>
      </c>
      <c r="J340" s="53">
        <v>125</v>
      </c>
      <c r="K340" s="55"/>
    </row>
    <row r="341" spans="1:11" x14ac:dyDescent="0.2">
      <c r="A341" s="40" t="s">
        <v>30</v>
      </c>
      <c r="B341" s="56">
        <v>2500</v>
      </c>
      <c r="C341" s="52" t="s">
        <v>31</v>
      </c>
      <c r="D341" s="57">
        <v>0</v>
      </c>
      <c r="G341" s="40" t="s">
        <v>30</v>
      </c>
      <c r="H341" s="56">
        <v>2500</v>
      </c>
      <c r="I341" s="52" t="s">
        <v>31</v>
      </c>
      <c r="J341" s="57">
        <v>0</v>
      </c>
      <c r="K341" s="54"/>
    </row>
    <row r="342" spans="1:11" x14ac:dyDescent="0.2">
      <c r="A342" s="40" t="s">
        <v>32</v>
      </c>
      <c r="B342" s="56">
        <v>1600</v>
      </c>
      <c r="C342" s="52" t="s">
        <v>33</v>
      </c>
      <c r="D342" s="57">
        <v>0</v>
      </c>
      <c r="G342" s="40" t="s">
        <v>32</v>
      </c>
      <c r="H342" s="56">
        <v>1600</v>
      </c>
      <c r="I342" s="52" t="s">
        <v>33</v>
      </c>
      <c r="J342" s="57">
        <v>0</v>
      </c>
      <c r="K342" s="54"/>
    </row>
    <row r="343" spans="1:11" x14ac:dyDescent="0.2">
      <c r="A343" s="40" t="s">
        <v>34</v>
      </c>
      <c r="B343" s="56">
        <v>1250</v>
      </c>
      <c r="C343" s="58" t="s">
        <v>35</v>
      </c>
      <c r="D343" s="57">
        <v>0</v>
      </c>
      <c r="G343" s="40" t="s">
        <v>34</v>
      </c>
      <c r="H343" s="56">
        <v>1250</v>
      </c>
      <c r="I343" s="58" t="s">
        <v>35</v>
      </c>
      <c r="J343" s="57">
        <v>0</v>
      </c>
      <c r="K343" s="54"/>
    </row>
    <row r="344" spans="1:11" x14ac:dyDescent="0.2">
      <c r="A344" s="40" t="s">
        <v>36</v>
      </c>
      <c r="B344" s="56">
        <v>2650</v>
      </c>
      <c r="C344" s="52" t="s">
        <v>37</v>
      </c>
      <c r="D344" s="120">
        <v>0</v>
      </c>
      <c r="G344" s="40" t="s">
        <v>36</v>
      </c>
      <c r="H344" s="56">
        <v>2650</v>
      </c>
      <c r="I344" s="52" t="s">
        <v>37</v>
      </c>
      <c r="J344" s="120">
        <v>0</v>
      </c>
      <c r="K344" s="54"/>
    </row>
    <row r="345" spans="1:11" x14ac:dyDescent="0.2">
      <c r="A345" s="40" t="s">
        <v>38</v>
      </c>
      <c r="B345" s="56">
        <v>0</v>
      </c>
      <c r="C345" s="35"/>
      <c r="D345" s="35"/>
      <c r="G345" s="40" t="s">
        <v>38</v>
      </c>
      <c r="H345" s="56">
        <v>0</v>
      </c>
      <c r="I345" s="35"/>
      <c r="J345" s="35"/>
      <c r="K345" s="28"/>
    </row>
    <row r="346" spans="1:11" x14ac:dyDescent="0.2">
      <c r="A346" s="60" t="s">
        <v>39</v>
      </c>
      <c r="B346" s="56">
        <v>0</v>
      </c>
      <c r="C346" s="61"/>
      <c r="D346" s="61"/>
      <c r="G346" s="60" t="s">
        <v>39</v>
      </c>
      <c r="H346" s="56">
        <v>0</v>
      </c>
      <c r="I346" s="61"/>
      <c r="J346" s="61"/>
      <c r="K346" s="28"/>
    </row>
    <row r="347" spans="1:11" x14ac:dyDescent="0.2">
      <c r="A347" s="65" t="s">
        <v>40</v>
      </c>
      <c r="B347" s="101">
        <f>SUM(B340:B346)</f>
        <v>24000</v>
      </c>
      <c r="C347" s="67" t="s">
        <v>41</v>
      </c>
      <c r="D347" s="68">
        <f>SUM(D340:D345)</f>
        <v>125</v>
      </c>
      <c r="G347" s="65" t="s">
        <v>40</v>
      </c>
      <c r="H347" s="101">
        <f>SUM(H340:H346)</f>
        <v>24000</v>
      </c>
      <c r="I347" s="67" t="s">
        <v>41</v>
      </c>
      <c r="J347" s="68">
        <f>SUM(J340:J345)</f>
        <v>125</v>
      </c>
      <c r="K347" s="69"/>
    </row>
    <row r="348" spans="1:11" ht="42.75" customHeight="1" x14ac:dyDescent="0.2">
      <c r="A348" s="70" t="s">
        <v>42</v>
      </c>
      <c r="B348" s="71">
        <f>B347-D347</f>
        <v>23875</v>
      </c>
      <c r="C348" s="151" t="e">
        <f ca="1">SpellIndian(B348)</f>
        <v>#NAME?</v>
      </c>
      <c r="D348" s="152"/>
      <c r="E348" s="12"/>
      <c r="F348" s="12"/>
      <c r="G348" s="70" t="s">
        <v>42</v>
      </c>
      <c r="H348" s="71">
        <f>H347-J347</f>
        <v>23875</v>
      </c>
      <c r="I348" s="151" t="s">
        <v>166</v>
      </c>
      <c r="J348" s="152"/>
      <c r="K348" s="72"/>
    </row>
    <row r="349" spans="1:11" ht="14.25" customHeight="1" x14ac:dyDescent="0.2">
      <c r="A349" s="153" t="s">
        <v>82</v>
      </c>
      <c r="B349" s="154"/>
      <c r="C349" s="73"/>
      <c r="D349" s="74"/>
      <c r="G349" s="153" t="s">
        <v>82</v>
      </c>
      <c r="H349" s="154"/>
      <c r="I349" s="73"/>
      <c r="J349" s="74"/>
      <c r="K349" s="73"/>
    </row>
    <row r="350" spans="1:11" ht="14.25" customHeight="1" x14ac:dyDescent="0.2">
      <c r="A350" s="155"/>
      <c r="B350" s="156"/>
      <c r="C350" s="73"/>
      <c r="D350" s="74"/>
      <c r="G350" s="155"/>
      <c r="H350" s="156"/>
      <c r="I350" s="73"/>
      <c r="J350" s="74"/>
      <c r="K350" s="73"/>
    </row>
    <row r="351" spans="1:11" ht="14.25" customHeight="1" x14ac:dyDescent="0.2">
      <c r="A351" s="155"/>
      <c r="B351" s="156"/>
      <c r="C351" s="73"/>
      <c r="D351" s="74"/>
      <c r="G351" s="155"/>
      <c r="H351" s="156"/>
      <c r="I351" s="73"/>
      <c r="J351" s="74"/>
      <c r="K351" s="73"/>
    </row>
    <row r="352" spans="1:11" ht="15" thickBot="1" x14ac:dyDescent="0.25">
      <c r="A352" s="123" t="s">
        <v>83</v>
      </c>
      <c r="B352" s="124"/>
      <c r="C352" s="125"/>
      <c r="D352" s="126"/>
      <c r="G352" s="123" t="s">
        <v>83</v>
      </c>
      <c r="H352" s="124"/>
      <c r="I352" s="125"/>
      <c r="J352" s="126"/>
      <c r="K352" s="76"/>
    </row>
    <row r="353" spans="1:11" x14ac:dyDescent="0.2">
      <c r="A353" s="92"/>
      <c r="B353" s="92"/>
      <c r="C353" s="92"/>
      <c r="D353" s="92"/>
    </row>
    <row r="354" spans="1:11" ht="15" thickBot="1" x14ac:dyDescent="0.25">
      <c r="A354" s="92"/>
      <c r="B354" s="92"/>
      <c r="C354" s="92"/>
      <c r="D354" s="92"/>
    </row>
    <row r="355" spans="1:11" x14ac:dyDescent="0.2">
      <c r="A355" s="77" t="s">
        <v>0</v>
      </c>
      <c r="B355" s="3"/>
      <c r="C355" s="3"/>
      <c r="D355" s="4"/>
      <c r="G355" s="77" t="s">
        <v>48</v>
      </c>
      <c r="H355" s="3"/>
      <c r="I355" s="3"/>
      <c r="J355" s="4"/>
      <c r="K355" s="5"/>
    </row>
    <row r="356" spans="1:11" ht="15" x14ac:dyDescent="0.2">
      <c r="A356" s="81"/>
      <c r="B356" s="5"/>
      <c r="C356" s="165" t="s">
        <v>1</v>
      </c>
      <c r="D356" s="166"/>
      <c r="G356" s="81"/>
      <c r="H356" s="5"/>
      <c r="I356" s="165" t="s">
        <v>1</v>
      </c>
      <c r="J356" s="166"/>
      <c r="K356" s="102"/>
    </row>
    <row r="357" spans="1:11" ht="15" x14ac:dyDescent="0.2">
      <c r="A357" s="80"/>
      <c r="B357" s="16"/>
      <c r="C357" s="165"/>
      <c r="D357" s="166"/>
      <c r="G357" s="80"/>
      <c r="H357" s="16"/>
      <c r="I357" s="165"/>
      <c r="J357" s="166"/>
      <c r="K357" s="102"/>
    </row>
    <row r="358" spans="1:11" ht="15" thickBot="1" x14ac:dyDescent="0.25">
      <c r="A358" s="111"/>
      <c r="B358" s="18"/>
      <c r="C358" s="18"/>
      <c r="D358" s="19"/>
      <c r="G358" s="111"/>
      <c r="H358" s="18"/>
      <c r="I358" s="18"/>
      <c r="J358" s="19"/>
      <c r="K358" s="9"/>
    </row>
    <row r="359" spans="1:11" ht="14.25" customHeight="1" x14ac:dyDescent="0.2">
      <c r="A359" s="20" t="s">
        <v>174</v>
      </c>
      <c r="B359" s="21"/>
      <c r="C359" s="157" t="s">
        <v>175</v>
      </c>
      <c r="D359" s="158"/>
      <c r="G359" s="20" t="s">
        <v>176</v>
      </c>
      <c r="H359" s="21"/>
      <c r="I359" s="157" t="s">
        <v>177</v>
      </c>
      <c r="J359" s="158"/>
      <c r="K359" s="22"/>
    </row>
    <row r="360" spans="1:11" x14ac:dyDescent="0.2">
      <c r="A360" s="23" t="s">
        <v>115</v>
      </c>
      <c r="B360" s="12"/>
      <c r="C360" s="28" t="s">
        <v>178</v>
      </c>
      <c r="D360" s="25"/>
      <c r="G360" s="23" t="s">
        <v>179</v>
      </c>
      <c r="H360" s="12"/>
      <c r="I360" s="28" t="s">
        <v>180</v>
      </c>
      <c r="J360" s="25"/>
      <c r="K360" s="28"/>
    </row>
    <row r="361" spans="1:11" x14ac:dyDescent="0.2">
      <c r="A361" s="29" t="s">
        <v>181</v>
      </c>
      <c r="B361" s="30"/>
      <c r="C361" s="159" t="s">
        <v>11</v>
      </c>
      <c r="D361" s="160"/>
      <c r="G361" s="29" t="s">
        <v>182</v>
      </c>
      <c r="H361" s="30"/>
      <c r="I361" s="159" t="s">
        <v>11</v>
      </c>
      <c r="J361" s="160"/>
      <c r="K361" s="32"/>
    </row>
    <row r="362" spans="1:11" ht="51" x14ac:dyDescent="0.2">
      <c r="A362" s="103" t="s">
        <v>164</v>
      </c>
      <c r="B362" s="34">
        <v>22</v>
      </c>
      <c r="C362" s="35" t="s">
        <v>14</v>
      </c>
      <c r="D362" s="36" t="s">
        <v>64</v>
      </c>
      <c r="G362" s="103" t="s">
        <v>164</v>
      </c>
      <c r="H362" s="34">
        <v>21.5</v>
      </c>
      <c r="I362" s="35" t="s">
        <v>14</v>
      </c>
      <c r="J362" s="36" t="s">
        <v>64</v>
      </c>
      <c r="K362" s="31"/>
    </row>
    <row r="363" spans="1:11" x14ac:dyDescent="0.2">
      <c r="A363" s="40" t="s">
        <v>20</v>
      </c>
      <c r="B363" s="39">
        <v>0</v>
      </c>
      <c r="C363" s="41" t="s">
        <v>21</v>
      </c>
      <c r="D363" s="42">
        <v>0</v>
      </c>
      <c r="G363" s="40" t="s">
        <v>20</v>
      </c>
      <c r="H363" s="39">
        <v>0.5</v>
      </c>
      <c r="I363" s="41" t="s">
        <v>21</v>
      </c>
      <c r="J363" s="42">
        <v>0</v>
      </c>
      <c r="K363" s="37"/>
    </row>
    <row r="364" spans="1:11" ht="38.25" x14ac:dyDescent="0.2">
      <c r="A364" s="33" t="s">
        <v>22</v>
      </c>
      <c r="B364" s="38">
        <v>0</v>
      </c>
      <c r="C364" s="100" t="s">
        <v>23</v>
      </c>
      <c r="D364" s="42">
        <v>1</v>
      </c>
      <c r="G364" s="33" t="s">
        <v>22</v>
      </c>
      <c r="H364" s="43">
        <v>0</v>
      </c>
      <c r="I364" s="44" t="s">
        <v>23</v>
      </c>
      <c r="J364" s="42">
        <v>0.5</v>
      </c>
      <c r="K364" s="37"/>
    </row>
    <row r="365" spans="1:11" x14ac:dyDescent="0.2">
      <c r="A365" s="161" t="s">
        <v>24</v>
      </c>
      <c r="B365" s="162"/>
      <c r="C365" s="163" t="s">
        <v>25</v>
      </c>
      <c r="D365" s="164"/>
      <c r="G365" s="161" t="s">
        <v>24</v>
      </c>
      <c r="H365" s="162"/>
      <c r="I365" s="163" t="s">
        <v>25</v>
      </c>
      <c r="J365" s="164"/>
      <c r="K365" s="16"/>
    </row>
    <row r="366" spans="1:11" x14ac:dyDescent="0.2">
      <c r="A366" s="60"/>
      <c r="B366" s="46" t="s">
        <v>26</v>
      </c>
      <c r="C366" s="47"/>
      <c r="D366" s="48" t="s">
        <v>26</v>
      </c>
      <c r="G366" s="60"/>
      <c r="H366" s="46" t="s">
        <v>26</v>
      </c>
      <c r="I366" s="47"/>
      <c r="J366" s="48" t="s">
        <v>26</v>
      </c>
      <c r="K366" s="49"/>
    </row>
    <row r="367" spans="1:11" x14ac:dyDescent="0.2">
      <c r="A367" s="40" t="s">
        <v>29</v>
      </c>
      <c r="B367" s="51">
        <v>13200</v>
      </c>
      <c r="C367" s="52" t="s">
        <v>28</v>
      </c>
      <c r="D367" s="53">
        <v>208</v>
      </c>
      <c r="G367" s="40" t="s">
        <v>29</v>
      </c>
      <c r="H367" s="51">
        <v>17200</v>
      </c>
      <c r="I367" s="52" t="s">
        <v>28</v>
      </c>
      <c r="J367" s="53">
        <v>208</v>
      </c>
      <c r="K367" s="55"/>
    </row>
    <row r="368" spans="1:11" x14ac:dyDescent="0.2">
      <c r="A368" s="40" t="s">
        <v>30</v>
      </c>
      <c r="B368" s="56">
        <v>9900</v>
      </c>
      <c r="C368" s="52" t="s">
        <v>31</v>
      </c>
      <c r="D368" s="57">
        <v>0</v>
      </c>
      <c r="G368" s="40" t="s">
        <v>30</v>
      </c>
      <c r="H368" s="56">
        <v>7500</v>
      </c>
      <c r="I368" s="52" t="s">
        <v>31</v>
      </c>
      <c r="J368" s="57">
        <v>0</v>
      </c>
      <c r="K368" s="54"/>
    </row>
    <row r="369" spans="1:11" x14ac:dyDescent="0.2">
      <c r="A369" s="40" t="s">
        <v>32</v>
      </c>
      <c r="B369" s="56">
        <v>2500</v>
      </c>
      <c r="C369" s="52" t="s">
        <v>33</v>
      </c>
      <c r="D369" s="57">
        <v>0</v>
      </c>
      <c r="G369" s="40" t="s">
        <v>32</v>
      </c>
      <c r="H369" s="56">
        <v>3550</v>
      </c>
      <c r="I369" s="52" t="s">
        <v>33</v>
      </c>
      <c r="J369" s="57">
        <v>2682</v>
      </c>
      <c r="K369" s="54"/>
    </row>
    <row r="370" spans="1:11" x14ac:dyDescent="0.2">
      <c r="A370" s="40" t="s">
        <v>34</v>
      </c>
      <c r="B370" s="56">
        <v>2500</v>
      </c>
      <c r="C370" s="58" t="s">
        <v>35</v>
      </c>
      <c r="D370" s="57">
        <v>0</v>
      </c>
      <c r="G370" s="40" t="s">
        <v>34</v>
      </c>
      <c r="H370" s="56">
        <v>3500</v>
      </c>
      <c r="I370" s="58" t="s">
        <v>35</v>
      </c>
      <c r="J370" s="57">
        <v>0</v>
      </c>
      <c r="K370" s="54"/>
    </row>
    <row r="371" spans="1:11" x14ac:dyDescent="0.2">
      <c r="A371" s="40" t="s">
        <v>36</v>
      </c>
      <c r="B371" s="56">
        <v>14900</v>
      </c>
      <c r="C371" s="52" t="s">
        <v>37</v>
      </c>
      <c r="D371" s="57">
        <v>0</v>
      </c>
      <c r="G371" s="40" t="s">
        <v>36</v>
      </c>
      <c r="H371" s="56">
        <v>11250</v>
      </c>
      <c r="I371" s="52" t="s">
        <v>37</v>
      </c>
      <c r="J371" s="120">
        <v>0</v>
      </c>
      <c r="K371" s="54"/>
    </row>
    <row r="372" spans="1:11" x14ac:dyDescent="0.2">
      <c r="A372" s="40" t="s">
        <v>38</v>
      </c>
      <c r="B372" s="56">
        <v>0</v>
      </c>
      <c r="C372" s="61"/>
      <c r="D372" s="62"/>
      <c r="G372" s="40" t="s">
        <v>38</v>
      </c>
      <c r="H372" s="56">
        <v>0</v>
      </c>
      <c r="I372" s="35"/>
      <c r="J372" s="35"/>
      <c r="K372" s="28"/>
    </row>
    <row r="373" spans="1:11" x14ac:dyDescent="0.2">
      <c r="A373" s="60" t="s">
        <v>39</v>
      </c>
      <c r="B373" s="56">
        <v>977</v>
      </c>
      <c r="C373" s="61"/>
      <c r="D373" s="62"/>
      <c r="G373" s="60" t="s">
        <v>39</v>
      </c>
      <c r="H373" s="56">
        <v>0</v>
      </c>
      <c r="I373" s="61"/>
      <c r="J373" s="61"/>
      <c r="K373" s="5"/>
    </row>
    <row r="374" spans="1:11" x14ac:dyDescent="0.2">
      <c r="A374" s="20" t="s">
        <v>40</v>
      </c>
      <c r="B374" s="109">
        <f>SUM(B367:B373)</f>
        <v>43977</v>
      </c>
      <c r="C374" s="67" t="s">
        <v>41</v>
      </c>
      <c r="D374" s="68">
        <f>SUM(D367:D373)-D372</f>
        <v>208</v>
      </c>
      <c r="G374" s="65" t="s">
        <v>40</v>
      </c>
      <c r="H374" s="101">
        <f>SUM(H367:H373)</f>
        <v>43000</v>
      </c>
      <c r="I374" s="67" t="s">
        <v>41</v>
      </c>
      <c r="J374" s="68">
        <f>SUM(J367:J372)</f>
        <v>2890</v>
      </c>
      <c r="K374" s="69"/>
    </row>
    <row r="375" spans="1:11" ht="42" customHeight="1" x14ac:dyDescent="0.2">
      <c r="A375" s="70" t="s">
        <v>42</v>
      </c>
      <c r="B375" s="71">
        <f>B374-D374</f>
        <v>43769</v>
      </c>
      <c r="C375" s="151" t="e">
        <f ca="1">SpellIndian(B375)</f>
        <v>#NAME?</v>
      </c>
      <c r="D375" s="152"/>
      <c r="E375" s="12"/>
      <c r="F375" s="12"/>
      <c r="G375" s="70" t="s">
        <v>42</v>
      </c>
      <c r="H375" s="71">
        <f>H374-J374</f>
        <v>40110</v>
      </c>
      <c r="I375" s="151" t="e">
        <f ca="1">SpellIndian(H375)</f>
        <v>#NAME?</v>
      </c>
      <c r="J375" s="152"/>
      <c r="K375" s="72"/>
    </row>
    <row r="376" spans="1:11" ht="14.25" customHeight="1" x14ac:dyDescent="0.2">
      <c r="A376" s="153" t="s">
        <v>82</v>
      </c>
      <c r="B376" s="154"/>
      <c r="C376" s="73"/>
      <c r="D376" s="74"/>
      <c r="G376" s="153" t="s">
        <v>82</v>
      </c>
      <c r="H376" s="154"/>
      <c r="I376" s="73"/>
      <c r="J376" s="74"/>
      <c r="K376" s="73"/>
    </row>
    <row r="377" spans="1:11" ht="14.25" customHeight="1" x14ac:dyDescent="0.2">
      <c r="A377" s="155"/>
      <c r="B377" s="156"/>
      <c r="C377" s="73"/>
      <c r="D377" s="74"/>
      <c r="G377" s="155"/>
      <c r="H377" s="156"/>
      <c r="I377" s="73"/>
      <c r="J377" s="74"/>
      <c r="K377" s="73"/>
    </row>
    <row r="378" spans="1:11" ht="14.25" customHeight="1" x14ac:dyDescent="0.2">
      <c r="A378" s="155"/>
      <c r="B378" s="156"/>
      <c r="C378" s="73"/>
      <c r="D378" s="74"/>
      <c r="G378" s="155"/>
      <c r="H378" s="156"/>
      <c r="I378" s="73"/>
      <c r="J378" s="74"/>
      <c r="K378" s="73"/>
    </row>
    <row r="379" spans="1:11" ht="15" thickBot="1" x14ac:dyDescent="0.25">
      <c r="A379" s="167" t="s">
        <v>83</v>
      </c>
      <c r="B379" s="168"/>
      <c r="C379" s="168"/>
      <c r="D379" s="169"/>
      <c r="G379" s="123" t="s">
        <v>83</v>
      </c>
      <c r="H379" s="124"/>
      <c r="I379" s="125"/>
      <c r="J379" s="126"/>
      <c r="K379" s="122"/>
    </row>
    <row r="380" spans="1:11" x14ac:dyDescent="0.2">
      <c r="A380" s="92"/>
      <c r="B380" s="92"/>
      <c r="C380" s="92"/>
      <c r="D380" s="92"/>
    </row>
    <row r="381" spans="1:11" ht="15" thickBot="1" x14ac:dyDescent="0.25">
      <c r="A381" s="92"/>
      <c r="B381" s="92"/>
      <c r="C381" s="92"/>
      <c r="D381" s="92"/>
    </row>
    <row r="382" spans="1:11" x14ac:dyDescent="0.2">
      <c r="A382" s="77" t="s">
        <v>48</v>
      </c>
      <c r="B382" s="3"/>
      <c r="C382" s="3"/>
      <c r="D382" s="4"/>
      <c r="G382" s="77" t="s">
        <v>0</v>
      </c>
      <c r="H382" s="3"/>
      <c r="I382" s="3"/>
      <c r="J382" s="4"/>
      <c r="K382" s="5"/>
    </row>
    <row r="383" spans="1:11" ht="15" x14ac:dyDescent="0.2">
      <c r="A383" s="81"/>
      <c r="B383" s="5"/>
      <c r="C383" s="165" t="s">
        <v>1</v>
      </c>
      <c r="D383" s="166"/>
      <c r="G383" s="81"/>
      <c r="H383" s="5"/>
      <c r="I383" s="165" t="s">
        <v>1</v>
      </c>
      <c r="J383" s="166"/>
      <c r="K383" s="102"/>
    </row>
    <row r="384" spans="1:11" ht="15" x14ac:dyDescent="0.2">
      <c r="A384" s="80"/>
      <c r="B384" s="16"/>
      <c r="C384" s="165"/>
      <c r="D384" s="166"/>
      <c r="G384" s="80"/>
      <c r="H384" s="16"/>
      <c r="I384" s="165"/>
      <c r="J384" s="166"/>
      <c r="K384" s="102"/>
    </row>
    <row r="385" spans="1:11" ht="15" thickBot="1" x14ac:dyDescent="0.25">
      <c r="A385" s="111"/>
      <c r="B385" s="18"/>
      <c r="C385" s="18"/>
      <c r="D385" s="19"/>
      <c r="G385" s="111"/>
      <c r="H385" s="18"/>
      <c r="I385" s="18"/>
      <c r="J385" s="19"/>
      <c r="K385" s="9"/>
    </row>
    <row r="386" spans="1:11" ht="14.25" customHeight="1" x14ac:dyDescent="0.2">
      <c r="A386" s="20" t="s">
        <v>183</v>
      </c>
      <c r="B386" s="21"/>
      <c r="C386" s="157" t="s">
        <v>177</v>
      </c>
      <c r="D386" s="158"/>
      <c r="G386" s="20" t="s">
        <v>184</v>
      </c>
      <c r="H386" s="21"/>
      <c r="I386" s="157" t="s">
        <v>185</v>
      </c>
      <c r="J386" s="158"/>
      <c r="K386" s="22"/>
    </row>
    <row r="387" spans="1:11" x14ac:dyDescent="0.2">
      <c r="A387" s="23" t="s">
        <v>186</v>
      </c>
      <c r="B387" s="12"/>
      <c r="C387" s="28" t="s">
        <v>187</v>
      </c>
      <c r="D387" s="25"/>
      <c r="G387" s="23" t="s">
        <v>188</v>
      </c>
      <c r="H387" s="12"/>
      <c r="I387" s="28" t="s">
        <v>189</v>
      </c>
      <c r="J387" s="25"/>
      <c r="K387" s="28"/>
    </row>
    <row r="388" spans="1:11" x14ac:dyDescent="0.2">
      <c r="A388" s="29" t="s">
        <v>190</v>
      </c>
      <c r="B388" s="30"/>
      <c r="C388" s="159" t="s">
        <v>11</v>
      </c>
      <c r="D388" s="160"/>
      <c r="G388" s="29" t="s">
        <v>191</v>
      </c>
      <c r="H388" s="30"/>
      <c r="I388" s="159" t="s">
        <v>11</v>
      </c>
      <c r="J388" s="160"/>
      <c r="K388" s="32"/>
    </row>
    <row r="389" spans="1:11" ht="51" x14ac:dyDescent="0.2">
      <c r="A389" s="103" t="s">
        <v>164</v>
      </c>
      <c r="B389" s="34">
        <v>22</v>
      </c>
      <c r="C389" s="35" t="s">
        <v>14</v>
      </c>
      <c r="D389" s="36" t="s">
        <v>110</v>
      </c>
      <c r="G389" s="103" t="s">
        <v>164</v>
      </c>
      <c r="H389" s="34">
        <v>21</v>
      </c>
      <c r="I389" s="35" t="s">
        <v>14</v>
      </c>
      <c r="J389" s="36" t="s">
        <v>192</v>
      </c>
      <c r="K389" s="31"/>
    </row>
    <row r="390" spans="1:11" x14ac:dyDescent="0.2">
      <c r="A390" s="40" t="s">
        <v>20</v>
      </c>
      <c r="B390" s="39">
        <v>0</v>
      </c>
      <c r="C390" s="41" t="s">
        <v>21</v>
      </c>
      <c r="D390" s="42">
        <v>0</v>
      </c>
      <c r="G390" s="40" t="s">
        <v>20</v>
      </c>
      <c r="H390" s="39">
        <v>1</v>
      </c>
      <c r="I390" s="41" t="s">
        <v>21</v>
      </c>
      <c r="J390" s="42">
        <v>0</v>
      </c>
      <c r="K390" s="37"/>
    </row>
    <row r="391" spans="1:11" ht="38.25" x14ac:dyDescent="0.2">
      <c r="A391" s="33" t="s">
        <v>22</v>
      </c>
      <c r="B391" s="43">
        <v>0</v>
      </c>
      <c r="C391" s="44" t="s">
        <v>23</v>
      </c>
      <c r="D391" s="42">
        <v>1.5</v>
      </c>
      <c r="G391" s="33" t="s">
        <v>22</v>
      </c>
      <c r="H391" s="38">
        <v>0</v>
      </c>
      <c r="I391" s="100" t="s">
        <v>23</v>
      </c>
      <c r="J391" s="42">
        <v>1.5</v>
      </c>
      <c r="K391" s="37"/>
    </row>
    <row r="392" spans="1:11" x14ac:dyDescent="0.2">
      <c r="A392" s="161" t="s">
        <v>24</v>
      </c>
      <c r="B392" s="162"/>
      <c r="C392" s="163" t="s">
        <v>25</v>
      </c>
      <c r="D392" s="164"/>
      <c r="G392" s="161" t="s">
        <v>24</v>
      </c>
      <c r="H392" s="162"/>
      <c r="I392" s="163" t="s">
        <v>25</v>
      </c>
      <c r="J392" s="164"/>
      <c r="K392" s="16"/>
    </row>
    <row r="393" spans="1:11" x14ac:dyDescent="0.2">
      <c r="A393" s="60"/>
      <c r="B393" s="46" t="s">
        <v>26</v>
      </c>
      <c r="C393" s="47"/>
      <c r="D393" s="48" t="s">
        <v>26</v>
      </c>
      <c r="G393" s="60"/>
      <c r="H393" s="46" t="s">
        <v>26</v>
      </c>
      <c r="I393" s="47"/>
      <c r="J393" s="48" t="s">
        <v>26</v>
      </c>
      <c r="K393" s="49"/>
    </row>
    <row r="394" spans="1:11" x14ac:dyDescent="0.2">
      <c r="A394" s="40" t="s">
        <v>29</v>
      </c>
      <c r="B394" s="51">
        <v>11600</v>
      </c>
      <c r="C394" s="52" t="s">
        <v>28</v>
      </c>
      <c r="D394" s="53">
        <v>167</v>
      </c>
      <c r="G394" s="40" t="s">
        <v>29</v>
      </c>
      <c r="H394" s="51">
        <v>8600</v>
      </c>
      <c r="I394" s="52" t="s">
        <v>28</v>
      </c>
      <c r="J394" s="53">
        <v>125</v>
      </c>
      <c r="K394" s="55"/>
    </row>
    <row r="395" spans="1:11" x14ac:dyDescent="0.2">
      <c r="A395" s="40" t="s">
        <v>30</v>
      </c>
      <c r="B395" s="56">
        <v>3000</v>
      </c>
      <c r="C395" s="52" t="s">
        <v>31</v>
      </c>
      <c r="D395" s="57">
        <v>0</v>
      </c>
      <c r="G395" s="40" t="s">
        <v>30</v>
      </c>
      <c r="H395" s="56">
        <v>6500</v>
      </c>
      <c r="I395" s="52" t="s">
        <v>31</v>
      </c>
      <c r="J395" s="57">
        <v>0</v>
      </c>
      <c r="K395" s="54"/>
    </row>
    <row r="396" spans="1:11" x14ac:dyDescent="0.2">
      <c r="A396" s="40" t="s">
        <v>32</v>
      </c>
      <c r="B396" s="56">
        <v>2500</v>
      </c>
      <c r="C396" s="52" t="s">
        <v>33</v>
      </c>
      <c r="D396" s="57">
        <v>0</v>
      </c>
      <c r="G396" s="40" t="s">
        <v>32</v>
      </c>
      <c r="H396" s="56">
        <v>1600</v>
      </c>
      <c r="I396" s="52" t="s">
        <v>33</v>
      </c>
      <c r="J396" s="57">
        <v>3500</v>
      </c>
      <c r="K396" s="54"/>
    </row>
    <row r="397" spans="1:11" x14ac:dyDescent="0.2">
      <c r="A397" s="40" t="s">
        <v>34</v>
      </c>
      <c r="B397" s="56">
        <v>2000</v>
      </c>
      <c r="C397" s="58" t="s">
        <v>35</v>
      </c>
      <c r="D397" s="57">
        <v>0</v>
      </c>
      <c r="G397" s="40" t="s">
        <v>34</v>
      </c>
      <c r="H397" s="56">
        <v>1250</v>
      </c>
      <c r="I397" s="58" t="s">
        <v>35</v>
      </c>
      <c r="J397" s="57">
        <v>0</v>
      </c>
      <c r="K397" s="54"/>
    </row>
    <row r="398" spans="1:11" x14ac:dyDescent="0.2">
      <c r="A398" s="40" t="s">
        <v>36</v>
      </c>
      <c r="B398" s="56">
        <v>9900</v>
      </c>
      <c r="C398" s="52" t="s">
        <v>37</v>
      </c>
      <c r="D398" s="120">
        <v>0</v>
      </c>
      <c r="G398" s="40" t="s">
        <v>36</v>
      </c>
      <c r="H398" s="56">
        <v>3550</v>
      </c>
      <c r="I398" s="52" t="s">
        <v>37</v>
      </c>
      <c r="J398" s="57">
        <v>0</v>
      </c>
      <c r="K398" s="54"/>
    </row>
    <row r="399" spans="1:11" x14ac:dyDescent="0.2">
      <c r="A399" s="40" t="s">
        <v>38</v>
      </c>
      <c r="B399" s="56">
        <v>0</v>
      </c>
      <c r="C399" s="35"/>
      <c r="D399" s="35"/>
      <c r="G399" s="40" t="s">
        <v>38</v>
      </c>
      <c r="H399" s="56">
        <v>0</v>
      </c>
      <c r="I399" s="61"/>
      <c r="J399" s="62"/>
      <c r="K399" s="28"/>
    </row>
    <row r="400" spans="1:11" x14ac:dyDescent="0.2">
      <c r="A400" s="60" t="s">
        <v>39</v>
      </c>
      <c r="B400" s="56">
        <v>659</v>
      </c>
      <c r="C400" s="61"/>
      <c r="D400" s="61"/>
      <c r="G400" s="60" t="s">
        <v>39</v>
      </c>
      <c r="H400" s="56">
        <v>0</v>
      </c>
      <c r="I400" s="61"/>
      <c r="J400" s="62"/>
      <c r="K400" s="5"/>
    </row>
    <row r="401" spans="1:11" x14ac:dyDescent="0.2">
      <c r="A401" s="65" t="s">
        <v>40</v>
      </c>
      <c r="B401" s="101">
        <f>SUM(B394:B400)</f>
        <v>29659</v>
      </c>
      <c r="C401" s="67" t="s">
        <v>41</v>
      </c>
      <c r="D401" s="68">
        <f>SUM(D394:D399)</f>
        <v>167</v>
      </c>
      <c r="G401" s="20" t="s">
        <v>40</v>
      </c>
      <c r="H401" s="109">
        <f>SUM(H394:H400)</f>
        <v>21500</v>
      </c>
      <c r="I401" s="67" t="s">
        <v>41</v>
      </c>
      <c r="J401" s="68">
        <f>SUM(J394:J400)-J399</f>
        <v>3625</v>
      </c>
      <c r="K401" s="69"/>
    </row>
    <row r="402" spans="1:11" ht="42" customHeight="1" x14ac:dyDescent="0.2">
      <c r="A402" s="70" t="s">
        <v>42</v>
      </c>
      <c r="B402" s="71">
        <f>B401-D401</f>
        <v>29492</v>
      </c>
      <c r="C402" s="151" t="e">
        <f ca="1">SpellIndian(B402)</f>
        <v>#NAME?</v>
      </c>
      <c r="D402" s="152"/>
      <c r="E402" s="12"/>
      <c r="F402" s="12"/>
      <c r="G402" s="70" t="s">
        <v>42</v>
      </c>
      <c r="H402" s="71">
        <f>H401-J401</f>
        <v>17875</v>
      </c>
      <c r="I402" s="151" t="e">
        <f ca="1">SpellIndian(H402)</f>
        <v>#NAME?</v>
      </c>
      <c r="J402" s="152"/>
      <c r="K402" s="72"/>
    </row>
    <row r="403" spans="1:11" ht="14.25" customHeight="1" x14ac:dyDescent="0.2">
      <c r="A403" s="153" t="s">
        <v>82</v>
      </c>
      <c r="B403" s="154"/>
      <c r="C403" s="73"/>
      <c r="D403" s="74"/>
      <c r="G403" s="176" t="s">
        <v>44</v>
      </c>
      <c r="H403" s="177"/>
      <c r="I403" s="178" t="s">
        <v>45</v>
      </c>
      <c r="J403" s="179"/>
      <c r="K403" s="73"/>
    </row>
    <row r="404" spans="1:11" ht="14.25" customHeight="1" x14ac:dyDescent="0.2">
      <c r="A404" s="155"/>
      <c r="B404" s="156"/>
      <c r="C404" s="73"/>
      <c r="D404" s="74"/>
      <c r="G404" s="176"/>
      <c r="H404" s="177"/>
      <c r="I404" s="16"/>
      <c r="J404" s="75"/>
      <c r="K404" s="73"/>
    </row>
    <row r="405" spans="1:11" ht="14.25" customHeight="1" x14ac:dyDescent="0.2">
      <c r="A405" s="155"/>
      <c r="B405" s="156"/>
      <c r="C405" s="73"/>
      <c r="D405" s="74"/>
      <c r="G405" s="176"/>
      <c r="H405" s="177"/>
      <c r="I405" s="16"/>
      <c r="J405" s="75"/>
      <c r="K405" s="73"/>
    </row>
    <row r="406" spans="1:11" ht="15" thickBot="1" x14ac:dyDescent="0.25">
      <c r="A406" s="123" t="s">
        <v>83</v>
      </c>
      <c r="B406" s="124"/>
      <c r="C406" s="125"/>
      <c r="D406" s="126"/>
      <c r="G406" s="170" t="s">
        <v>154</v>
      </c>
      <c r="H406" s="171"/>
      <c r="I406" s="172" t="s">
        <v>47</v>
      </c>
      <c r="J406" s="173"/>
      <c r="K406" s="122"/>
    </row>
    <row r="407" spans="1:11" x14ac:dyDescent="0.2">
      <c r="A407" s="92"/>
      <c r="B407" s="92"/>
      <c r="C407" s="92"/>
      <c r="D407" s="92"/>
    </row>
    <row r="408" spans="1:11" ht="15" thickBot="1" x14ac:dyDescent="0.25">
      <c r="A408" s="92"/>
      <c r="B408" s="92"/>
      <c r="C408" s="92"/>
      <c r="D408" s="92"/>
    </row>
    <row r="409" spans="1:11" x14ac:dyDescent="0.2">
      <c r="A409" s="2"/>
      <c r="B409" s="3"/>
      <c r="C409" s="3"/>
      <c r="D409" s="110"/>
      <c r="G409" s="2"/>
      <c r="H409" s="3"/>
      <c r="I409" s="3"/>
      <c r="J409" s="110"/>
      <c r="K409" s="5"/>
    </row>
    <row r="410" spans="1:11" ht="15" x14ac:dyDescent="0.2">
      <c r="A410" s="10"/>
      <c r="B410" s="5"/>
      <c r="C410" s="165" t="s">
        <v>1</v>
      </c>
      <c r="D410" s="166"/>
      <c r="G410" s="10"/>
      <c r="H410" s="5"/>
      <c r="I410" s="165" t="s">
        <v>1</v>
      </c>
      <c r="J410" s="166"/>
      <c r="K410" s="102"/>
    </row>
    <row r="411" spans="1:11" ht="15" x14ac:dyDescent="0.2">
      <c r="A411" s="14"/>
      <c r="B411" s="16"/>
      <c r="C411" s="165"/>
      <c r="D411" s="166"/>
      <c r="G411" s="14"/>
      <c r="H411" s="16"/>
      <c r="I411" s="165"/>
      <c r="J411" s="166"/>
      <c r="K411" s="102"/>
    </row>
    <row r="412" spans="1:11" ht="15" thickBot="1" x14ac:dyDescent="0.25">
      <c r="A412" s="17"/>
      <c r="B412" s="18"/>
      <c r="C412" s="18"/>
      <c r="D412" s="19"/>
      <c r="G412" s="17"/>
      <c r="H412" s="18"/>
      <c r="I412" s="18"/>
      <c r="J412" s="19"/>
      <c r="K412" s="9"/>
    </row>
    <row r="413" spans="1:11" ht="14.25" customHeight="1" x14ac:dyDescent="0.2">
      <c r="A413" s="20" t="s">
        <v>193</v>
      </c>
      <c r="B413" s="21"/>
      <c r="C413" s="157" t="s">
        <v>194</v>
      </c>
      <c r="D413" s="158"/>
      <c r="G413" s="20" t="s">
        <v>195</v>
      </c>
      <c r="H413" s="21"/>
      <c r="I413" s="157" t="s">
        <v>196</v>
      </c>
      <c r="J413" s="158"/>
      <c r="K413" s="22"/>
    </row>
    <row r="414" spans="1:11" x14ac:dyDescent="0.2">
      <c r="A414" s="23" t="s">
        <v>115</v>
      </c>
      <c r="B414" s="12"/>
      <c r="C414" s="28" t="s">
        <v>197</v>
      </c>
      <c r="D414" s="25"/>
      <c r="G414" s="23" t="s">
        <v>131</v>
      </c>
      <c r="H414" s="12"/>
      <c r="I414" s="28" t="s">
        <v>198</v>
      </c>
      <c r="J414" s="25"/>
      <c r="K414" s="28"/>
    </row>
    <row r="415" spans="1:11" x14ac:dyDescent="0.2">
      <c r="A415" s="29" t="s">
        <v>199</v>
      </c>
      <c r="B415" s="30"/>
      <c r="C415" s="159" t="s">
        <v>11</v>
      </c>
      <c r="D415" s="160"/>
      <c r="G415" s="29" t="s">
        <v>200</v>
      </c>
      <c r="H415" s="30"/>
      <c r="I415" s="159" t="s">
        <v>11</v>
      </c>
      <c r="J415" s="160"/>
      <c r="K415" s="32"/>
    </row>
    <row r="416" spans="1:11" ht="51" x14ac:dyDescent="0.2">
      <c r="A416" s="103" t="s">
        <v>164</v>
      </c>
      <c r="B416" s="34">
        <v>22</v>
      </c>
      <c r="C416" s="35" t="s">
        <v>14</v>
      </c>
      <c r="D416" s="36" t="s">
        <v>201</v>
      </c>
      <c r="G416" s="103" t="s">
        <v>164</v>
      </c>
      <c r="H416" s="34">
        <v>22</v>
      </c>
      <c r="I416" s="35" t="s">
        <v>14</v>
      </c>
      <c r="J416" s="36" t="s">
        <v>93</v>
      </c>
      <c r="K416" s="31"/>
    </row>
    <row r="417" spans="1:11" x14ac:dyDescent="0.2">
      <c r="A417" s="40" t="s">
        <v>20</v>
      </c>
      <c r="B417" s="39">
        <v>0</v>
      </c>
      <c r="C417" s="41" t="s">
        <v>21</v>
      </c>
      <c r="D417" s="42">
        <v>0</v>
      </c>
      <c r="G417" s="40" t="s">
        <v>20</v>
      </c>
      <c r="H417" s="39">
        <v>0</v>
      </c>
      <c r="I417" s="41" t="s">
        <v>21</v>
      </c>
      <c r="J417" s="42">
        <v>0</v>
      </c>
      <c r="K417" s="37"/>
    </row>
    <row r="418" spans="1:11" ht="38.25" x14ac:dyDescent="0.2">
      <c r="A418" s="33" t="s">
        <v>22</v>
      </c>
      <c r="B418" s="38">
        <v>0</v>
      </c>
      <c r="C418" s="100" t="s">
        <v>23</v>
      </c>
      <c r="D418" s="42">
        <v>1</v>
      </c>
      <c r="G418" s="33" t="s">
        <v>22</v>
      </c>
      <c r="H418" s="38">
        <v>0</v>
      </c>
      <c r="I418" s="100" t="s">
        <v>23</v>
      </c>
      <c r="J418" s="42">
        <v>2</v>
      </c>
      <c r="K418" s="37"/>
    </row>
    <row r="419" spans="1:11" x14ac:dyDescent="0.2">
      <c r="A419" s="161" t="s">
        <v>24</v>
      </c>
      <c r="B419" s="162"/>
      <c r="C419" s="163" t="s">
        <v>25</v>
      </c>
      <c r="D419" s="164"/>
      <c r="G419" s="161" t="s">
        <v>24</v>
      </c>
      <c r="H419" s="162"/>
      <c r="I419" s="163" t="s">
        <v>25</v>
      </c>
      <c r="J419" s="164"/>
      <c r="K419" s="16"/>
    </row>
    <row r="420" spans="1:11" x14ac:dyDescent="0.2">
      <c r="A420" s="45"/>
      <c r="B420" s="46" t="s">
        <v>26</v>
      </c>
      <c r="C420" s="47"/>
      <c r="D420" s="48" t="s">
        <v>26</v>
      </c>
      <c r="G420" s="45"/>
      <c r="H420" s="46" t="s">
        <v>26</v>
      </c>
      <c r="I420" s="47"/>
      <c r="J420" s="48" t="s">
        <v>26</v>
      </c>
      <c r="K420" s="49"/>
    </row>
    <row r="421" spans="1:11" x14ac:dyDescent="0.2">
      <c r="A421" s="50" t="s">
        <v>29</v>
      </c>
      <c r="B421" s="51">
        <v>14000</v>
      </c>
      <c r="C421" s="52" t="s">
        <v>28</v>
      </c>
      <c r="D421" s="57">
        <v>208</v>
      </c>
      <c r="G421" s="50" t="s">
        <v>29</v>
      </c>
      <c r="H421" s="51">
        <v>10000</v>
      </c>
      <c r="I421" s="52" t="s">
        <v>28</v>
      </c>
      <c r="J421" s="57">
        <v>125</v>
      </c>
      <c r="K421" s="55"/>
    </row>
    <row r="422" spans="1:11" x14ac:dyDescent="0.2">
      <c r="A422" s="40" t="s">
        <v>30</v>
      </c>
      <c r="B422" s="56">
        <v>5000</v>
      </c>
      <c r="C422" s="52" t="s">
        <v>31</v>
      </c>
      <c r="D422" s="57">
        <v>0</v>
      </c>
      <c r="G422" s="40" t="s">
        <v>30</v>
      </c>
      <c r="H422" s="56">
        <v>4000</v>
      </c>
      <c r="I422" s="52" t="s">
        <v>31</v>
      </c>
      <c r="J422" s="57">
        <v>0</v>
      </c>
      <c r="K422" s="54"/>
    </row>
    <row r="423" spans="1:11" x14ac:dyDescent="0.2">
      <c r="A423" s="40" t="s">
        <v>32</v>
      </c>
      <c r="B423" s="56">
        <v>4000</v>
      </c>
      <c r="C423" s="52" t="s">
        <v>33</v>
      </c>
      <c r="D423" s="130">
        <v>1820</v>
      </c>
      <c r="G423" s="40" t="s">
        <v>32</v>
      </c>
      <c r="H423" s="56">
        <v>3000</v>
      </c>
      <c r="I423" s="52" t="s">
        <v>33</v>
      </c>
      <c r="J423" s="53">
        <v>1300</v>
      </c>
      <c r="K423" s="54"/>
    </row>
    <row r="424" spans="1:11" x14ac:dyDescent="0.2">
      <c r="A424" s="40" t="s">
        <v>34</v>
      </c>
      <c r="B424" s="56">
        <v>2000</v>
      </c>
      <c r="C424" s="58" t="s">
        <v>35</v>
      </c>
      <c r="D424" s="57">
        <v>0</v>
      </c>
      <c r="G424" s="40" t="s">
        <v>34</v>
      </c>
      <c r="H424" s="56">
        <v>2000</v>
      </c>
      <c r="I424" s="58" t="s">
        <v>35</v>
      </c>
      <c r="J424" s="57">
        <v>0</v>
      </c>
      <c r="K424" s="54"/>
    </row>
    <row r="425" spans="1:11" x14ac:dyDescent="0.2">
      <c r="A425" s="40" t="s">
        <v>36</v>
      </c>
      <c r="B425" s="131">
        <v>10000</v>
      </c>
      <c r="C425" s="132" t="s">
        <v>37</v>
      </c>
      <c r="D425" s="130">
        <v>1680</v>
      </c>
      <c r="G425" s="40" t="s">
        <v>36</v>
      </c>
      <c r="H425" s="56">
        <v>6000</v>
      </c>
      <c r="I425" s="132" t="s">
        <v>37</v>
      </c>
      <c r="J425" s="130">
        <v>1200</v>
      </c>
      <c r="K425" s="54"/>
    </row>
    <row r="426" spans="1:11" x14ac:dyDescent="0.2">
      <c r="A426" s="40" t="s">
        <v>38</v>
      </c>
      <c r="B426" s="56">
        <v>0</v>
      </c>
      <c r="C426" s="41"/>
      <c r="D426" s="57"/>
      <c r="G426" s="40" t="s">
        <v>38</v>
      </c>
      <c r="H426" s="56">
        <v>0</v>
      </c>
      <c r="I426" s="41"/>
      <c r="J426" s="57"/>
      <c r="K426" s="28"/>
    </row>
    <row r="427" spans="1:11" x14ac:dyDescent="0.2">
      <c r="A427" s="60" t="s">
        <v>39</v>
      </c>
      <c r="B427" s="56">
        <v>795</v>
      </c>
      <c r="C427" s="63"/>
      <c r="D427" s="89"/>
      <c r="G427" s="60" t="s">
        <v>39</v>
      </c>
      <c r="H427" s="56">
        <v>568</v>
      </c>
      <c r="I427" s="63"/>
      <c r="J427" s="89"/>
      <c r="K427" s="5"/>
    </row>
    <row r="428" spans="1:11" x14ac:dyDescent="0.2">
      <c r="A428" s="65" t="s">
        <v>40</v>
      </c>
      <c r="B428" s="101">
        <f>SUM(B421:B427)</f>
        <v>35795</v>
      </c>
      <c r="C428" s="67" t="s">
        <v>41</v>
      </c>
      <c r="D428" s="68">
        <f>SUM(D421:D427)</f>
        <v>3708</v>
      </c>
      <c r="G428" s="65" t="s">
        <v>40</v>
      </c>
      <c r="H428" s="101">
        <f>SUM(H421:H427)</f>
        <v>25568</v>
      </c>
      <c r="I428" s="67" t="s">
        <v>41</v>
      </c>
      <c r="J428" s="68">
        <f>SUM(J421:J427)</f>
        <v>2625</v>
      </c>
      <c r="K428" s="69"/>
    </row>
    <row r="429" spans="1:11" ht="42" customHeight="1" x14ac:dyDescent="0.2">
      <c r="A429" s="70" t="s">
        <v>42</v>
      </c>
      <c r="B429" s="71">
        <f>B428-D428</f>
        <v>32087</v>
      </c>
      <c r="C429" s="151" t="e">
        <f ca="1">SpellIndian(B429)</f>
        <v>#NAME?</v>
      </c>
      <c r="D429" s="152"/>
      <c r="E429" s="12"/>
      <c r="F429" s="12"/>
      <c r="G429" s="70" t="s">
        <v>42</v>
      </c>
      <c r="H429" s="71">
        <f>H428-J428</f>
        <v>22943</v>
      </c>
      <c r="I429" s="151" t="s">
        <v>202</v>
      </c>
      <c r="J429" s="152"/>
      <c r="K429" s="72"/>
    </row>
    <row r="430" spans="1:11" ht="14.25" customHeight="1" x14ac:dyDescent="0.2">
      <c r="A430" s="153" t="s">
        <v>82</v>
      </c>
      <c r="B430" s="154"/>
      <c r="C430" s="12"/>
      <c r="D430" s="74"/>
      <c r="G430" s="176" t="s">
        <v>44</v>
      </c>
      <c r="H430" s="177"/>
      <c r="I430" s="178" t="s">
        <v>45</v>
      </c>
      <c r="J430" s="179"/>
      <c r="K430" s="73"/>
    </row>
    <row r="431" spans="1:11" ht="14.25" customHeight="1" x14ac:dyDescent="0.2">
      <c r="A431" s="155"/>
      <c r="B431" s="156"/>
      <c r="C431" s="73"/>
      <c r="D431" s="74"/>
      <c r="G431" s="176"/>
      <c r="H431" s="177"/>
      <c r="I431" s="16"/>
      <c r="J431" s="75"/>
      <c r="K431" s="73"/>
    </row>
    <row r="432" spans="1:11" ht="14.25" customHeight="1" x14ac:dyDescent="0.2">
      <c r="A432" s="155"/>
      <c r="B432" s="156"/>
      <c r="C432" s="73"/>
      <c r="D432" s="74"/>
      <c r="G432" s="176"/>
      <c r="H432" s="177"/>
      <c r="I432" s="16"/>
      <c r="J432" s="75"/>
      <c r="K432" s="73"/>
    </row>
    <row r="433" spans="1:11" ht="15" thickBot="1" x14ac:dyDescent="0.25">
      <c r="A433" s="167" t="s">
        <v>83</v>
      </c>
      <c r="B433" s="168"/>
      <c r="C433" s="168"/>
      <c r="D433" s="169"/>
      <c r="G433" s="170" t="s">
        <v>154</v>
      </c>
      <c r="H433" s="171"/>
      <c r="I433" s="172" t="s">
        <v>47</v>
      </c>
      <c r="J433" s="173"/>
      <c r="K433" s="122"/>
    </row>
    <row r="434" spans="1:11" x14ac:dyDescent="0.2">
      <c r="A434" s="76"/>
      <c r="B434" s="76"/>
      <c r="C434" s="76"/>
      <c r="D434" s="76"/>
      <c r="G434" s="128"/>
      <c r="H434" s="128"/>
      <c r="I434" s="122"/>
      <c r="J434" s="122"/>
      <c r="K434" s="122"/>
    </row>
    <row r="435" spans="1:11" ht="15" thickBot="1" x14ac:dyDescent="0.25">
      <c r="A435" s="92"/>
      <c r="B435" s="92"/>
      <c r="C435" s="92"/>
      <c r="D435" s="92"/>
    </row>
    <row r="436" spans="1:11" x14ac:dyDescent="0.2">
      <c r="A436" s="2"/>
      <c r="B436" s="3"/>
      <c r="C436" s="3"/>
      <c r="D436" s="110"/>
      <c r="E436" s="5"/>
      <c r="F436" s="5"/>
      <c r="G436" s="2"/>
      <c r="H436" s="3"/>
      <c r="I436" s="3"/>
      <c r="J436" s="110"/>
      <c r="K436" s="5"/>
    </row>
    <row r="437" spans="1:11" ht="15" x14ac:dyDescent="0.2">
      <c r="A437" s="10"/>
      <c r="B437" s="5"/>
      <c r="C437" s="165" t="s">
        <v>1</v>
      </c>
      <c r="D437" s="166"/>
      <c r="E437" s="5"/>
      <c r="F437" s="5"/>
      <c r="G437" s="10"/>
      <c r="H437" s="5"/>
      <c r="I437" s="165" t="s">
        <v>1</v>
      </c>
      <c r="J437" s="166"/>
      <c r="K437" s="98"/>
    </row>
    <row r="438" spans="1:11" ht="15" x14ac:dyDescent="0.2">
      <c r="A438" s="14"/>
      <c r="B438" s="16"/>
      <c r="C438" s="165"/>
      <c r="D438" s="166"/>
      <c r="E438" s="9"/>
      <c r="F438" s="9"/>
      <c r="G438" s="14"/>
      <c r="H438" s="16"/>
      <c r="I438" s="165"/>
      <c r="J438" s="166"/>
      <c r="K438" s="98"/>
    </row>
    <row r="439" spans="1:11" ht="15" thickBot="1" x14ac:dyDescent="0.25">
      <c r="A439" s="17"/>
      <c r="B439" s="18"/>
      <c r="C439" s="18"/>
      <c r="D439" s="19"/>
      <c r="E439" s="9"/>
      <c r="F439" s="9"/>
      <c r="G439" s="17"/>
      <c r="H439" s="18"/>
      <c r="I439" s="18"/>
      <c r="J439" s="19"/>
      <c r="K439" s="9"/>
    </row>
    <row r="440" spans="1:11" ht="14.25" customHeight="1" x14ac:dyDescent="0.2">
      <c r="A440" s="20" t="s">
        <v>203</v>
      </c>
      <c r="B440" s="21"/>
      <c r="C440" s="157" t="s">
        <v>204</v>
      </c>
      <c r="D440" s="158"/>
      <c r="E440" s="9"/>
      <c r="F440" s="9"/>
      <c r="G440" s="20" t="s">
        <v>205</v>
      </c>
      <c r="H440" s="21"/>
      <c r="I440" s="157" t="s">
        <v>206</v>
      </c>
      <c r="J440" s="158"/>
      <c r="K440" s="22"/>
    </row>
    <row r="441" spans="1:11" x14ac:dyDescent="0.2">
      <c r="A441" s="23" t="s">
        <v>207</v>
      </c>
      <c r="B441" s="12"/>
      <c r="C441" s="28" t="s">
        <v>208</v>
      </c>
      <c r="D441" s="25"/>
      <c r="E441" s="27"/>
      <c r="F441" s="27"/>
      <c r="G441" s="23" t="s">
        <v>209</v>
      </c>
      <c r="H441" s="12"/>
      <c r="I441" s="28" t="s">
        <v>210</v>
      </c>
      <c r="J441" s="25"/>
      <c r="K441" s="28"/>
    </row>
    <row r="442" spans="1:11" x14ac:dyDescent="0.2">
      <c r="A442" s="29" t="s">
        <v>211</v>
      </c>
      <c r="B442" s="30"/>
      <c r="C442" s="159" t="s">
        <v>11</v>
      </c>
      <c r="D442" s="160"/>
      <c r="E442" s="26"/>
      <c r="F442" s="31"/>
      <c r="G442" s="29" t="s">
        <v>212</v>
      </c>
      <c r="H442" s="30"/>
      <c r="I442" s="159" t="s">
        <v>11</v>
      </c>
      <c r="J442" s="160"/>
      <c r="K442" s="32"/>
    </row>
    <row r="443" spans="1:11" ht="51" x14ac:dyDescent="0.2">
      <c r="A443" s="103" t="s">
        <v>164</v>
      </c>
      <c r="B443" s="34">
        <v>18.5</v>
      </c>
      <c r="C443" s="35" t="s">
        <v>14</v>
      </c>
      <c r="D443" s="36" t="s">
        <v>64</v>
      </c>
      <c r="E443" s="31"/>
      <c r="F443" s="37"/>
      <c r="G443" s="103" t="s">
        <v>164</v>
      </c>
      <c r="H443" s="34">
        <v>21</v>
      </c>
      <c r="I443" s="35" t="s">
        <v>14</v>
      </c>
      <c r="J443" s="36" t="s">
        <v>213</v>
      </c>
      <c r="K443" s="31"/>
    </row>
    <row r="444" spans="1:11" x14ac:dyDescent="0.2">
      <c r="A444" s="40" t="s">
        <v>20</v>
      </c>
      <c r="B444" s="39">
        <v>3.5</v>
      </c>
      <c r="C444" s="41" t="s">
        <v>21</v>
      </c>
      <c r="D444" s="42">
        <v>2.5</v>
      </c>
      <c r="E444" s="37"/>
      <c r="F444" s="37"/>
      <c r="G444" s="40" t="s">
        <v>20</v>
      </c>
      <c r="H444" s="39">
        <v>1</v>
      </c>
      <c r="I444" s="41" t="s">
        <v>21</v>
      </c>
      <c r="J444" s="42">
        <v>0</v>
      </c>
      <c r="K444" s="37"/>
    </row>
    <row r="445" spans="1:11" ht="38.25" x14ac:dyDescent="0.2">
      <c r="A445" s="33" t="s">
        <v>22</v>
      </c>
      <c r="B445" s="38">
        <v>0</v>
      </c>
      <c r="C445" s="100" t="s">
        <v>23</v>
      </c>
      <c r="D445" s="42">
        <v>0</v>
      </c>
      <c r="E445" s="37"/>
      <c r="F445" s="37"/>
      <c r="G445" s="33" t="s">
        <v>22</v>
      </c>
      <c r="H445" s="38">
        <v>0</v>
      </c>
      <c r="I445" s="100" t="s">
        <v>23</v>
      </c>
      <c r="J445" s="42">
        <v>5</v>
      </c>
      <c r="K445" s="37"/>
    </row>
    <row r="446" spans="1:11" x14ac:dyDescent="0.2">
      <c r="A446" s="161" t="s">
        <v>24</v>
      </c>
      <c r="B446" s="162"/>
      <c r="C446" s="163" t="s">
        <v>25</v>
      </c>
      <c r="D446" s="164"/>
      <c r="E446" s="16"/>
      <c r="F446" s="16"/>
      <c r="G446" s="161" t="s">
        <v>24</v>
      </c>
      <c r="H446" s="162"/>
      <c r="I446" s="163" t="s">
        <v>25</v>
      </c>
      <c r="J446" s="164"/>
      <c r="K446" s="16"/>
    </row>
    <row r="447" spans="1:11" x14ac:dyDescent="0.2">
      <c r="A447" s="45"/>
      <c r="B447" s="46" t="s">
        <v>26</v>
      </c>
      <c r="C447" s="47"/>
      <c r="D447" s="48" t="s">
        <v>26</v>
      </c>
      <c r="E447" s="49"/>
      <c r="F447" s="49"/>
      <c r="G447" s="45"/>
      <c r="H447" s="46" t="s">
        <v>26</v>
      </c>
      <c r="I447" s="47"/>
      <c r="J447" s="48" t="s">
        <v>26</v>
      </c>
      <c r="K447" s="49"/>
    </row>
    <row r="448" spans="1:11" x14ac:dyDescent="0.2">
      <c r="A448" s="50" t="s">
        <v>29</v>
      </c>
      <c r="B448" s="51">
        <v>16000</v>
      </c>
      <c r="C448" s="52" t="s">
        <v>28</v>
      </c>
      <c r="D448" s="57">
        <v>208</v>
      </c>
      <c r="E448" s="55"/>
      <c r="F448" s="55"/>
      <c r="G448" s="50" t="s">
        <v>29</v>
      </c>
      <c r="H448" s="51">
        <v>15000</v>
      </c>
      <c r="I448" s="52" t="s">
        <v>28</v>
      </c>
      <c r="J448" s="57">
        <v>208</v>
      </c>
      <c r="K448" s="54"/>
    </row>
    <row r="449" spans="1:15" x14ac:dyDescent="0.2">
      <c r="A449" s="40" t="s">
        <v>30</v>
      </c>
      <c r="B449" s="56">
        <v>4800</v>
      </c>
      <c r="C449" s="52" t="s">
        <v>31</v>
      </c>
      <c r="D449" s="57">
        <v>0</v>
      </c>
      <c r="E449" s="54"/>
      <c r="F449" s="55"/>
      <c r="G449" s="40" t="s">
        <v>30</v>
      </c>
      <c r="H449" s="56">
        <v>5000</v>
      </c>
      <c r="I449" s="52" t="s">
        <v>31</v>
      </c>
      <c r="J449" s="57">
        <v>0</v>
      </c>
      <c r="K449" s="54"/>
    </row>
    <row r="450" spans="1:15" x14ac:dyDescent="0.2">
      <c r="A450" s="40" t="s">
        <v>32</v>
      </c>
      <c r="B450" s="56">
        <v>1600</v>
      </c>
      <c r="C450" s="52" t="s">
        <v>33</v>
      </c>
      <c r="D450" s="57">
        <v>0</v>
      </c>
      <c r="E450" s="55"/>
      <c r="F450" s="55"/>
      <c r="G450" s="40" t="s">
        <v>32</v>
      </c>
      <c r="H450" s="56">
        <v>3000</v>
      </c>
      <c r="I450" s="52" t="s">
        <v>33</v>
      </c>
      <c r="J450" s="57">
        <v>1950</v>
      </c>
      <c r="K450" s="55"/>
    </row>
    <row r="451" spans="1:15" x14ac:dyDescent="0.2">
      <c r="A451" s="40" t="s">
        <v>34</v>
      </c>
      <c r="B451" s="56">
        <v>1250</v>
      </c>
      <c r="C451" s="58" t="s">
        <v>35</v>
      </c>
      <c r="D451" s="57">
        <v>3750</v>
      </c>
      <c r="E451" s="55"/>
      <c r="F451" s="55"/>
      <c r="G451" s="40" t="s">
        <v>34</v>
      </c>
      <c r="H451" s="56">
        <v>2000</v>
      </c>
      <c r="I451" s="58" t="s">
        <v>35</v>
      </c>
      <c r="J451" s="57">
        <v>0</v>
      </c>
      <c r="K451" s="54"/>
    </row>
    <row r="452" spans="1:15" x14ac:dyDescent="0.2">
      <c r="A452" s="40" t="s">
        <v>36</v>
      </c>
      <c r="B452" s="56">
        <v>9350</v>
      </c>
      <c r="C452" s="132" t="s">
        <v>37</v>
      </c>
      <c r="D452" s="130">
        <v>0</v>
      </c>
      <c r="E452" s="54"/>
      <c r="F452" s="55"/>
      <c r="G452" s="40" t="s">
        <v>36</v>
      </c>
      <c r="H452" s="56">
        <v>11000</v>
      </c>
      <c r="I452" s="132" t="s">
        <v>37</v>
      </c>
      <c r="J452" s="130">
        <v>1800</v>
      </c>
      <c r="K452" s="54"/>
    </row>
    <row r="453" spans="1:15" x14ac:dyDescent="0.2">
      <c r="A453" s="40" t="s">
        <v>38</v>
      </c>
      <c r="B453" s="56">
        <v>0</v>
      </c>
      <c r="C453" s="41"/>
      <c r="D453" s="57"/>
      <c r="E453" s="54"/>
      <c r="F453" s="55"/>
      <c r="G453" s="40" t="s">
        <v>38</v>
      </c>
      <c r="H453" s="56">
        <v>0</v>
      </c>
      <c r="I453" s="41"/>
      <c r="J453" s="57"/>
      <c r="K453" s="54"/>
    </row>
    <row r="454" spans="1:15" x14ac:dyDescent="0.2">
      <c r="A454" s="60" t="s">
        <v>39</v>
      </c>
      <c r="B454" s="56">
        <v>0</v>
      </c>
      <c r="C454" s="63"/>
      <c r="D454" s="89"/>
      <c r="E454" s="12"/>
      <c r="F454" s="55"/>
      <c r="G454" s="60" t="s">
        <v>39</v>
      </c>
      <c r="H454" s="56">
        <v>0</v>
      </c>
      <c r="I454" s="63"/>
      <c r="J454" s="89"/>
      <c r="K454" s="12"/>
    </row>
    <row r="455" spans="1:15" x14ac:dyDescent="0.2">
      <c r="A455" s="65" t="s">
        <v>40</v>
      </c>
      <c r="B455" s="101">
        <f>SUM(B448:B454)</f>
        <v>33000</v>
      </c>
      <c r="C455" s="67" t="s">
        <v>41</v>
      </c>
      <c r="D455" s="68">
        <f>SUM(D448:D454)</f>
        <v>3958</v>
      </c>
      <c r="E455" s="133"/>
      <c r="F455" s="69"/>
      <c r="G455" s="65" t="s">
        <v>40</v>
      </c>
      <c r="H455" s="101">
        <f>SUM(H448:H454)</f>
        <v>36000</v>
      </c>
      <c r="I455" s="67" t="s">
        <v>41</v>
      </c>
      <c r="J455" s="68">
        <f>SUM(J448:J454)</f>
        <v>3958</v>
      </c>
      <c r="K455" s="69"/>
    </row>
    <row r="456" spans="1:15" ht="39.950000000000003" customHeight="1" x14ac:dyDescent="0.2">
      <c r="A456" s="70" t="s">
        <v>42</v>
      </c>
      <c r="B456" s="71">
        <f>B455-D455</f>
        <v>29042</v>
      </c>
      <c r="C456" s="151" t="s">
        <v>214</v>
      </c>
      <c r="D456" s="152"/>
      <c r="E456" s="12"/>
      <c r="F456" s="12"/>
      <c r="G456" s="70" t="s">
        <v>42</v>
      </c>
      <c r="H456" s="71">
        <f>H455-J455</f>
        <v>32042</v>
      </c>
      <c r="I456" s="151" t="e">
        <f ca="1">SpellIndian(H456)</f>
        <v>#NAME?</v>
      </c>
      <c r="J456" s="152"/>
      <c r="K456" s="72"/>
    </row>
    <row r="457" spans="1:15" ht="14.25" customHeight="1" x14ac:dyDescent="0.2">
      <c r="A457" s="153" t="s">
        <v>82</v>
      </c>
      <c r="B457" s="154"/>
      <c r="C457" s="12"/>
      <c r="D457" s="74"/>
      <c r="E457" s="73"/>
      <c r="F457" s="73"/>
      <c r="G457" s="153" t="s">
        <v>82</v>
      </c>
      <c r="H457" s="154"/>
      <c r="I457" s="12"/>
      <c r="J457" s="74"/>
      <c r="K457" s="73"/>
    </row>
    <row r="458" spans="1:15" ht="14.25" customHeight="1" x14ac:dyDescent="0.2">
      <c r="A458" s="155"/>
      <c r="B458" s="156"/>
      <c r="C458" s="73"/>
      <c r="D458" s="74"/>
      <c r="E458" s="73"/>
      <c r="F458" s="73"/>
      <c r="G458" s="155"/>
      <c r="H458" s="156"/>
      <c r="I458" s="73"/>
      <c r="J458" s="74"/>
      <c r="K458" s="73"/>
    </row>
    <row r="459" spans="1:15" ht="14.25" customHeight="1" x14ac:dyDescent="0.2">
      <c r="A459" s="155"/>
      <c r="B459" s="156"/>
      <c r="C459" s="73"/>
      <c r="D459" s="74"/>
      <c r="E459" s="73"/>
      <c r="F459" s="73"/>
      <c r="G459" s="155"/>
      <c r="H459" s="156"/>
      <c r="I459" s="73"/>
      <c r="J459" s="74"/>
      <c r="K459" s="73"/>
    </row>
    <row r="460" spans="1:15" ht="15" thickBot="1" x14ac:dyDescent="0.25">
      <c r="A460" s="167" t="s">
        <v>83</v>
      </c>
      <c r="B460" s="168"/>
      <c r="C460" s="168"/>
      <c r="D460" s="169"/>
      <c r="E460" s="49"/>
      <c r="F460" s="49"/>
      <c r="G460" s="167" t="s">
        <v>83</v>
      </c>
      <c r="H460" s="168"/>
      <c r="I460" s="168"/>
      <c r="J460" s="169"/>
      <c r="K460" s="76"/>
    </row>
    <row r="461" spans="1:15" x14ac:dyDescent="0.2">
      <c r="A461" s="76"/>
      <c r="B461" s="76"/>
      <c r="C461" s="76"/>
      <c r="D461" s="76"/>
      <c r="E461" s="49"/>
      <c r="F461" s="49"/>
      <c r="G461" s="76"/>
      <c r="H461" s="76"/>
      <c r="I461" s="76"/>
      <c r="J461" s="76"/>
      <c r="K461" s="76"/>
      <c r="L461" s="12"/>
    </row>
    <row r="462" spans="1:15" ht="15" thickBot="1" x14ac:dyDescent="0.25">
      <c r="A462" s="92"/>
      <c r="B462" s="92"/>
      <c r="C462" s="92"/>
      <c r="D462" s="92"/>
    </row>
    <row r="463" spans="1:15" x14ac:dyDescent="0.2">
      <c r="A463" s="2"/>
      <c r="B463" s="3"/>
      <c r="C463" s="3"/>
      <c r="D463" s="110"/>
      <c r="E463" s="5"/>
      <c r="F463" s="5"/>
      <c r="G463" s="77" t="s">
        <v>48</v>
      </c>
      <c r="H463" s="3"/>
      <c r="I463" s="3"/>
      <c r="J463" s="110"/>
      <c r="K463" s="5"/>
      <c r="L463" s="2"/>
      <c r="M463" s="3"/>
      <c r="N463" s="3"/>
      <c r="O463" s="110"/>
    </row>
    <row r="464" spans="1:15" ht="15" x14ac:dyDescent="0.2">
      <c r="A464" s="10"/>
      <c r="B464" s="5"/>
      <c r="C464" s="165" t="s">
        <v>1</v>
      </c>
      <c r="D464" s="166"/>
      <c r="E464" s="5"/>
      <c r="F464" s="5"/>
      <c r="G464" s="81"/>
      <c r="H464" s="5"/>
      <c r="I464" s="165" t="s">
        <v>1</v>
      </c>
      <c r="J464" s="166"/>
      <c r="K464" s="98"/>
      <c r="L464" s="10"/>
      <c r="M464" s="5"/>
      <c r="N464" s="165" t="s">
        <v>215</v>
      </c>
      <c r="O464" s="166"/>
    </row>
    <row r="465" spans="1:15" ht="15" x14ac:dyDescent="0.2">
      <c r="A465" s="14"/>
      <c r="B465" s="16"/>
      <c r="C465" s="165"/>
      <c r="D465" s="166"/>
      <c r="E465" s="9"/>
      <c r="F465" s="9"/>
      <c r="G465" s="80"/>
      <c r="H465" s="16"/>
      <c r="I465" s="165"/>
      <c r="J465" s="166"/>
      <c r="K465" s="98"/>
      <c r="L465" s="14"/>
      <c r="M465" s="16"/>
      <c r="N465" s="165"/>
      <c r="O465" s="166"/>
    </row>
    <row r="466" spans="1:15" ht="15" thickBot="1" x14ac:dyDescent="0.25">
      <c r="A466" s="17"/>
      <c r="B466" s="18"/>
      <c r="C466" s="18"/>
      <c r="D466" s="19"/>
      <c r="E466" s="9"/>
      <c r="F466" s="9"/>
      <c r="G466" s="111"/>
      <c r="H466" s="18"/>
      <c r="I466" s="18"/>
      <c r="J466" s="19"/>
      <c r="K466" s="9"/>
      <c r="L466" s="17"/>
      <c r="M466" s="18"/>
      <c r="N466" s="18"/>
      <c r="O466" s="19"/>
    </row>
    <row r="467" spans="1:15" ht="14.25" customHeight="1" x14ac:dyDescent="0.2">
      <c r="A467" s="20" t="s">
        <v>216</v>
      </c>
      <c r="B467" s="21"/>
      <c r="C467" s="157" t="s">
        <v>217</v>
      </c>
      <c r="D467" s="158"/>
      <c r="E467" s="9"/>
      <c r="F467" s="9"/>
      <c r="G467" s="20" t="s">
        <v>218</v>
      </c>
      <c r="H467" s="21"/>
      <c r="I467" s="157" t="s">
        <v>219</v>
      </c>
      <c r="J467" s="158"/>
      <c r="K467" s="22"/>
      <c r="L467" s="20" t="s">
        <v>216</v>
      </c>
      <c r="M467" s="21"/>
      <c r="N467" s="157" t="s">
        <v>217</v>
      </c>
      <c r="O467" s="158"/>
    </row>
    <row r="468" spans="1:15" x14ac:dyDescent="0.2">
      <c r="A468" s="23" t="s">
        <v>220</v>
      </c>
      <c r="B468" s="12"/>
      <c r="C468" s="28" t="s">
        <v>221</v>
      </c>
      <c r="D468" s="25"/>
      <c r="E468" s="27"/>
      <c r="F468" s="27"/>
      <c r="G468" s="23" t="s">
        <v>222</v>
      </c>
      <c r="H468" s="12"/>
      <c r="I468" s="28" t="s">
        <v>223</v>
      </c>
      <c r="J468" s="25"/>
      <c r="K468" s="28"/>
      <c r="L468" s="23" t="s">
        <v>220</v>
      </c>
      <c r="M468" s="12"/>
      <c r="N468" s="28" t="s">
        <v>221</v>
      </c>
      <c r="O468" s="25"/>
    </row>
    <row r="469" spans="1:15" x14ac:dyDescent="0.2">
      <c r="A469" s="29" t="s">
        <v>224</v>
      </c>
      <c r="B469" s="30"/>
      <c r="C469" s="159" t="s">
        <v>11</v>
      </c>
      <c r="D469" s="160"/>
      <c r="E469" s="26"/>
      <c r="F469" s="31"/>
      <c r="G469" s="29" t="s">
        <v>225</v>
      </c>
      <c r="H469" s="30"/>
      <c r="I469" s="159" t="s">
        <v>11</v>
      </c>
      <c r="J469" s="160"/>
      <c r="K469" s="32"/>
      <c r="L469" s="29" t="s">
        <v>224</v>
      </c>
      <c r="M469" s="30"/>
      <c r="N469" s="159" t="s">
        <v>11</v>
      </c>
      <c r="O469" s="160"/>
    </row>
    <row r="470" spans="1:15" ht="51" x14ac:dyDescent="0.2">
      <c r="A470" s="103" t="s">
        <v>164</v>
      </c>
      <c r="B470" s="34">
        <v>20</v>
      </c>
      <c r="C470" s="35" t="s">
        <v>14</v>
      </c>
      <c r="D470" s="36" t="s">
        <v>93</v>
      </c>
      <c r="E470" s="31"/>
      <c r="F470" s="37"/>
      <c r="G470" s="103" t="s">
        <v>164</v>
      </c>
      <c r="H470" s="34">
        <v>20</v>
      </c>
      <c r="I470" s="35" t="s">
        <v>14</v>
      </c>
      <c r="J470" s="36" t="s">
        <v>93</v>
      </c>
      <c r="K470" s="31"/>
      <c r="L470" s="103" t="s">
        <v>226</v>
      </c>
      <c r="M470" s="34">
        <v>10</v>
      </c>
      <c r="N470" s="35" t="s">
        <v>14</v>
      </c>
      <c r="O470" s="36">
        <v>0</v>
      </c>
    </row>
    <row r="471" spans="1:15" x14ac:dyDescent="0.2">
      <c r="A471" s="40" t="s">
        <v>20</v>
      </c>
      <c r="B471" s="39">
        <v>2</v>
      </c>
      <c r="C471" s="41" t="s">
        <v>21</v>
      </c>
      <c r="D471" s="42">
        <v>0</v>
      </c>
      <c r="E471" s="37"/>
      <c r="F471" s="37"/>
      <c r="G471" s="40" t="s">
        <v>20</v>
      </c>
      <c r="H471" s="39">
        <v>2</v>
      </c>
      <c r="I471" s="41" t="s">
        <v>21</v>
      </c>
      <c r="J471" s="42">
        <v>0</v>
      </c>
      <c r="K471" s="37"/>
      <c r="L471" s="40" t="s">
        <v>20</v>
      </c>
      <c r="M471" s="39">
        <v>10.5</v>
      </c>
      <c r="N471" s="41" t="s">
        <v>21</v>
      </c>
      <c r="O471" s="42">
        <v>10.5</v>
      </c>
    </row>
    <row r="472" spans="1:15" ht="38.25" x14ac:dyDescent="0.2">
      <c r="A472" s="33" t="s">
        <v>22</v>
      </c>
      <c r="B472" s="38">
        <v>0</v>
      </c>
      <c r="C472" s="100" t="s">
        <v>23</v>
      </c>
      <c r="D472" s="42">
        <v>0</v>
      </c>
      <c r="E472" s="37"/>
      <c r="F472" s="37"/>
      <c r="G472" s="33" t="s">
        <v>22</v>
      </c>
      <c r="H472" s="43">
        <v>0</v>
      </c>
      <c r="I472" s="44" t="s">
        <v>23</v>
      </c>
      <c r="J472" s="42">
        <v>0</v>
      </c>
      <c r="K472" s="37"/>
      <c r="L472" s="33" t="s">
        <v>22</v>
      </c>
      <c r="M472" s="38">
        <v>0</v>
      </c>
      <c r="N472" s="100" t="s">
        <v>23</v>
      </c>
      <c r="O472" s="42">
        <v>0</v>
      </c>
    </row>
    <row r="473" spans="1:15" x14ac:dyDescent="0.2">
      <c r="A473" s="161" t="s">
        <v>24</v>
      </c>
      <c r="B473" s="162"/>
      <c r="C473" s="163" t="s">
        <v>25</v>
      </c>
      <c r="D473" s="164"/>
      <c r="E473" s="16"/>
      <c r="F473" s="16"/>
      <c r="G473" s="161" t="s">
        <v>24</v>
      </c>
      <c r="H473" s="162"/>
      <c r="I473" s="163" t="s">
        <v>25</v>
      </c>
      <c r="J473" s="164"/>
      <c r="K473" s="16"/>
      <c r="L473" s="161" t="s">
        <v>24</v>
      </c>
      <c r="M473" s="162"/>
      <c r="N473" s="163" t="s">
        <v>25</v>
      </c>
      <c r="O473" s="164"/>
    </row>
    <row r="474" spans="1:15" x14ac:dyDescent="0.2">
      <c r="A474" s="45"/>
      <c r="B474" s="46" t="s">
        <v>26</v>
      </c>
      <c r="C474" s="47"/>
      <c r="D474" s="48" t="s">
        <v>26</v>
      </c>
      <c r="E474" s="49"/>
      <c r="F474" s="49"/>
      <c r="G474" s="60"/>
      <c r="H474" s="46" t="s">
        <v>26</v>
      </c>
      <c r="I474" s="47"/>
      <c r="J474" s="48" t="s">
        <v>26</v>
      </c>
      <c r="K474" s="49"/>
      <c r="L474" s="45"/>
      <c r="M474" s="46" t="s">
        <v>26</v>
      </c>
      <c r="N474" s="47"/>
      <c r="O474" s="48" t="s">
        <v>26</v>
      </c>
    </row>
    <row r="475" spans="1:15" x14ac:dyDescent="0.2">
      <c r="A475" s="50" t="s">
        <v>29</v>
      </c>
      <c r="B475" s="51">
        <v>15000</v>
      </c>
      <c r="C475" s="52" t="s">
        <v>28</v>
      </c>
      <c r="D475" s="57">
        <v>208</v>
      </c>
      <c r="E475" s="55"/>
      <c r="F475" s="55"/>
      <c r="G475" s="40" t="s">
        <v>29</v>
      </c>
      <c r="H475" s="51">
        <v>15000</v>
      </c>
      <c r="I475" s="52" t="s">
        <v>28</v>
      </c>
      <c r="J475" s="57">
        <v>208</v>
      </c>
      <c r="K475" s="54"/>
      <c r="L475" s="50" t="s">
        <v>29</v>
      </c>
      <c r="M475" s="51">
        <v>15000</v>
      </c>
      <c r="N475" s="52" t="s">
        <v>28</v>
      </c>
      <c r="O475" s="57">
        <v>0</v>
      </c>
    </row>
    <row r="476" spans="1:15" x14ac:dyDescent="0.2">
      <c r="A476" s="40" t="s">
        <v>30</v>
      </c>
      <c r="B476" s="56">
        <v>5000</v>
      </c>
      <c r="C476" s="52" t="s">
        <v>31</v>
      </c>
      <c r="D476" s="57">
        <v>0</v>
      </c>
      <c r="E476" s="54"/>
      <c r="F476" s="55"/>
      <c r="G476" s="40" t="s">
        <v>30</v>
      </c>
      <c r="H476" s="56">
        <v>7000</v>
      </c>
      <c r="I476" s="52" t="s">
        <v>31</v>
      </c>
      <c r="J476" s="57">
        <v>0</v>
      </c>
      <c r="K476" s="54"/>
      <c r="L476" s="40" t="s">
        <v>30</v>
      </c>
      <c r="M476" s="56">
        <v>5000</v>
      </c>
      <c r="N476" s="52" t="s">
        <v>31</v>
      </c>
      <c r="O476" s="57">
        <v>0</v>
      </c>
    </row>
    <row r="477" spans="1:15" x14ac:dyDescent="0.2">
      <c r="A477" s="40" t="s">
        <v>32</v>
      </c>
      <c r="B477" s="56">
        <v>3000</v>
      </c>
      <c r="C477" s="52" t="s">
        <v>33</v>
      </c>
      <c r="D477" s="57">
        <v>3414</v>
      </c>
      <c r="E477" s="55"/>
      <c r="F477" s="55"/>
      <c r="G477" s="40" t="s">
        <v>32</v>
      </c>
      <c r="H477" s="56">
        <v>4000</v>
      </c>
      <c r="I477" s="52" t="s">
        <v>33</v>
      </c>
      <c r="J477" s="57">
        <v>0</v>
      </c>
      <c r="K477" s="55"/>
      <c r="L477" s="40" t="s">
        <v>32</v>
      </c>
      <c r="M477" s="56">
        <v>3000</v>
      </c>
      <c r="N477" s="52" t="s">
        <v>33</v>
      </c>
      <c r="O477" s="57">
        <v>1907</v>
      </c>
    </row>
    <row r="478" spans="1:15" x14ac:dyDescent="0.2">
      <c r="A478" s="40" t="s">
        <v>34</v>
      </c>
      <c r="B478" s="56">
        <v>2000</v>
      </c>
      <c r="C478" s="58" t="s">
        <v>35</v>
      </c>
      <c r="D478" s="57">
        <v>0</v>
      </c>
      <c r="E478" s="55"/>
      <c r="F478" s="55"/>
      <c r="G478" s="40" t="s">
        <v>34</v>
      </c>
      <c r="H478" s="56">
        <v>3000</v>
      </c>
      <c r="I478" s="58" t="s">
        <v>35</v>
      </c>
      <c r="J478" s="57">
        <v>0</v>
      </c>
      <c r="K478" s="54"/>
      <c r="L478" s="40" t="s">
        <v>34</v>
      </c>
      <c r="M478" s="56">
        <v>2000</v>
      </c>
      <c r="N478" s="58" t="s">
        <v>35</v>
      </c>
      <c r="O478" s="57">
        <v>17927</v>
      </c>
    </row>
    <row r="479" spans="1:15" x14ac:dyDescent="0.2">
      <c r="A479" s="40" t="s">
        <v>36</v>
      </c>
      <c r="B479" s="56">
        <v>10000</v>
      </c>
      <c r="C479" s="132" t="s">
        <v>37</v>
      </c>
      <c r="D479" s="130">
        <v>0</v>
      </c>
      <c r="E479" s="54"/>
      <c r="F479" s="55"/>
      <c r="G479" s="40" t="s">
        <v>36</v>
      </c>
      <c r="H479" s="56">
        <v>13000</v>
      </c>
      <c r="I479" s="52" t="s">
        <v>37</v>
      </c>
      <c r="J479" s="120">
        <v>0</v>
      </c>
      <c r="K479" s="54"/>
      <c r="L479" s="40" t="s">
        <v>36</v>
      </c>
      <c r="M479" s="56">
        <v>10000</v>
      </c>
      <c r="N479" s="132" t="s">
        <v>37</v>
      </c>
      <c r="O479" s="130">
        <v>0</v>
      </c>
    </row>
    <row r="480" spans="1:15" x14ac:dyDescent="0.2">
      <c r="A480" s="40" t="s">
        <v>38</v>
      </c>
      <c r="B480" s="56">
        <v>0</v>
      </c>
      <c r="C480" s="41"/>
      <c r="D480" s="57"/>
      <c r="E480" s="54"/>
      <c r="F480" s="55"/>
      <c r="G480" s="40" t="s">
        <v>38</v>
      </c>
      <c r="H480" s="56">
        <v>0</v>
      </c>
      <c r="I480" s="35"/>
      <c r="J480" s="35"/>
      <c r="K480" s="54"/>
      <c r="L480" s="40" t="s">
        <v>38</v>
      </c>
      <c r="M480" s="56">
        <v>0</v>
      </c>
      <c r="N480" s="41"/>
      <c r="O480" s="57"/>
    </row>
    <row r="481" spans="1:15" x14ac:dyDescent="0.2">
      <c r="A481" s="60" t="s">
        <v>39</v>
      </c>
      <c r="B481" s="56">
        <v>0</v>
      </c>
      <c r="C481" s="63"/>
      <c r="D481" s="89"/>
      <c r="E481" s="12"/>
      <c r="F481" s="55"/>
      <c r="G481" s="60" t="s">
        <v>39</v>
      </c>
      <c r="H481" s="56">
        <v>955</v>
      </c>
      <c r="I481" s="61"/>
      <c r="J481" s="61"/>
      <c r="K481" s="12"/>
      <c r="L481" s="60" t="s">
        <v>39</v>
      </c>
      <c r="M481" s="56">
        <v>0</v>
      </c>
      <c r="N481" s="63"/>
      <c r="O481" s="89"/>
    </row>
    <row r="482" spans="1:15" x14ac:dyDescent="0.2">
      <c r="A482" s="65" t="s">
        <v>40</v>
      </c>
      <c r="B482" s="101">
        <f>SUM(B475:B481)</f>
        <v>35000</v>
      </c>
      <c r="C482" s="67" t="s">
        <v>41</v>
      </c>
      <c r="D482" s="68">
        <f>SUM(D475:D481)</f>
        <v>3622</v>
      </c>
      <c r="E482" s="133"/>
      <c r="F482" s="69"/>
      <c r="G482" s="65" t="s">
        <v>40</v>
      </c>
      <c r="H482" s="101">
        <f>SUM(H475:H481)</f>
        <v>42955</v>
      </c>
      <c r="I482" s="67" t="s">
        <v>41</v>
      </c>
      <c r="J482" s="68">
        <f>SUM(J475:J480)</f>
        <v>208</v>
      </c>
      <c r="K482" s="69"/>
      <c r="L482" s="65" t="s">
        <v>40</v>
      </c>
      <c r="M482" s="101">
        <f>SUM(M475:M481)</f>
        <v>35000</v>
      </c>
      <c r="N482" s="67" t="s">
        <v>41</v>
      </c>
      <c r="O482" s="68">
        <f>SUM(O475:O481)</f>
        <v>19834</v>
      </c>
    </row>
    <row r="483" spans="1:15" ht="39.950000000000003" customHeight="1" x14ac:dyDescent="0.2">
      <c r="A483" s="70" t="s">
        <v>42</v>
      </c>
      <c r="B483" s="71">
        <f>B482-D482</f>
        <v>31378</v>
      </c>
      <c r="C483" s="151" t="e">
        <f ca="1">SpellIndian(B483)</f>
        <v>#NAME?</v>
      </c>
      <c r="D483" s="152"/>
      <c r="E483" s="12"/>
      <c r="F483" s="12"/>
      <c r="G483" s="70" t="s">
        <v>42</v>
      </c>
      <c r="H483" s="71">
        <f>H482-J482</f>
        <v>42747</v>
      </c>
      <c r="I483" s="151" t="e">
        <f ca="1">+SpellIndian(H483)</f>
        <v>#NAME?</v>
      </c>
      <c r="J483" s="152"/>
      <c r="K483" s="72"/>
      <c r="L483" s="70" t="s">
        <v>42</v>
      </c>
      <c r="M483" s="71">
        <f>M482-O482</f>
        <v>15166</v>
      </c>
      <c r="N483" s="151" t="s">
        <v>227</v>
      </c>
      <c r="O483" s="152"/>
    </row>
    <row r="484" spans="1:15" ht="14.25" customHeight="1" x14ac:dyDescent="0.2">
      <c r="A484" s="153" t="s">
        <v>82</v>
      </c>
      <c r="B484" s="154"/>
      <c r="C484" s="12"/>
      <c r="D484" s="74"/>
      <c r="E484" s="73"/>
      <c r="F484" s="73"/>
      <c r="G484" s="176" t="s">
        <v>44</v>
      </c>
      <c r="H484" s="177"/>
      <c r="I484" s="178" t="s">
        <v>45</v>
      </c>
      <c r="J484" s="179"/>
      <c r="K484" s="73"/>
      <c r="L484" s="153" t="s">
        <v>82</v>
      </c>
      <c r="M484" s="154"/>
      <c r="N484" s="12"/>
      <c r="O484" s="74"/>
    </row>
    <row r="485" spans="1:15" ht="14.25" customHeight="1" x14ac:dyDescent="0.2">
      <c r="A485" s="155"/>
      <c r="B485" s="156"/>
      <c r="C485" s="73"/>
      <c r="D485" s="74"/>
      <c r="E485" s="73"/>
      <c r="F485" s="73"/>
      <c r="G485" s="176"/>
      <c r="H485" s="177"/>
      <c r="I485" s="16"/>
      <c r="J485" s="75"/>
      <c r="K485" s="73"/>
      <c r="L485" s="155"/>
      <c r="M485" s="156"/>
      <c r="N485" s="73"/>
      <c r="O485" s="74"/>
    </row>
    <row r="486" spans="1:15" ht="14.25" customHeight="1" x14ac:dyDescent="0.2">
      <c r="A486" s="155"/>
      <c r="B486" s="156"/>
      <c r="C486" s="73"/>
      <c r="D486" s="74"/>
      <c r="E486" s="73"/>
      <c r="F486" s="73"/>
      <c r="G486" s="176"/>
      <c r="H486" s="177"/>
      <c r="I486" s="16"/>
      <c r="J486" s="75"/>
      <c r="K486" s="73"/>
      <c r="L486" s="155"/>
      <c r="M486" s="156"/>
      <c r="N486" s="73"/>
      <c r="O486" s="74"/>
    </row>
    <row r="487" spans="1:15" ht="15" thickBot="1" x14ac:dyDescent="0.25">
      <c r="A487" s="167" t="s">
        <v>83</v>
      </c>
      <c r="B487" s="168"/>
      <c r="C487" s="168"/>
      <c r="D487" s="169"/>
      <c r="E487" s="49"/>
      <c r="F487" s="49"/>
      <c r="G487" s="170" t="s">
        <v>154</v>
      </c>
      <c r="H487" s="171"/>
      <c r="I487" s="172" t="s">
        <v>47</v>
      </c>
      <c r="J487" s="173"/>
      <c r="K487" s="76"/>
      <c r="L487" s="167" t="s">
        <v>83</v>
      </c>
      <c r="M487" s="168"/>
      <c r="N487" s="168"/>
      <c r="O487" s="169"/>
    </row>
    <row r="488" spans="1:15" x14ac:dyDescent="0.2">
      <c r="A488" s="76"/>
      <c r="B488" s="76"/>
      <c r="C488" s="76"/>
      <c r="D488" s="76"/>
      <c r="E488" s="49"/>
      <c r="F488" s="49"/>
      <c r="G488" s="76"/>
      <c r="H488" s="76"/>
      <c r="I488" s="76"/>
      <c r="J488" s="76"/>
      <c r="K488" s="76"/>
      <c r="L488" s="12"/>
    </row>
    <row r="489" spans="1:15" ht="15" thickBot="1" x14ac:dyDescent="0.25">
      <c r="A489" s="92"/>
      <c r="B489" s="92"/>
      <c r="C489" s="92"/>
      <c r="D489" s="92"/>
    </row>
    <row r="490" spans="1:15" x14ac:dyDescent="0.2">
      <c r="A490" s="77" t="s">
        <v>48</v>
      </c>
      <c r="B490" s="3"/>
      <c r="C490" s="3"/>
      <c r="D490" s="110"/>
      <c r="E490" s="5"/>
      <c r="F490" s="5"/>
      <c r="G490" s="77" t="s">
        <v>48</v>
      </c>
      <c r="H490" s="3"/>
      <c r="I490" s="3"/>
      <c r="J490" s="110"/>
      <c r="K490" s="5"/>
      <c r="L490" s="77" t="s">
        <v>48</v>
      </c>
      <c r="M490" s="3"/>
      <c r="N490" s="3"/>
      <c r="O490" s="110"/>
    </row>
    <row r="491" spans="1:15" ht="15" x14ac:dyDescent="0.2">
      <c r="A491" s="81"/>
      <c r="B491" s="5"/>
      <c r="C491" s="165" t="s">
        <v>1</v>
      </c>
      <c r="D491" s="166"/>
      <c r="E491" s="5"/>
      <c r="F491" s="5"/>
      <c r="G491" s="81"/>
      <c r="H491" s="5"/>
      <c r="I491" s="165" t="s">
        <v>1</v>
      </c>
      <c r="J491" s="166"/>
      <c r="K491" s="98"/>
      <c r="L491" s="81"/>
      <c r="M491" s="5"/>
      <c r="N491" s="165" t="s">
        <v>215</v>
      </c>
      <c r="O491" s="166"/>
    </row>
    <row r="492" spans="1:15" ht="15" x14ac:dyDescent="0.2">
      <c r="A492" s="80"/>
      <c r="B492" s="16"/>
      <c r="C492" s="165"/>
      <c r="D492" s="166"/>
      <c r="E492" s="9"/>
      <c r="F492" s="9"/>
      <c r="G492" s="80"/>
      <c r="H492" s="16"/>
      <c r="I492" s="165"/>
      <c r="J492" s="166"/>
      <c r="K492" s="98"/>
      <c r="L492" s="80"/>
      <c r="M492" s="16"/>
      <c r="N492" s="165"/>
      <c r="O492" s="166"/>
    </row>
    <row r="493" spans="1:15" ht="15" thickBot="1" x14ac:dyDescent="0.25">
      <c r="A493" s="111"/>
      <c r="B493" s="18"/>
      <c r="C493" s="18"/>
      <c r="D493" s="19"/>
      <c r="E493" s="9"/>
      <c r="F493" s="9"/>
      <c r="G493" s="111"/>
      <c r="H493" s="18"/>
      <c r="I493" s="18"/>
      <c r="J493" s="19"/>
      <c r="K493" s="9"/>
      <c r="L493" s="111"/>
      <c r="M493" s="18"/>
      <c r="N493" s="18"/>
      <c r="O493" s="19"/>
    </row>
    <row r="494" spans="1:15" ht="14.25" customHeight="1" x14ac:dyDescent="0.2">
      <c r="A494" s="20" t="s">
        <v>228</v>
      </c>
      <c r="B494" s="21"/>
      <c r="C494" s="157" t="s">
        <v>229</v>
      </c>
      <c r="D494" s="158"/>
      <c r="E494" s="9"/>
      <c r="F494" s="9"/>
      <c r="G494" s="20" t="s">
        <v>230</v>
      </c>
      <c r="H494" s="21"/>
      <c r="I494" s="157" t="s">
        <v>231</v>
      </c>
      <c r="J494" s="158"/>
      <c r="K494" s="22"/>
      <c r="L494" s="20" t="s">
        <v>228</v>
      </c>
      <c r="M494" s="21"/>
      <c r="N494" s="157" t="s">
        <v>229</v>
      </c>
      <c r="O494" s="158"/>
    </row>
    <row r="495" spans="1:15" x14ac:dyDescent="0.2">
      <c r="A495" s="23" t="s">
        <v>106</v>
      </c>
      <c r="B495" s="12"/>
      <c r="C495" s="28" t="s">
        <v>232</v>
      </c>
      <c r="D495" s="25"/>
      <c r="E495" s="27"/>
      <c r="F495" s="27"/>
      <c r="G495" s="23" t="s">
        <v>233</v>
      </c>
      <c r="H495" s="12"/>
      <c r="I495" s="28" t="s">
        <v>234</v>
      </c>
      <c r="J495" s="25"/>
      <c r="K495" s="28"/>
      <c r="L495" s="23" t="s">
        <v>106</v>
      </c>
      <c r="M495" s="12"/>
      <c r="N495" s="28" t="s">
        <v>232</v>
      </c>
      <c r="O495" s="25"/>
    </row>
    <row r="496" spans="1:15" x14ac:dyDescent="0.2">
      <c r="A496" s="29" t="s">
        <v>235</v>
      </c>
      <c r="B496" s="30"/>
      <c r="C496" s="159" t="s">
        <v>11</v>
      </c>
      <c r="D496" s="160"/>
      <c r="E496" s="26"/>
      <c r="F496" s="31"/>
      <c r="G496" s="29" t="s">
        <v>236</v>
      </c>
      <c r="H496" s="30"/>
      <c r="I496" s="159" t="s">
        <v>11</v>
      </c>
      <c r="J496" s="160"/>
      <c r="K496" s="32"/>
      <c r="L496" s="29" t="s">
        <v>235</v>
      </c>
      <c r="M496" s="30"/>
      <c r="N496" s="159" t="s">
        <v>11</v>
      </c>
      <c r="O496" s="160"/>
    </row>
    <row r="497" spans="1:15" ht="51" x14ac:dyDescent="0.2">
      <c r="A497" s="103" t="s">
        <v>164</v>
      </c>
      <c r="B497" s="34">
        <v>21.5</v>
      </c>
      <c r="C497" s="35" t="s">
        <v>14</v>
      </c>
      <c r="D497" s="36" t="s">
        <v>64</v>
      </c>
      <c r="E497" s="31"/>
      <c r="F497" s="37"/>
      <c r="G497" s="103" t="s">
        <v>164</v>
      </c>
      <c r="H497" s="34">
        <v>22</v>
      </c>
      <c r="I497" s="35" t="s">
        <v>14</v>
      </c>
      <c r="J497" s="36" t="s">
        <v>201</v>
      </c>
      <c r="K497" s="31"/>
      <c r="L497" s="103" t="s">
        <v>237</v>
      </c>
      <c r="M497" s="34">
        <v>21</v>
      </c>
      <c r="N497" s="35" t="s">
        <v>14</v>
      </c>
      <c r="O497" s="36">
        <v>0</v>
      </c>
    </row>
    <row r="498" spans="1:15" x14ac:dyDescent="0.2">
      <c r="A498" s="40" t="s">
        <v>20</v>
      </c>
      <c r="B498" s="39">
        <v>0.5</v>
      </c>
      <c r="C498" s="41" t="s">
        <v>21</v>
      </c>
      <c r="D498" s="42">
        <v>0</v>
      </c>
      <c r="E498" s="37"/>
      <c r="F498" s="37"/>
      <c r="G498" s="40" t="s">
        <v>20</v>
      </c>
      <c r="H498" s="39">
        <v>0</v>
      </c>
      <c r="I498" s="41" t="s">
        <v>21</v>
      </c>
      <c r="J498" s="42">
        <v>0</v>
      </c>
      <c r="K498" s="37"/>
      <c r="L498" s="40" t="s">
        <v>20</v>
      </c>
      <c r="M498" s="39">
        <v>4</v>
      </c>
      <c r="N498" s="41" t="s">
        <v>21</v>
      </c>
      <c r="O498" s="42">
        <v>4</v>
      </c>
    </row>
    <row r="499" spans="1:15" ht="38.25" x14ac:dyDescent="0.2">
      <c r="A499" s="33" t="s">
        <v>22</v>
      </c>
      <c r="B499" s="43">
        <v>0</v>
      </c>
      <c r="C499" s="44" t="s">
        <v>23</v>
      </c>
      <c r="D499" s="42">
        <v>0.5</v>
      </c>
      <c r="E499" s="37"/>
      <c r="F499" s="37"/>
      <c r="G499" s="33" t="s">
        <v>22</v>
      </c>
      <c r="H499" s="43">
        <v>0</v>
      </c>
      <c r="I499" s="44" t="s">
        <v>23</v>
      </c>
      <c r="J499" s="42">
        <v>3.5</v>
      </c>
      <c r="K499" s="37"/>
      <c r="L499" s="33" t="s">
        <v>22</v>
      </c>
      <c r="M499" s="43">
        <v>0</v>
      </c>
      <c r="N499" s="44" t="s">
        <v>23</v>
      </c>
      <c r="O499" s="42">
        <v>0</v>
      </c>
    </row>
    <row r="500" spans="1:15" x14ac:dyDescent="0.2">
      <c r="A500" s="161" t="s">
        <v>24</v>
      </c>
      <c r="B500" s="162"/>
      <c r="C500" s="163" t="s">
        <v>25</v>
      </c>
      <c r="D500" s="164"/>
      <c r="E500" s="16"/>
      <c r="F500" s="16"/>
      <c r="G500" s="161" t="s">
        <v>24</v>
      </c>
      <c r="H500" s="162"/>
      <c r="I500" s="163" t="s">
        <v>25</v>
      </c>
      <c r="J500" s="164"/>
      <c r="K500" s="16"/>
      <c r="L500" s="161" t="s">
        <v>24</v>
      </c>
      <c r="M500" s="162"/>
      <c r="N500" s="163" t="s">
        <v>25</v>
      </c>
      <c r="O500" s="164"/>
    </row>
    <row r="501" spans="1:15" x14ac:dyDescent="0.2">
      <c r="A501" s="60"/>
      <c r="B501" s="46" t="s">
        <v>26</v>
      </c>
      <c r="C501" s="47"/>
      <c r="D501" s="48" t="s">
        <v>26</v>
      </c>
      <c r="E501" s="49"/>
      <c r="F501" s="49"/>
      <c r="G501" s="60"/>
      <c r="H501" s="46" t="s">
        <v>26</v>
      </c>
      <c r="I501" s="47"/>
      <c r="J501" s="48" t="s">
        <v>26</v>
      </c>
      <c r="K501" s="49"/>
      <c r="L501" s="60"/>
      <c r="M501" s="46" t="s">
        <v>26</v>
      </c>
      <c r="N501" s="47"/>
      <c r="O501" s="48" t="s">
        <v>26</v>
      </c>
    </row>
    <row r="502" spans="1:15" x14ac:dyDescent="0.2">
      <c r="A502" s="40" t="s">
        <v>29</v>
      </c>
      <c r="B502" s="51">
        <v>15000</v>
      </c>
      <c r="C502" s="52" t="s">
        <v>28</v>
      </c>
      <c r="D502" s="57">
        <v>208</v>
      </c>
      <c r="E502" s="55"/>
      <c r="F502" s="55"/>
      <c r="G502" s="40" t="s">
        <v>29</v>
      </c>
      <c r="H502" s="51">
        <v>15000</v>
      </c>
      <c r="I502" s="52" t="s">
        <v>28</v>
      </c>
      <c r="J502" s="57">
        <v>167</v>
      </c>
      <c r="K502" s="54"/>
      <c r="L502" s="40" t="s">
        <v>29</v>
      </c>
      <c r="M502" s="51">
        <v>15000</v>
      </c>
      <c r="N502" s="52" t="s">
        <v>28</v>
      </c>
      <c r="O502" s="57">
        <v>208</v>
      </c>
    </row>
    <row r="503" spans="1:15" x14ac:dyDescent="0.2">
      <c r="A503" s="40" t="s">
        <v>30</v>
      </c>
      <c r="B503" s="56">
        <v>7000</v>
      </c>
      <c r="C503" s="52" t="s">
        <v>31</v>
      </c>
      <c r="D503" s="57">
        <v>0</v>
      </c>
      <c r="E503" s="54"/>
      <c r="F503" s="55"/>
      <c r="G503" s="40" t="s">
        <v>30</v>
      </c>
      <c r="H503" s="56">
        <v>5000</v>
      </c>
      <c r="I503" s="52" t="s">
        <v>31</v>
      </c>
      <c r="J503" s="57">
        <v>0</v>
      </c>
      <c r="K503" s="54"/>
      <c r="L503" s="40" t="s">
        <v>30</v>
      </c>
      <c r="M503" s="56">
        <v>7000</v>
      </c>
      <c r="N503" s="52" t="s">
        <v>31</v>
      </c>
      <c r="O503" s="57">
        <v>0</v>
      </c>
    </row>
    <row r="504" spans="1:15" x14ac:dyDescent="0.2">
      <c r="A504" s="40" t="s">
        <v>32</v>
      </c>
      <c r="B504" s="56">
        <v>4000</v>
      </c>
      <c r="C504" s="52" t="s">
        <v>33</v>
      </c>
      <c r="D504" s="57">
        <v>1950</v>
      </c>
      <c r="E504" s="55"/>
      <c r="F504" s="55"/>
      <c r="G504" s="40" t="s">
        <v>32</v>
      </c>
      <c r="H504" s="56">
        <v>4000</v>
      </c>
      <c r="I504" s="52" t="s">
        <v>33</v>
      </c>
      <c r="J504" s="57">
        <v>1690</v>
      </c>
      <c r="K504" s="55"/>
      <c r="L504" s="40" t="s">
        <v>32</v>
      </c>
      <c r="M504" s="56">
        <v>4000</v>
      </c>
      <c r="N504" s="52" t="s">
        <v>33</v>
      </c>
      <c r="O504" s="57">
        <v>1690</v>
      </c>
    </row>
    <row r="505" spans="1:15" x14ac:dyDescent="0.2">
      <c r="A505" s="40" t="s">
        <v>34</v>
      </c>
      <c r="B505" s="56">
        <v>3000</v>
      </c>
      <c r="C505" s="58" t="s">
        <v>35</v>
      </c>
      <c r="D505" s="57">
        <v>0</v>
      </c>
      <c r="E505" s="55"/>
      <c r="F505" s="55"/>
      <c r="G505" s="40" t="s">
        <v>34</v>
      </c>
      <c r="H505" s="56">
        <v>2000</v>
      </c>
      <c r="I505" s="58" t="s">
        <v>35</v>
      </c>
      <c r="J505" s="57">
        <v>0</v>
      </c>
      <c r="K505" s="54"/>
      <c r="L505" s="40" t="s">
        <v>34</v>
      </c>
      <c r="M505" s="56">
        <v>3000</v>
      </c>
      <c r="N505" s="58" t="s">
        <v>35</v>
      </c>
      <c r="O505" s="57">
        <v>6130</v>
      </c>
    </row>
    <row r="506" spans="1:15" x14ac:dyDescent="0.2">
      <c r="A506" s="40" t="s">
        <v>36</v>
      </c>
      <c r="B506" s="56">
        <v>11000</v>
      </c>
      <c r="C506" s="52" t="s">
        <v>37</v>
      </c>
      <c r="D506" s="120">
        <v>1800</v>
      </c>
      <c r="E506" s="54"/>
      <c r="F506" s="55"/>
      <c r="G506" s="40" t="s">
        <v>36</v>
      </c>
      <c r="H506" s="56">
        <v>6500</v>
      </c>
      <c r="I506" s="52" t="s">
        <v>37</v>
      </c>
      <c r="J506" s="120">
        <v>1560</v>
      </c>
      <c r="K506" s="54"/>
      <c r="L506" s="40" t="s">
        <v>36</v>
      </c>
      <c r="M506" s="56">
        <v>11000</v>
      </c>
      <c r="N506" s="52" t="s">
        <v>37</v>
      </c>
      <c r="O506" s="120">
        <v>1560</v>
      </c>
    </row>
    <row r="507" spans="1:15" x14ac:dyDescent="0.2">
      <c r="A507" s="40" t="s">
        <v>38</v>
      </c>
      <c r="B507" s="56">
        <v>0</v>
      </c>
      <c r="C507" s="35"/>
      <c r="D507" s="35"/>
      <c r="E507" s="54"/>
      <c r="F507" s="55"/>
      <c r="G507" s="40" t="s">
        <v>38</v>
      </c>
      <c r="H507" s="56">
        <v>0</v>
      </c>
      <c r="I507" s="35"/>
      <c r="J507" s="35"/>
      <c r="K507" s="54"/>
      <c r="L507" s="40" t="s">
        <v>38</v>
      </c>
      <c r="M507" s="56">
        <v>0</v>
      </c>
      <c r="N507" s="35"/>
      <c r="O507" s="35"/>
    </row>
    <row r="508" spans="1:15" x14ac:dyDescent="0.2">
      <c r="A508" s="60" t="s">
        <v>39</v>
      </c>
      <c r="B508" s="56">
        <v>0</v>
      </c>
      <c r="C508" s="61"/>
      <c r="D508" s="61"/>
      <c r="E508" s="12"/>
      <c r="F508" s="55"/>
      <c r="G508" s="60" t="s">
        <v>39</v>
      </c>
      <c r="H508" s="56">
        <v>1477</v>
      </c>
      <c r="I508" s="61"/>
      <c r="J508" s="61"/>
      <c r="K508" s="12"/>
      <c r="L508" s="60" t="s">
        <v>39</v>
      </c>
      <c r="M508" s="56">
        <v>0</v>
      </c>
      <c r="N508" s="61"/>
      <c r="O508" s="61"/>
    </row>
    <row r="509" spans="1:15" x14ac:dyDescent="0.2">
      <c r="A509" s="65" t="s">
        <v>40</v>
      </c>
      <c r="B509" s="101">
        <f>SUM(B502:B508)</f>
        <v>40000</v>
      </c>
      <c r="C509" s="67" t="s">
        <v>41</v>
      </c>
      <c r="D509" s="68">
        <f>SUM(D502:D507)</f>
        <v>3958</v>
      </c>
      <c r="E509" s="133"/>
      <c r="F509" s="69"/>
      <c r="G509" s="65" t="s">
        <v>40</v>
      </c>
      <c r="H509" s="101">
        <f>SUM(H502:H508)</f>
        <v>33977</v>
      </c>
      <c r="I509" s="67" t="s">
        <v>41</v>
      </c>
      <c r="J509" s="68">
        <f>SUM(J502:J507)</f>
        <v>3417</v>
      </c>
      <c r="K509" s="69"/>
      <c r="L509" s="65" t="s">
        <v>40</v>
      </c>
      <c r="M509" s="101">
        <f>SUM(M502:M508)</f>
        <v>40000</v>
      </c>
      <c r="N509" s="67" t="s">
        <v>41</v>
      </c>
      <c r="O509" s="68">
        <f>SUM(O502:O507)</f>
        <v>9588</v>
      </c>
    </row>
    <row r="510" spans="1:15" ht="39.950000000000003" customHeight="1" x14ac:dyDescent="0.2">
      <c r="A510" s="70" t="s">
        <v>42</v>
      </c>
      <c r="B510" s="71">
        <f>B509-D509</f>
        <v>36042</v>
      </c>
      <c r="C510" s="151" t="s">
        <v>238</v>
      </c>
      <c r="D510" s="152"/>
      <c r="E510" s="12"/>
      <c r="F510" s="12"/>
      <c r="G510" s="70" t="s">
        <v>42</v>
      </c>
      <c r="H510" s="71">
        <f>H509-J509</f>
        <v>30560</v>
      </c>
      <c r="I510" s="151" t="e">
        <f ca="1">SpellIndian(H510)</f>
        <v>#NAME?</v>
      </c>
      <c r="J510" s="152"/>
      <c r="K510" s="72"/>
      <c r="L510" s="70" t="s">
        <v>42</v>
      </c>
      <c r="M510" s="71">
        <f>M509-O509</f>
        <v>30412</v>
      </c>
      <c r="N510" s="151" t="s">
        <v>239</v>
      </c>
      <c r="O510" s="152"/>
    </row>
    <row r="511" spans="1:15" ht="14.25" customHeight="1" x14ac:dyDescent="0.2">
      <c r="A511" s="153" t="s">
        <v>82</v>
      </c>
      <c r="B511" s="154"/>
      <c r="C511" s="73"/>
      <c r="D511" s="74"/>
      <c r="E511" s="73"/>
      <c r="F511" s="73"/>
      <c r="G511" s="176" t="s">
        <v>44</v>
      </c>
      <c r="H511" s="177"/>
      <c r="I511" s="178" t="s">
        <v>45</v>
      </c>
      <c r="J511" s="179"/>
      <c r="K511" s="73"/>
      <c r="L511" s="153" t="s">
        <v>82</v>
      </c>
      <c r="M511" s="154"/>
      <c r="N511" s="73"/>
      <c r="O511" s="74"/>
    </row>
    <row r="512" spans="1:15" ht="14.25" customHeight="1" x14ac:dyDescent="0.2">
      <c r="A512" s="155"/>
      <c r="B512" s="156"/>
      <c r="C512" s="73"/>
      <c r="D512" s="74"/>
      <c r="E512" s="73"/>
      <c r="F512" s="73"/>
      <c r="G512" s="176"/>
      <c r="H512" s="177"/>
      <c r="I512" s="16"/>
      <c r="J512" s="75"/>
      <c r="K512" s="73"/>
      <c r="L512" s="155"/>
      <c r="M512" s="156"/>
      <c r="N512" s="73"/>
      <c r="O512" s="74"/>
    </row>
    <row r="513" spans="1:15" ht="14.25" customHeight="1" x14ac:dyDescent="0.2">
      <c r="A513" s="155"/>
      <c r="B513" s="156"/>
      <c r="C513" s="73"/>
      <c r="D513" s="74"/>
      <c r="E513" s="73"/>
      <c r="F513" s="73"/>
      <c r="G513" s="176"/>
      <c r="H513" s="177"/>
      <c r="I513" s="16"/>
      <c r="J513" s="75"/>
      <c r="K513" s="73"/>
      <c r="L513" s="155"/>
      <c r="M513" s="156"/>
      <c r="N513" s="73"/>
      <c r="O513" s="74"/>
    </row>
    <row r="514" spans="1:15" ht="30" customHeight="1" thickBot="1" x14ac:dyDescent="0.25">
      <c r="A514" s="123" t="s">
        <v>83</v>
      </c>
      <c r="B514" s="124"/>
      <c r="C514" s="125"/>
      <c r="D514" s="126"/>
      <c r="E514" s="49"/>
      <c r="F514" s="49"/>
      <c r="G514" s="170" t="s">
        <v>154</v>
      </c>
      <c r="H514" s="171"/>
      <c r="I514" s="172" t="s">
        <v>47</v>
      </c>
      <c r="J514" s="173"/>
      <c r="K514" s="76"/>
      <c r="L514" s="123" t="s">
        <v>83</v>
      </c>
      <c r="M514" s="124"/>
      <c r="N514" s="125"/>
      <c r="O514" s="126"/>
    </row>
    <row r="515" spans="1:15" x14ac:dyDescent="0.2">
      <c r="A515" s="128"/>
      <c r="B515" s="128"/>
      <c r="C515" s="122"/>
      <c r="D515" s="122"/>
      <c r="E515" s="49"/>
      <c r="F515" s="49"/>
      <c r="G515" s="128"/>
      <c r="H515" s="128"/>
      <c r="I515" s="122"/>
      <c r="J515" s="122"/>
      <c r="K515" s="76"/>
    </row>
    <row r="516" spans="1:15" ht="15" thickBot="1" x14ac:dyDescent="0.25">
      <c r="A516" s="92"/>
      <c r="B516" s="92"/>
      <c r="C516" s="92"/>
      <c r="D516" s="92"/>
    </row>
    <row r="517" spans="1:15" x14ac:dyDescent="0.2">
      <c r="A517" s="77" t="s">
        <v>0</v>
      </c>
      <c r="B517" s="3"/>
      <c r="C517" s="3"/>
      <c r="D517" s="4"/>
      <c r="E517" s="5"/>
      <c r="F517" s="5"/>
      <c r="G517" s="77" t="s">
        <v>48</v>
      </c>
      <c r="H517" s="3"/>
      <c r="I517" s="3"/>
      <c r="J517" s="4"/>
      <c r="K517" s="5"/>
    </row>
    <row r="518" spans="1:15" ht="15" x14ac:dyDescent="0.2">
      <c r="A518" s="81"/>
      <c r="B518" s="5"/>
      <c r="C518" s="165" t="s">
        <v>1</v>
      </c>
      <c r="D518" s="166"/>
      <c r="E518" s="5"/>
      <c r="F518" s="5"/>
      <c r="G518" s="81"/>
      <c r="H518" s="5"/>
      <c r="I518" s="165" t="s">
        <v>1</v>
      </c>
      <c r="J518" s="166"/>
      <c r="K518" s="98"/>
    </row>
    <row r="519" spans="1:15" ht="15" x14ac:dyDescent="0.2">
      <c r="A519" s="80"/>
      <c r="B519" s="16"/>
      <c r="C519" s="165"/>
      <c r="D519" s="166"/>
      <c r="E519" s="9"/>
      <c r="F519" s="9"/>
      <c r="G519" s="80"/>
      <c r="H519" s="16"/>
      <c r="I519" s="165"/>
      <c r="J519" s="166"/>
      <c r="K519" s="98"/>
    </row>
    <row r="520" spans="1:15" ht="15" thickBot="1" x14ac:dyDescent="0.25">
      <c r="A520" s="111"/>
      <c r="B520" s="18"/>
      <c r="C520" s="18"/>
      <c r="D520" s="19"/>
      <c r="E520" s="9"/>
      <c r="F520" s="9"/>
      <c r="G520" s="111"/>
      <c r="H520" s="18"/>
      <c r="I520" s="18"/>
      <c r="J520" s="19"/>
      <c r="K520" s="9"/>
    </row>
    <row r="521" spans="1:15" ht="14.25" customHeight="1" x14ac:dyDescent="0.2">
      <c r="A521" s="20" t="s">
        <v>240</v>
      </c>
      <c r="B521" s="21"/>
      <c r="C521" s="157" t="s">
        <v>241</v>
      </c>
      <c r="D521" s="158"/>
      <c r="E521" s="9"/>
      <c r="F521" s="9"/>
      <c r="G521" s="20" t="s">
        <v>242</v>
      </c>
      <c r="H521" s="21"/>
      <c r="I521" s="157" t="s">
        <v>243</v>
      </c>
      <c r="J521" s="158"/>
      <c r="K521" s="22"/>
    </row>
    <row r="522" spans="1:15" x14ac:dyDescent="0.2">
      <c r="A522" s="23" t="s">
        <v>115</v>
      </c>
      <c r="B522" s="12"/>
      <c r="C522" s="28" t="s">
        <v>244</v>
      </c>
      <c r="D522" s="25"/>
      <c r="E522" s="27"/>
      <c r="F522" s="27"/>
      <c r="G522" s="23" t="s">
        <v>131</v>
      </c>
      <c r="H522" s="12"/>
      <c r="I522" s="28" t="s">
        <v>245</v>
      </c>
      <c r="J522" s="25"/>
      <c r="K522" s="28"/>
    </row>
    <row r="523" spans="1:15" x14ac:dyDescent="0.2">
      <c r="A523" s="29" t="s">
        <v>246</v>
      </c>
      <c r="B523" s="30"/>
      <c r="C523" s="159" t="s">
        <v>11</v>
      </c>
      <c r="D523" s="160"/>
      <c r="E523" s="26"/>
      <c r="F523" s="31"/>
      <c r="G523" s="29" t="s">
        <v>247</v>
      </c>
      <c r="H523" s="30"/>
      <c r="I523" s="159" t="s">
        <v>11</v>
      </c>
      <c r="J523" s="160"/>
      <c r="K523" s="32"/>
    </row>
    <row r="524" spans="1:15" ht="51" x14ac:dyDescent="0.2">
      <c r="A524" s="103" t="s">
        <v>248</v>
      </c>
      <c r="B524" s="34">
        <v>22.5</v>
      </c>
      <c r="C524" s="35" t="s">
        <v>14</v>
      </c>
      <c r="D524" s="36" t="s">
        <v>249</v>
      </c>
      <c r="E524" s="31"/>
      <c r="F524" s="37"/>
      <c r="G524" s="103" t="s">
        <v>248</v>
      </c>
      <c r="H524" s="34">
        <v>26.5</v>
      </c>
      <c r="I524" s="35" t="s">
        <v>14</v>
      </c>
      <c r="J524" s="36" t="s">
        <v>143</v>
      </c>
      <c r="K524" s="31"/>
    </row>
    <row r="525" spans="1:15" x14ac:dyDescent="0.2">
      <c r="A525" s="40" t="s">
        <v>20</v>
      </c>
      <c r="B525" s="39">
        <v>1.5</v>
      </c>
      <c r="C525" s="41" t="s">
        <v>21</v>
      </c>
      <c r="D525" s="42">
        <v>0</v>
      </c>
      <c r="E525" s="37"/>
      <c r="F525" s="37"/>
      <c r="G525" s="40" t="s">
        <v>20</v>
      </c>
      <c r="H525" s="39">
        <v>0</v>
      </c>
      <c r="I525" s="41" t="s">
        <v>21</v>
      </c>
      <c r="J525" s="42">
        <v>0</v>
      </c>
      <c r="K525" s="37"/>
    </row>
    <row r="526" spans="1:15" ht="38.25" x14ac:dyDescent="0.2">
      <c r="A526" s="33" t="s">
        <v>22</v>
      </c>
      <c r="B526" s="38">
        <v>0</v>
      </c>
      <c r="C526" s="100" t="s">
        <v>23</v>
      </c>
      <c r="D526" s="42">
        <v>3.5</v>
      </c>
      <c r="E526" s="37"/>
      <c r="F526" s="37"/>
      <c r="G526" s="33" t="s">
        <v>22</v>
      </c>
      <c r="H526" s="43">
        <v>0</v>
      </c>
      <c r="I526" s="44" t="s">
        <v>23</v>
      </c>
      <c r="J526" s="42">
        <v>8</v>
      </c>
      <c r="K526" s="37"/>
    </row>
    <row r="527" spans="1:15" x14ac:dyDescent="0.2">
      <c r="A527" s="161" t="s">
        <v>24</v>
      </c>
      <c r="B527" s="162"/>
      <c r="C527" s="163" t="s">
        <v>25</v>
      </c>
      <c r="D527" s="164"/>
      <c r="E527" s="16"/>
      <c r="F527" s="16"/>
      <c r="G527" s="161" t="s">
        <v>24</v>
      </c>
      <c r="H527" s="162"/>
      <c r="I527" s="163" t="s">
        <v>25</v>
      </c>
      <c r="J527" s="164"/>
      <c r="K527" s="16"/>
    </row>
    <row r="528" spans="1:15" x14ac:dyDescent="0.2">
      <c r="A528" s="60"/>
      <c r="B528" s="46" t="s">
        <v>26</v>
      </c>
      <c r="C528" s="47"/>
      <c r="D528" s="48" t="s">
        <v>26</v>
      </c>
      <c r="E528" s="49"/>
      <c r="F528" s="49"/>
      <c r="G528" s="60"/>
      <c r="H528" s="46" t="s">
        <v>26</v>
      </c>
      <c r="I528" s="47"/>
      <c r="J528" s="48" t="s">
        <v>26</v>
      </c>
      <c r="K528" s="49"/>
    </row>
    <row r="529" spans="1:15" x14ac:dyDescent="0.2">
      <c r="A529" s="40" t="s">
        <v>29</v>
      </c>
      <c r="B529" s="51">
        <v>12200</v>
      </c>
      <c r="C529" s="52" t="s">
        <v>28</v>
      </c>
      <c r="D529" s="53">
        <v>167</v>
      </c>
      <c r="E529" s="55"/>
      <c r="F529" s="55"/>
      <c r="G529" s="40" t="s">
        <v>29</v>
      </c>
      <c r="H529" s="51">
        <v>16000</v>
      </c>
      <c r="I529" s="52" t="s">
        <v>28</v>
      </c>
      <c r="J529" s="53">
        <v>167</v>
      </c>
      <c r="K529" s="54"/>
    </row>
    <row r="530" spans="1:15" x14ac:dyDescent="0.2">
      <c r="A530" s="40" t="s">
        <v>30</v>
      </c>
      <c r="B530" s="56">
        <v>5000</v>
      </c>
      <c r="C530" s="52" t="s">
        <v>31</v>
      </c>
      <c r="D530" s="57">
        <v>0</v>
      </c>
      <c r="E530" s="54"/>
      <c r="F530" s="55"/>
      <c r="G530" s="40" t="s">
        <v>30</v>
      </c>
      <c r="H530" s="56">
        <v>4800</v>
      </c>
      <c r="I530" s="52" t="s">
        <v>31</v>
      </c>
      <c r="J530" s="57">
        <v>0</v>
      </c>
      <c r="K530" s="54"/>
    </row>
    <row r="531" spans="1:15" x14ac:dyDescent="0.2">
      <c r="A531" s="40" t="s">
        <v>32</v>
      </c>
      <c r="B531" s="56">
        <v>3000</v>
      </c>
      <c r="C531" s="52" t="s">
        <v>33</v>
      </c>
      <c r="D531" s="57">
        <v>1950</v>
      </c>
      <c r="E531" s="55"/>
      <c r="F531" s="55"/>
      <c r="G531" s="40" t="s">
        <v>32</v>
      </c>
      <c r="H531" s="56">
        <v>2100</v>
      </c>
      <c r="I531" s="52" t="s">
        <v>33</v>
      </c>
      <c r="J531" s="57">
        <v>0</v>
      </c>
      <c r="K531" s="55"/>
    </row>
    <row r="532" spans="1:15" x14ac:dyDescent="0.2">
      <c r="A532" s="40" t="s">
        <v>34</v>
      </c>
      <c r="B532" s="56">
        <v>1550</v>
      </c>
      <c r="C532" s="58" t="s">
        <v>35</v>
      </c>
      <c r="D532" s="57">
        <v>0</v>
      </c>
      <c r="E532" s="55"/>
      <c r="F532" s="55"/>
      <c r="G532" s="40" t="s">
        <v>34</v>
      </c>
      <c r="H532" s="56">
        <v>2100</v>
      </c>
      <c r="I532" s="58" t="s">
        <v>35</v>
      </c>
      <c r="J532" s="57">
        <v>0</v>
      </c>
      <c r="K532" s="54"/>
    </row>
    <row r="533" spans="1:15" x14ac:dyDescent="0.2">
      <c r="A533" s="40" t="s">
        <v>36</v>
      </c>
      <c r="B533" s="56">
        <v>13250</v>
      </c>
      <c r="C533" s="52" t="s">
        <v>37</v>
      </c>
      <c r="D533" s="57">
        <v>1800</v>
      </c>
      <c r="E533" s="54"/>
      <c r="F533" s="55"/>
      <c r="G533" s="40" t="s">
        <v>36</v>
      </c>
      <c r="H533" s="131">
        <v>0</v>
      </c>
      <c r="I533" s="52" t="s">
        <v>37</v>
      </c>
      <c r="J533" s="120">
        <v>0</v>
      </c>
      <c r="K533" s="54"/>
    </row>
    <row r="534" spans="1:15" x14ac:dyDescent="0.2">
      <c r="A534" s="40" t="s">
        <v>38</v>
      </c>
      <c r="B534" s="56">
        <v>0</v>
      </c>
      <c r="C534" s="61"/>
      <c r="D534" s="62"/>
      <c r="E534" s="54"/>
      <c r="F534" s="55"/>
      <c r="G534" s="40" t="s">
        <v>38</v>
      </c>
      <c r="H534" s="56">
        <v>0</v>
      </c>
      <c r="I534" s="35"/>
      <c r="J534" s="35"/>
      <c r="K534" s="54"/>
    </row>
    <row r="535" spans="1:15" x14ac:dyDescent="0.2">
      <c r="A535" s="60" t="s">
        <v>39</v>
      </c>
      <c r="B535" s="56">
        <v>0</v>
      </c>
      <c r="C535" s="61"/>
      <c r="D535" s="62"/>
      <c r="E535" s="12"/>
      <c r="F535" s="55"/>
      <c r="G535" s="60" t="s">
        <v>39</v>
      </c>
      <c r="H535" s="56">
        <v>0</v>
      </c>
      <c r="I535" s="61"/>
      <c r="J535" s="61"/>
      <c r="K535" s="12"/>
    </row>
    <row r="536" spans="1:15" x14ac:dyDescent="0.2">
      <c r="A536" s="20" t="s">
        <v>40</v>
      </c>
      <c r="B536" s="109">
        <f>SUM(B529:B535)</f>
        <v>35000</v>
      </c>
      <c r="C536" s="67" t="s">
        <v>41</v>
      </c>
      <c r="D536" s="68">
        <f>SUM(D529:D535)-D534</f>
        <v>3917</v>
      </c>
      <c r="E536" s="133"/>
      <c r="F536" s="69"/>
      <c r="G536" s="65" t="s">
        <v>40</v>
      </c>
      <c r="H536" s="101">
        <f>SUM(H529:H535)</f>
        <v>25000</v>
      </c>
      <c r="I536" s="67" t="s">
        <v>41</v>
      </c>
      <c r="J536" s="68">
        <f>SUM(J529:J534)</f>
        <v>167</v>
      </c>
      <c r="K536" s="69"/>
    </row>
    <row r="537" spans="1:15" ht="39.950000000000003" customHeight="1" x14ac:dyDescent="0.2">
      <c r="A537" s="70" t="s">
        <v>42</v>
      </c>
      <c r="B537" s="71">
        <f>B536-D536</f>
        <v>31083</v>
      </c>
      <c r="C537" s="151" t="s">
        <v>250</v>
      </c>
      <c r="D537" s="152"/>
      <c r="E537" s="12"/>
      <c r="F537" s="12"/>
      <c r="G537" s="70" t="s">
        <v>42</v>
      </c>
      <c r="H537" s="71">
        <f>H536-J536</f>
        <v>24833</v>
      </c>
      <c r="I537" s="151" t="s">
        <v>251</v>
      </c>
      <c r="J537" s="152"/>
      <c r="K537" s="72"/>
    </row>
    <row r="538" spans="1:15" ht="14.25" customHeight="1" x14ac:dyDescent="0.2">
      <c r="A538" s="153" t="s">
        <v>82</v>
      </c>
      <c r="B538" s="154"/>
      <c r="C538" s="73"/>
      <c r="D538" s="74"/>
      <c r="E538" s="73"/>
      <c r="F538" s="73"/>
      <c r="G538" s="153" t="s">
        <v>82</v>
      </c>
      <c r="H538" s="154"/>
      <c r="I538" s="73"/>
      <c r="J538" s="74"/>
      <c r="K538" s="73"/>
    </row>
    <row r="539" spans="1:15" ht="14.25" customHeight="1" x14ac:dyDescent="0.2">
      <c r="A539" s="155"/>
      <c r="B539" s="156"/>
      <c r="C539" s="73"/>
      <c r="D539" s="74"/>
      <c r="E539" s="73"/>
      <c r="F539" s="73"/>
      <c r="G539" s="155"/>
      <c r="H539" s="156"/>
      <c r="I539" s="73"/>
      <c r="J539" s="74"/>
      <c r="K539" s="73"/>
    </row>
    <row r="540" spans="1:15" ht="14.25" customHeight="1" x14ac:dyDescent="0.2">
      <c r="A540" s="155"/>
      <c r="B540" s="156"/>
      <c r="C540" s="73"/>
      <c r="D540" s="74"/>
      <c r="E540" s="73"/>
      <c r="F540" s="73"/>
      <c r="G540" s="155"/>
      <c r="H540" s="156"/>
      <c r="I540" s="73"/>
      <c r="J540" s="74"/>
      <c r="K540" s="73"/>
    </row>
    <row r="541" spans="1:15" ht="15" thickBot="1" x14ac:dyDescent="0.25">
      <c r="A541" s="167" t="s">
        <v>83</v>
      </c>
      <c r="B541" s="168"/>
      <c r="C541" s="168"/>
      <c r="D541" s="169"/>
      <c r="E541" s="49"/>
      <c r="F541" s="49"/>
      <c r="G541" s="123" t="s">
        <v>83</v>
      </c>
      <c r="H541" s="124"/>
      <c r="I541" s="125"/>
      <c r="J541" s="126"/>
      <c r="K541" s="76"/>
    </row>
    <row r="542" spans="1:15" x14ac:dyDescent="0.2">
      <c r="A542" s="128"/>
      <c r="B542" s="128"/>
      <c r="C542" s="122"/>
      <c r="D542" s="122"/>
      <c r="E542" s="49"/>
      <c r="F542" s="49"/>
      <c r="G542" s="128"/>
      <c r="H542" s="128"/>
      <c r="I542" s="122"/>
      <c r="J542" s="122"/>
      <c r="K542" s="76"/>
    </row>
    <row r="543" spans="1:15" ht="15" thickBot="1" x14ac:dyDescent="0.25">
      <c r="A543" s="134"/>
      <c r="B543" s="12"/>
      <c r="C543" s="12"/>
      <c r="D543" s="12"/>
    </row>
    <row r="544" spans="1:15" x14ac:dyDescent="0.2">
      <c r="A544" s="2"/>
      <c r="B544" s="3"/>
      <c r="C544" s="3"/>
      <c r="D544" s="4"/>
      <c r="G544" s="77" t="s">
        <v>48</v>
      </c>
      <c r="H544" s="3"/>
      <c r="I544" s="3"/>
      <c r="J544" s="110"/>
      <c r="K544" s="5"/>
      <c r="L544" s="77" t="s">
        <v>48</v>
      </c>
      <c r="M544" s="3"/>
      <c r="N544" s="3"/>
      <c r="O544" s="110"/>
    </row>
    <row r="545" spans="1:15" ht="15" x14ac:dyDescent="0.2">
      <c r="A545" s="10"/>
      <c r="B545" s="5"/>
      <c r="C545" s="182" t="s">
        <v>1</v>
      </c>
      <c r="D545" s="183"/>
      <c r="G545" s="81"/>
      <c r="H545" s="5"/>
      <c r="I545" s="165" t="s">
        <v>1</v>
      </c>
      <c r="J545" s="166"/>
      <c r="K545" s="102"/>
      <c r="L545" s="81"/>
      <c r="M545" s="5"/>
      <c r="N545" s="165" t="s">
        <v>1</v>
      </c>
      <c r="O545" s="166"/>
    </row>
    <row r="546" spans="1:15" ht="15" x14ac:dyDescent="0.2">
      <c r="A546" s="14"/>
      <c r="B546" s="16"/>
      <c r="C546" s="182"/>
      <c r="D546" s="183"/>
      <c r="G546" s="80"/>
      <c r="H546" s="16"/>
      <c r="I546" s="165"/>
      <c r="J546" s="166"/>
      <c r="K546" s="102"/>
      <c r="L546" s="80"/>
      <c r="M546" s="16"/>
      <c r="N546" s="165"/>
      <c r="O546" s="166"/>
    </row>
    <row r="547" spans="1:15" ht="15" thickBot="1" x14ac:dyDescent="0.25">
      <c r="A547" s="17"/>
      <c r="B547" s="18"/>
      <c r="C547" s="18"/>
      <c r="D547" s="19"/>
      <c r="G547" s="111"/>
      <c r="H547" s="18"/>
      <c r="I547" s="18"/>
      <c r="J547" s="19"/>
      <c r="K547" s="9"/>
      <c r="L547" s="111"/>
      <c r="M547" s="18"/>
      <c r="N547" s="18"/>
      <c r="O547" s="19"/>
    </row>
    <row r="548" spans="1:15" ht="14.25" customHeight="1" x14ac:dyDescent="0.2">
      <c r="A548" s="20" t="s">
        <v>252</v>
      </c>
      <c r="B548" s="21"/>
      <c r="C548" s="157" t="s">
        <v>253</v>
      </c>
      <c r="D548" s="158"/>
      <c r="G548" s="20" t="s">
        <v>254</v>
      </c>
      <c r="H548" s="21"/>
      <c r="I548" s="157" t="s">
        <v>255</v>
      </c>
      <c r="J548" s="158"/>
      <c r="K548" s="22"/>
      <c r="L548" s="20" t="s">
        <v>228</v>
      </c>
      <c r="M548" s="21"/>
      <c r="N548" s="157" t="s">
        <v>103</v>
      </c>
      <c r="O548" s="158"/>
    </row>
    <row r="549" spans="1:15" x14ac:dyDescent="0.2">
      <c r="A549" s="23" t="s">
        <v>131</v>
      </c>
      <c r="B549" s="12"/>
      <c r="C549" s="28" t="s">
        <v>256</v>
      </c>
      <c r="D549" s="25"/>
      <c r="G549" s="23" t="s">
        <v>257</v>
      </c>
      <c r="H549" s="12"/>
      <c r="I549" s="28" t="s">
        <v>258</v>
      </c>
      <c r="J549" s="25"/>
      <c r="K549" s="28"/>
      <c r="L549" s="23" t="s">
        <v>188</v>
      </c>
      <c r="M549" s="12"/>
      <c r="N549" s="28" t="s">
        <v>259</v>
      </c>
      <c r="O549" s="25"/>
    </row>
    <row r="550" spans="1:15" x14ac:dyDescent="0.2">
      <c r="A550" s="29" t="s">
        <v>260</v>
      </c>
      <c r="B550" s="30"/>
      <c r="C550" s="159" t="s">
        <v>11</v>
      </c>
      <c r="D550" s="160"/>
      <c r="G550" s="29" t="s">
        <v>261</v>
      </c>
      <c r="H550" s="30"/>
      <c r="I550" s="159" t="s">
        <v>11</v>
      </c>
      <c r="J550" s="160"/>
      <c r="K550" s="32"/>
      <c r="L550" s="29"/>
      <c r="M550" s="30"/>
      <c r="N550" s="159"/>
      <c r="O550" s="160"/>
    </row>
    <row r="551" spans="1:15" ht="51" x14ac:dyDescent="0.2">
      <c r="A551" s="103" t="s">
        <v>248</v>
      </c>
      <c r="B551" s="34">
        <v>20</v>
      </c>
      <c r="C551" s="35" t="s">
        <v>14</v>
      </c>
      <c r="D551" s="36" t="s">
        <v>64</v>
      </c>
      <c r="G551" s="103" t="s">
        <v>164</v>
      </c>
      <c r="H551" s="34">
        <v>7.5</v>
      </c>
      <c r="I551" s="35" t="s">
        <v>14</v>
      </c>
      <c r="J551" s="36">
        <v>0</v>
      </c>
      <c r="K551" s="31"/>
      <c r="L551" s="103" t="s">
        <v>16</v>
      </c>
      <c r="M551" s="34">
        <v>20</v>
      </c>
      <c r="N551" s="35" t="s">
        <v>14</v>
      </c>
      <c r="O551" s="36">
        <v>0</v>
      </c>
    </row>
    <row r="552" spans="1:15" x14ac:dyDescent="0.2">
      <c r="A552" s="40" t="s">
        <v>20</v>
      </c>
      <c r="B552" s="39">
        <v>4</v>
      </c>
      <c r="C552" s="41" t="s">
        <v>21</v>
      </c>
      <c r="D552" s="42">
        <v>3</v>
      </c>
      <c r="G552" s="40" t="s">
        <v>20</v>
      </c>
      <c r="H552" s="39">
        <v>14.5</v>
      </c>
      <c r="I552" s="41" t="s">
        <v>21</v>
      </c>
      <c r="J552" s="42">
        <v>14.5</v>
      </c>
      <c r="K552" s="37"/>
      <c r="L552" s="40" t="s">
        <v>20</v>
      </c>
      <c r="M552" s="39">
        <v>1</v>
      </c>
      <c r="N552" s="41" t="s">
        <v>21</v>
      </c>
      <c r="O552" s="42">
        <v>1</v>
      </c>
    </row>
    <row r="553" spans="1:15" ht="38.25" x14ac:dyDescent="0.2">
      <c r="A553" s="33" t="s">
        <v>22</v>
      </c>
      <c r="B553" s="38">
        <v>0</v>
      </c>
      <c r="C553" s="100" t="s">
        <v>23</v>
      </c>
      <c r="D553" s="42">
        <v>0</v>
      </c>
      <c r="G553" s="33" t="s">
        <v>22</v>
      </c>
      <c r="H553" s="43">
        <v>0</v>
      </c>
      <c r="I553" s="44" t="s">
        <v>23</v>
      </c>
      <c r="J553" s="42">
        <v>0</v>
      </c>
      <c r="K553" s="37"/>
      <c r="L553" s="33" t="s">
        <v>22</v>
      </c>
      <c r="M553" s="43">
        <v>0</v>
      </c>
      <c r="N553" s="44" t="s">
        <v>23</v>
      </c>
      <c r="O553" s="42">
        <v>0</v>
      </c>
    </row>
    <row r="554" spans="1:15" x14ac:dyDescent="0.2">
      <c r="A554" s="161" t="s">
        <v>24</v>
      </c>
      <c r="B554" s="162"/>
      <c r="C554" s="163" t="s">
        <v>25</v>
      </c>
      <c r="D554" s="164"/>
      <c r="G554" s="161" t="s">
        <v>24</v>
      </c>
      <c r="H554" s="162"/>
      <c r="I554" s="163" t="s">
        <v>25</v>
      </c>
      <c r="J554" s="164"/>
      <c r="K554" s="16"/>
      <c r="L554" s="161" t="s">
        <v>24</v>
      </c>
      <c r="M554" s="162"/>
      <c r="N554" s="163" t="s">
        <v>25</v>
      </c>
      <c r="O554" s="164"/>
    </row>
    <row r="555" spans="1:15" x14ac:dyDescent="0.2">
      <c r="A555" s="45"/>
      <c r="B555" s="46" t="s">
        <v>26</v>
      </c>
      <c r="C555" s="47"/>
      <c r="D555" s="48" t="s">
        <v>26</v>
      </c>
      <c r="G555" s="60"/>
      <c r="H555" s="46" t="s">
        <v>26</v>
      </c>
      <c r="I555" s="47"/>
      <c r="J555" s="48" t="s">
        <v>26</v>
      </c>
      <c r="K555" s="49"/>
      <c r="L555" s="60"/>
      <c r="M555" s="46" t="s">
        <v>26</v>
      </c>
      <c r="N555" s="47"/>
      <c r="O555" s="48" t="s">
        <v>26</v>
      </c>
    </row>
    <row r="556" spans="1:15" x14ac:dyDescent="0.2">
      <c r="A556" s="50" t="s">
        <v>29</v>
      </c>
      <c r="B556" s="51">
        <v>16000</v>
      </c>
      <c r="C556" s="52" t="s">
        <v>28</v>
      </c>
      <c r="D556" s="57">
        <v>167</v>
      </c>
      <c r="G556" s="40" t="s">
        <v>29</v>
      </c>
      <c r="H556" s="51">
        <v>8800</v>
      </c>
      <c r="I556" s="52" t="s">
        <v>28</v>
      </c>
      <c r="J556" s="57">
        <v>0</v>
      </c>
      <c r="K556" s="54"/>
      <c r="L556" s="40" t="s">
        <v>29</v>
      </c>
      <c r="M556" s="51">
        <v>16000</v>
      </c>
      <c r="N556" s="52" t="s">
        <v>28</v>
      </c>
      <c r="O556" s="57">
        <v>125</v>
      </c>
    </row>
    <row r="557" spans="1:15" x14ac:dyDescent="0.2">
      <c r="A557" s="40" t="s">
        <v>30</v>
      </c>
      <c r="B557" s="56">
        <v>4800</v>
      </c>
      <c r="C557" s="52" t="s">
        <v>31</v>
      </c>
      <c r="D557" s="57">
        <v>0</v>
      </c>
      <c r="G557" s="40" t="s">
        <v>30</v>
      </c>
      <c r="H557" s="56">
        <v>1600</v>
      </c>
      <c r="I557" s="52" t="s">
        <v>31</v>
      </c>
      <c r="J557" s="57">
        <v>0</v>
      </c>
      <c r="K557" s="54"/>
      <c r="L557" s="40" t="s">
        <v>30</v>
      </c>
      <c r="M557" s="56">
        <v>0</v>
      </c>
      <c r="N557" s="52" t="s">
        <v>31</v>
      </c>
      <c r="O557" s="57">
        <v>0</v>
      </c>
    </row>
    <row r="558" spans="1:15" x14ac:dyDescent="0.2">
      <c r="A558" s="40" t="s">
        <v>32</v>
      </c>
      <c r="B558" s="56">
        <v>2100</v>
      </c>
      <c r="C558" s="52" t="s">
        <v>33</v>
      </c>
      <c r="D558" s="57">
        <v>0</v>
      </c>
      <c r="G558" s="40" t="s">
        <v>32</v>
      </c>
      <c r="H558" s="56">
        <v>700</v>
      </c>
      <c r="I558" s="52" t="s">
        <v>33</v>
      </c>
      <c r="J558" s="57">
        <v>20</v>
      </c>
      <c r="K558" s="54"/>
      <c r="L558" s="40" t="s">
        <v>32</v>
      </c>
      <c r="M558" s="56">
        <v>1600</v>
      </c>
      <c r="N558" s="52" t="s">
        <v>33</v>
      </c>
      <c r="O558" s="57">
        <v>1500</v>
      </c>
    </row>
    <row r="559" spans="1:15" x14ac:dyDescent="0.2">
      <c r="A559" s="40" t="s">
        <v>34</v>
      </c>
      <c r="B559" s="56">
        <v>2100</v>
      </c>
      <c r="C559" s="58" t="s">
        <v>35</v>
      </c>
      <c r="D559" s="57">
        <v>2885</v>
      </c>
      <c r="G559" s="40" t="s">
        <v>34</v>
      </c>
      <c r="H559" s="56">
        <v>1250</v>
      </c>
      <c r="I559" s="58" t="s">
        <v>35</v>
      </c>
      <c r="J559" s="57">
        <v>9886</v>
      </c>
      <c r="K559" s="54"/>
      <c r="L559" s="40" t="s">
        <v>34</v>
      </c>
      <c r="M559" s="56">
        <v>1250</v>
      </c>
      <c r="N559" s="58" t="s">
        <v>35</v>
      </c>
      <c r="O559" s="57">
        <v>977</v>
      </c>
    </row>
    <row r="560" spans="1:15" x14ac:dyDescent="0.2">
      <c r="A560" s="40" t="s">
        <v>36</v>
      </c>
      <c r="B560" s="131">
        <v>0</v>
      </c>
      <c r="C560" s="132" t="s">
        <v>37</v>
      </c>
      <c r="D560" s="130">
        <v>0</v>
      </c>
      <c r="G560" s="40" t="s">
        <v>36</v>
      </c>
      <c r="H560" s="56">
        <v>2650</v>
      </c>
      <c r="I560" s="52" t="s">
        <v>37</v>
      </c>
      <c r="J560" s="120">
        <v>0</v>
      </c>
      <c r="K560" s="54"/>
      <c r="L560" s="40" t="s">
        <v>36</v>
      </c>
      <c r="M560" s="56">
        <v>2650</v>
      </c>
      <c r="N560" s="52" t="s">
        <v>37</v>
      </c>
      <c r="O560" s="120">
        <v>0</v>
      </c>
    </row>
    <row r="561" spans="1:15" x14ac:dyDescent="0.2">
      <c r="A561" s="40" t="s">
        <v>38</v>
      </c>
      <c r="B561" s="56">
        <v>0</v>
      </c>
      <c r="C561" s="41"/>
      <c r="D561" s="57"/>
      <c r="G561" s="40" t="s">
        <v>38</v>
      </c>
      <c r="H561" s="56">
        <v>0</v>
      </c>
      <c r="I561" s="35"/>
      <c r="J561" s="35"/>
      <c r="K561" s="28"/>
      <c r="L561" s="40" t="s">
        <v>38</v>
      </c>
      <c r="M561" s="56">
        <v>0</v>
      </c>
      <c r="N561" s="35"/>
      <c r="O561" s="35"/>
    </row>
    <row r="562" spans="1:15" x14ac:dyDescent="0.2">
      <c r="A562" s="60" t="s">
        <v>39</v>
      </c>
      <c r="B562" s="56">
        <v>0</v>
      </c>
      <c r="C562" s="63"/>
      <c r="D562" s="89"/>
      <c r="G562" s="60" t="s">
        <v>39</v>
      </c>
      <c r="H562" s="56">
        <v>0</v>
      </c>
      <c r="I562" s="61"/>
      <c r="J562" s="61"/>
      <c r="K562" s="5"/>
      <c r="L562" s="60" t="s">
        <v>39</v>
      </c>
      <c r="M562" s="56">
        <v>0</v>
      </c>
      <c r="N562" s="61"/>
      <c r="O562" s="61"/>
    </row>
    <row r="563" spans="1:15" x14ac:dyDescent="0.2">
      <c r="A563" s="65" t="s">
        <v>40</v>
      </c>
      <c r="B563" s="101">
        <f>SUM(B556:B562)</f>
        <v>25000</v>
      </c>
      <c r="C563" s="67" t="s">
        <v>41</v>
      </c>
      <c r="D563" s="68">
        <f>SUM(D556:D562)</f>
        <v>3052</v>
      </c>
      <c r="G563" s="65" t="s">
        <v>40</v>
      </c>
      <c r="H563" s="101">
        <f>SUM(H556:H562)</f>
        <v>15000</v>
      </c>
      <c r="I563" s="67" t="s">
        <v>41</v>
      </c>
      <c r="J563" s="68">
        <f>SUM(J556:J561)</f>
        <v>9906</v>
      </c>
      <c r="K563" s="69"/>
      <c r="L563" s="65" t="s">
        <v>40</v>
      </c>
      <c r="M563" s="101">
        <f>SUM(M556:M562)</f>
        <v>21500</v>
      </c>
      <c r="N563" s="67" t="s">
        <v>41</v>
      </c>
      <c r="O563" s="68">
        <f>SUM(O556:O561)</f>
        <v>2602</v>
      </c>
    </row>
    <row r="564" spans="1:15" ht="30.75" customHeight="1" x14ac:dyDescent="0.2">
      <c r="A564" s="70" t="s">
        <v>42</v>
      </c>
      <c r="B564" s="71">
        <f>B563-D563</f>
        <v>21948</v>
      </c>
      <c r="C564" s="151" t="e">
        <f ca="1">SpellIndian(B564)</f>
        <v>#NAME?</v>
      </c>
      <c r="D564" s="152"/>
      <c r="E564" s="12"/>
      <c r="F564" s="12"/>
      <c r="G564" s="70" t="s">
        <v>42</v>
      </c>
      <c r="H564" s="71">
        <f>H563-J563</f>
        <v>5094</v>
      </c>
      <c r="I564" s="151" t="s">
        <v>262</v>
      </c>
      <c r="J564" s="152"/>
      <c r="K564" s="72"/>
      <c r="L564" s="70" t="s">
        <v>42</v>
      </c>
      <c r="M564" s="71">
        <f>M563-O563</f>
        <v>18898</v>
      </c>
      <c r="N564" s="151" t="s">
        <v>263</v>
      </c>
      <c r="O564" s="152"/>
    </row>
    <row r="565" spans="1:15" ht="14.25" customHeight="1" x14ac:dyDescent="0.2">
      <c r="A565" s="153" t="s">
        <v>82</v>
      </c>
      <c r="B565" s="154"/>
      <c r="C565" s="12"/>
      <c r="D565" s="74"/>
      <c r="G565" s="153" t="s">
        <v>82</v>
      </c>
      <c r="H565" s="154"/>
      <c r="I565" s="73"/>
      <c r="J565" s="74"/>
      <c r="K565" s="73"/>
      <c r="L565" s="153" t="s">
        <v>82</v>
      </c>
      <c r="M565" s="154"/>
      <c r="N565" s="73"/>
      <c r="O565" s="74"/>
    </row>
    <row r="566" spans="1:15" ht="14.25" customHeight="1" x14ac:dyDescent="0.2">
      <c r="A566" s="155"/>
      <c r="B566" s="156"/>
      <c r="C566" s="73"/>
      <c r="D566" s="74"/>
      <c r="G566" s="155"/>
      <c r="H566" s="156"/>
      <c r="I566" s="73"/>
      <c r="J566" s="74"/>
      <c r="K566" s="73"/>
      <c r="L566" s="155"/>
      <c r="M566" s="156"/>
      <c r="N566" s="73"/>
      <c r="O566" s="74"/>
    </row>
    <row r="567" spans="1:15" ht="14.25" customHeight="1" x14ac:dyDescent="0.2">
      <c r="A567" s="155"/>
      <c r="B567" s="156"/>
      <c r="C567" s="73"/>
      <c r="D567" s="74"/>
      <c r="G567" s="155"/>
      <c r="H567" s="156"/>
      <c r="I567" s="73"/>
      <c r="J567" s="74"/>
      <c r="K567" s="73"/>
      <c r="L567" s="155"/>
      <c r="M567" s="156"/>
      <c r="N567" s="73"/>
      <c r="O567" s="74"/>
    </row>
    <row r="568" spans="1:15" ht="15" thickBot="1" x14ac:dyDescent="0.25">
      <c r="A568" s="167" t="s">
        <v>83</v>
      </c>
      <c r="B568" s="168"/>
      <c r="C568" s="168"/>
      <c r="D568" s="169"/>
      <c r="G568" s="123" t="s">
        <v>83</v>
      </c>
      <c r="H568" s="124"/>
      <c r="I568" s="125"/>
      <c r="J568" s="126"/>
      <c r="K568" s="122"/>
      <c r="L568" s="123" t="s">
        <v>83</v>
      </c>
      <c r="M568" s="124"/>
      <c r="N568" s="125"/>
      <c r="O568" s="126"/>
    </row>
    <row r="569" spans="1:15" x14ac:dyDescent="0.2">
      <c r="A569" s="128"/>
      <c r="B569" s="128"/>
      <c r="C569" s="122"/>
      <c r="D569" s="122"/>
      <c r="G569" s="128"/>
      <c r="H569" s="128"/>
      <c r="I569" s="122"/>
      <c r="J569" s="122"/>
      <c r="K569" s="122"/>
    </row>
    <row r="570" spans="1:15" ht="15" thickBot="1" x14ac:dyDescent="0.25">
      <c r="A570" s="189"/>
      <c r="B570" s="189"/>
      <c r="C570" s="189"/>
      <c r="D570" s="189"/>
      <c r="E570" s="49"/>
      <c r="F570" s="49"/>
      <c r="G570" s="189"/>
      <c r="H570" s="189"/>
      <c r="I570" s="189"/>
      <c r="J570" s="189"/>
      <c r="K570" s="135"/>
    </row>
    <row r="571" spans="1:15" x14ac:dyDescent="0.2">
      <c r="A571" s="2"/>
      <c r="B571" s="3"/>
      <c r="C571" s="3"/>
      <c r="D571" s="110"/>
      <c r="E571" s="49"/>
      <c r="F571" s="49"/>
      <c r="G571" s="2"/>
      <c r="H571" s="3"/>
      <c r="I571" s="3"/>
      <c r="J571" s="110"/>
      <c r="K571" s="5"/>
    </row>
    <row r="572" spans="1:15" ht="14.25" customHeight="1" x14ac:dyDescent="0.2">
      <c r="A572" s="10"/>
      <c r="B572" s="5"/>
      <c r="C572" s="182" t="s">
        <v>1</v>
      </c>
      <c r="D572" s="183"/>
      <c r="E572" s="49"/>
      <c r="F572" s="49"/>
      <c r="G572" s="10"/>
      <c r="H572" s="5"/>
      <c r="I572" s="182" t="s">
        <v>264</v>
      </c>
      <c r="J572" s="183"/>
      <c r="K572" s="98"/>
    </row>
    <row r="573" spans="1:15" ht="14.25" customHeight="1" x14ac:dyDescent="0.2">
      <c r="A573" s="14"/>
      <c r="B573" s="16"/>
      <c r="C573" s="182"/>
      <c r="D573" s="183"/>
      <c r="E573" s="49"/>
      <c r="F573" s="49"/>
      <c r="G573" s="14"/>
      <c r="H573" s="16"/>
      <c r="I573" s="182"/>
      <c r="J573" s="183"/>
      <c r="K573" s="98"/>
    </row>
    <row r="574" spans="1:15" ht="15" thickBot="1" x14ac:dyDescent="0.25">
      <c r="A574" s="17"/>
      <c r="B574" s="18"/>
      <c r="C574" s="18"/>
      <c r="D574" s="19"/>
      <c r="E574" s="49"/>
      <c r="F574" s="49"/>
      <c r="G574" s="17"/>
      <c r="H574" s="18"/>
      <c r="I574" s="18"/>
      <c r="J574" s="19"/>
      <c r="K574" s="9"/>
    </row>
    <row r="575" spans="1:15" ht="14.25" customHeight="1" x14ac:dyDescent="0.2">
      <c r="A575" s="20" t="s">
        <v>265</v>
      </c>
      <c r="B575" s="21"/>
      <c r="C575" s="157" t="s">
        <v>266</v>
      </c>
      <c r="D575" s="158"/>
      <c r="E575" s="49"/>
      <c r="F575" s="49"/>
      <c r="G575" s="20" t="s">
        <v>267</v>
      </c>
      <c r="H575" s="21"/>
      <c r="I575" s="157" t="s">
        <v>268</v>
      </c>
      <c r="J575" s="158"/>
      <c r="K575" s="22"/>
    </row>
    <row r="576" spans="1:15" x14ac:dyDescent="0.2">
      <c r="A576" s="23" t="s">
        <v>115</v>
      </c>
      <c r="B576" s="12"/>
      <c r="C576" s="28" t="s">
        <v>269</v>
      </c>
      <c r="D576" s="25"/>
      <c r="E576" s="49"/>
      <c r="F576" s="49"/>
      <c r="G576" s="23" t="s">
        <v>270</v>
      </c>
      <c r="H576" s="12"/>
      <c r="I576" s="28" t="s">
        <v>271</v>
      </c>
      <c r="J576" s="25"/>
      <c r="K576" s="28"/>
    </row>
    <row r="577" spans="1:13" x14ac:dyDescent="0.2">
      <c r="A577" s="29" t="s">
        <v>272</v>
      </c>
      <c r="B577" s="30"/>
      <c r="C577" s="159" t="s">
        <v>11</v>
      </c>
      <c r="D577" s="160"/>
      <c r="E577" s="49"/>
      <c r="F577" s="49"/>
      <c r="G577" s="29" t="s">
        <v>273</v>
      </c>
      <c r="H577" s="30"/>
      <c r="I577" s="159" t="s">
        <v>11</v>
      </c>
      <c r="J577" s="160"/>
      <c r="K577" s="32"/>
    </row>
    <row r="578" spans="1:13" ht="51" x14ac:dyDescent="0.2">
      <c r="A578" s="33" t="s">
        <v>164</v>
      </c>
      <c r="B578" s="34">
        <v>20</v>
      </c>
      <c r="C578" s="35" t="s">
        <v>14</v>
      </c>
      <c r="D578" s="36" t="s">
        <v>93</v>
      </c>
      <c r="E578" s="49"/>
      <c r="F578" s="49"/>
      <c r="G578" s="33" t="s">
        <v>164</v>
      </c>
      <c r="H578" s="34">
        <v>20</v>
      </c>
      <c r="I578" s="35" t="s">
        <v>14</v>
      </c>
      <c r="J578" s="36" t="s">
        <v>64</v>
      </c>
      <c r="K578" s="31"/>
    </row>
    <row r="579" spans="1:13" x14ac:dyDescent="0.2">
      <c r="A579" s="40" t="s">
        <v>20</v>
      </c>
      <c r="B579" s="39">
        <v>2</v>
      </c>
      <c r="C579" s="41" t="s">
        <v>21</v>
      </c>
      <c r="D579" s="42">
        <v>0</v>
      </c>
      <c r="E579" s="49"/>
      <c r="F579" s="49"/>
      <c r="G579" s="40" t="s">
        <v>20</v>
      </c>
      <c r="H579" s="39">
        <v>2</v>
      </c>
      <c r="I579" s="41" t="s">
        <v>21</v>
      </c>
      <c r="J579" s="42">
        <v>1</v>
      </c>
      <c r="K579" s="37"/>
    </row>
    <row r="580" spans="1:13" ht="38.25" x14ac:dyDescent="0.2">
      <c r="A580" s="33" t="s">
        <v>22</v>
      </c>
      <c r="B580" s="38">
        <v>0</v>
      </c>
      <c r="C580" s="100" t="s">
        <v>23</v>
      </c>
      <c r="D580" s="42">
        <v>0</v>
      </c>
      <c r="E580" s="49"/>
      <c r="F580" s="49"/>
      <c r="G580" s="33" t="s">
        <v>22</v>
      </c>
      <c r="H580" s="38">
        <v>0</v>
      </c>
      <c r="I580" s="100" t="s">
        <v>23</v>
      </c>
      <c r="J580" s="42">
        <v>0</v>
      </c>
      <c r="K580" s="37"/>
    </row>
    <row r="581" spans="1:13" x14ac:dyDescent="0.2">
      <c r="A581" s="161" t="s">
        <v>24</v>
      </c>
      <c r="B581" s="162"/>
      <c r="C581" s="163" t="s">
        <v>25</v>
      </c>
      <c r="D581" s="164"/>
      <c r="E581" s="49"/>
      <c r="F581" s="49"/>
      <c r="G581" s="161" t="s">
        <v>24</v>
      </c>
      <c r="H581" s="162"/>
      <c r="I581" s="163" t="s">
        <v>25</v>
      </c>
      <c r="J581" s="164"/>
      <c r="K581" s="16"/>
    </row>
    <row r="582" spans="1:13" x14ac:dyDescent="0.2">
      <c r="A582" s="45"/>
      <c r="B582" s="46" t="s">
        <v>26</v>
      </c>
      <c r="C582" s="47"/>
      <c r="D582" s="48" t="s">
        <v>26</v>
      </c>
      <c r="E582" s="49"/>
      <c r="F582" s="49"/>
      <c r="G582" s="45"/>
      <c r="H582" s="46" t="s">
        <v>26</v>
      </c>
      <c r="I582" s="47"/>
      <c r="J582" s="48" t="s">
        <v>26</v>
      </c>
      <c r="K582" s="49"/>
    </row>
    <row r="583" spans="1:13" x14ac:dyDescent="0.2">
      <c r="A583" s="50" t="s">
        <v>29</v>
      </c>
      <c r="B583" s="51">
        <v>12200</v>
      </c>
      <c r="C583" s="52" t="s">
        <v>28</v>
      </c>
      <c r="D583" s="57">
        <v>208</v>
      </c>
      <c r="E583" s="49"/>
      <c r="F583" s="49"/>
      <c r="G583" s="50" t="s">
        <v>29</v>
      </c>
      <c r="H583" s="51">
        <v>8800</v>
      </c>
      <c r="I583" s="52" t="s">
        <v>28</v>
      </c>
      <c r="J583" s="57">
        <v>0</v>
      </c>
      <c r="K583" s="54"/>
    </row>
    <row r="584" spans="1:13" x14ac:dyDescent="0.2">
      <c r="A584" s="40" t="s">
        <v>30</v>
      </c>
      <c r="B584" s="56">
        <v>5000</v>
      </c>
      <c r="C584" s="52" t="s">
        <v>31</v>
      </c>
      <c r="D584" s="57">
        <v>0</v>
      </c>
      <c r="E584" s="49"/>
      <c r="F584" s="49"/>
      <c r="G584" s="40" t="s">
        <v>30</v>
      </c>
      <c r="H584" s="56">
        <v>3000</v>
      </c>
      <c r="I584" s="52" t="s">
        <v>31</v>
      </c>
      <c r="J584" s="57">
        <v>130</v>
      </c>
      <c r="K584" s="54"/>
    </row>
    <row r="585" spans="1:13" x14ac:dyDescent="0.2">
      <c r="A585" s="40" t="s">
        <v>32</v>
      </c>
      <c r="B585" s="56">
        <v>3000</v>
      </c>
      <c r="C585" s="52" t="s">
        <v>33</v>
      </c>
      <c r="D585" s="57">
        <v>0</v>
      </c>
      <c r="E585" s="49"/>
      <c r="F585" s="49"/>
      <c r="G585" s="40" t="s">
        <v>32</v>
      </c>
      <c r="H585" s="56">
        <v>2000</v>
      </c>
      <c r="I585" s="52" t="s">
        <v>33</v>
      </c>
      <c r="J585" s="57">
        <v>0</v>
      </c>
      <c r="K585" s="55"/>
    </row>
    <row r="586" spans="1:13" x14ac:dyDescent="0.2">
      <c r="A586" s="40" t="s">
        <v>34</v>
      </c>
      <c r="B586" s="56">
        <v>1550</v>
      </c>
      <c r="C586" s="58" t="s">
        <v>35</v>
      </c>
      <c r="D586" s="57">
        <v>0</v>
      </c>
      <c r="E586" s="49"/>
      <c r="F586" s="49"/>
      <c r="G586" s="40" t="s">
        <v>34</v>
      </c>
      <c r="H586" s="56">
        <v>1200</v>
      </c>
      <c r="I586" s="58" t="s">
        <v>35</v>
      </c>
      <c r="J586" s="57">
        <v>818</v>
      </c>
      <c r="K586" s="54"/>
    </row>
    <row r="587" spans="1:13" x14ac:dyDescent="0.2">
      <c r="A587" s="40" t="s">
        <v>36</v>
      </c>
      <c r="B587" s="56">
        <v>13250</v>
      </c>
      <c r="C587" s="132" t="s">
        <v>37</v>
      </c>
      <c r="D587" s="57">
        <v>0</v>
      </c>
      <c r="E587" s="49"/>
      <c r="F587" s="49"/>
      <c r="G587" s="40" t="s">
        <v>36</v>
      </c>
      <c r="H587" s="56">
        <v>3000</v>
      </c>
      <c r="I587" s="132" t="s">
        <v>37</v>
      </c>
      <c r="J587" s="130">
        <v>0</v>
      </c>
      <c r="K587" s="54"/>
    </row>
    <row r="588" spans="1:13" x14ac:dyDescent="0.2">
      <c r="A588" s="40" t="s">
        <v>38</v>
      </c>
      <c r="B588" s="56">
        <v>0</v>
      </c>
      <c r="C588" s="41"/>
      <c r="D588" s="57"/>
      <c r="E588" s="49"/>
      <c r="F588" s="49"/>
      <c r="G588" s="40" t="s">
        <v>38</v>
      </c>
      <c r="H588" s="56">
        <v>0</v>
      </c>
      <c r="I588" s="41"/>
      <c r="J588" s="57"/>
      <c r="K588" s="54"/>
      <c r="M588" s="136">
        <f>9881-(H583+H584+H585)</f>
        <v>-3919</v>
      </c>
    </row>
    <row r="589" spans="1:13" x14ac:dyDescent="0.2">
      <c r="A589" s="60" t="s">
        <v>39</v>
      </c>
      <c r="B589" s="56">
        <v>0</v>
      </c>
      <c r="C589" s="63"/>
      <c r="D589" s="89"/>
      <c r="E589" s="49"/>
      <c r="F589" s="49"/>
      <c r="G589" s="60" t="s">
        <v>39</v>
      </c>
      <c r="H589" s="56">
        <v>0</v>
      </c>
      <c r="I589" s="63"/>
      <c r="J589" s="89"/>
      <c r="K589" s="12"/>
    </row>
    <row r="590" spans="1:13" x14ac:dyDescent="0.2">
      <c r="A590" s="65" t="s">
        <v>40</v>
      </c>
      <c r="B590" s="101">
        <f>SUM(B583:B589)</f>
        <v>35000</v>
      </c>
      <c r="C590" s="67" t="s">
        <v>41</v>
      </c>
      <c r="D590" s="68">
        <f>SUM(D583:D589)</f>
        <v>208</v>
      </c>
      <c r="E590" s="49"/>
      <c r="F590" s="49"/>
      <c r="G590" s="65" t="s">
        <v>40</v>
      </c>
      <c r="H590" s="101">
        <f>SUM(H583:H589)</f>
        <v>18000</v>
      </c>
      <c r="I590" s="67" t="s">
        <v>41</v>
      </c>
      <c r="J590" s="68">
        <f>SUM(J583:J589)</f>
        <v>948</v>
      </c>
      <c r="K590" s="69"/>
    </row>
    <row r="591" spans="1:13" ht="42.75" customHeight="1" x14ac:dyDescent="0.2">
      <c r="A591" s="70" t="s">
        <v>42</v>
      </c>
      <c r="B591" s="71">
        <f>B590-D590</f>
        <v>34792</v>
      </c>
      <c r="C591" s="151" t="s">
        <v>274</v>
      </c>
      <c r="D591" s="152"/>
      <c r="E591" s="12"/>
      <c r="F591" s="12"/>
      <c r="G591" s="70" t="s">
        <v>42</v>
      </c>
      <c r="H591" s="71">
        <f>H590-J590</f>
        <v>17052</v>
      </c>
      <c r="I591" s="151" t="e">
        <f ca="1">SpellIndian(H591)</f>
        <v>#NAME?</v>
      </c>
      <c r="J591" s="152"/>
      <c r="K591" s="72"/>
    </row>
    <row r="592" spans="1:13" ht="14.25" customHeight="1" x14ac:dyDescent="0.2">
      <c r="A592" s="176" t="s">
        <v>44</v>
      </c>
      <c r="B592" s="177"/>
      <c r="C592" s="178" t="s">
        <v>45</v>
      </c>
      <c r="D592" s="179"/>
      <c r="E592" s="49"/>
      <c r="F592" s="49"/>
      <c r="G592" s="153" t="s">
        <v>82</v>
      </c>
      <c r="H592" s="154"/>
      <c r="I592" s="12"/>
      <c r="J592" s="74"/>
      <c r="K592" s="73"/>
    </row>
    <row r="593" spans="1:11" ht="14.25" customHeight="1" x14ac:dyDescent="0.2">
      <c r="A593" s="176"/>
      <c r="B593" s="177"/>
      <c r="C593" s="16"/>
      <c r="D593" s="75"/>
      <c r="E593" s="49"/>
      <c r="F593" s="49"/>
      <c r="G593" s="155"/>
      <c r="H593" s="156"/>
      <c r="I593" s="73"/>
      <c r="J593" s="74"/>
      <c r="K593" s="73"/>
    </row>
    <row r="594" spans="1:11" ht="14.25" customHeight="1" x14ac:dyDescent="0.2">
      <c r="A594" s="176"/>
      <c r="B594" s="177"/>
      <c r="C594" s="16"/>
      <c r="D594" s="75"/>
      <c r="E594" s="49"/>
      <c r="F594" s="49"/>
      <c r="G594" s="155"/>
      <c r="H594" s="156"/>
      <c r="I594" s="73"/>
      <c r="J594" s="74"/>
      <c r="K594" s="73"/>
    </row>
    <row r="595" spans="1:11" ht="15" thickBot="1" x14ac:dyDescent="0.25">
      <c r="A595" s="170" t="s">
        <v>154</v>
      </c>
      <c r="B595" s="171"/>
      <c r="C595" s="172" t="s">
        <v>47</v>
      </c>
      <c r="D595" s="173"/>
      <c r="E595" s="49"/>
      <c r="F595" s="49"/>
      <c r="G595" s="167" t="s">
        <v>83</v>
      </c>
      <c r="H595" s="168"/>
      <c r="I595" s="168"/>
      <c r="J595" s="169"/>
      <c r="K595" s="76"/>
    </row>
    <row r="596" spans="1:11" x14ac:dyDescent="0.2">
      <c r="A596" s="135"/>
      <c r="B596" s="135"/>
      <c r="C596" s="135"/>
      <c r="D596" s="135"/>
      <c r="E596" s="49"/>
      <c r="F596" s="49"/>
      <c r="G596" s="135"/>
      <c r="H596" s="135"/>
      <c r="I596" s="135"/>
      <c r="J596" s="135"/>
      <c r="K596" s="135"/>
    </row>
    <row r="597" spans="1:11" ht="15" thickBot="1" x14ac:dyDescent="0.25">
      <c r="A597" s="92"/>
      <c r="B597" s="92"/>
      <c r="C597" s="92"/>
      <c r="D597" s="92"/>
    </row>
    <row r="598" spans="1:11" x14ac:dyDescent="0.2">
      <c r="A598" s="2"/>
      <c r="B598" s="3"/>
      <c r="C598" s="3"/>
      <c r="D598" s="110"/>
      <c r="E598" s="49"/>
      <c r="F598" s="49"/>
      <c r="G598" s="2"/>
      <c r="H598" s="3"/>
      <c r="I598" s="3"/>
      <c r="J598" s="110"/>
      <c r="K598" s="5"/>
    </row>
    <row r="599" spans="1:11" ht="15" x14ac:dyDescent="0.2">
      <c r="A599" s="10"/>
      <c r="B599" s="5"/>
      <c r="C599" s="182" t="s">
        <v>264</v>
      </c>
      <c r="D599" s="183"/>
      <c r="E599" s="49"/>
      <c r="F599" s="49"/>
      <c r="G599" s="10"/>
      <c r="H599" s="5"/>
      <c r="I599" s="182" t="s">
        <v>264</v>
      </c>
      <c r="J599" s="183"/>
      <c r="K599" s="102"/>
    </row>
    <row r="600" spans="1:11" ht="15" x14ac:dyDescent="0.2">
      <c r="A600" s="14"/>
      <c r="B600" s="16"/>
      <c r="C600" s="182"/>
      <c r="D600" s="183"/>
      <c r="E600" s="49"/>
      <c r="F600" s="49"/>
      <c r="G600" s="14"/>
      <c r="H600" s="16"/>
      <c r="I600" s="182"/>
      <c r="J600" s="183"/>
      <c r="K600" s="102"/>
    </row>
    <row r="601" spans="1:11" ht="15" thickBot="1" x14ac:dyDescent="0.25">
      <c r="A601" s="17"/>
      <c r="B601" s="18"/>
      <c r="C601" s="18"/>
      <c r="D601" s="19"/>
      <c r="E601" s="49"/>
      <c r="F601" s="49"/>
      <c r="G601" s="17"/>
      <c r="H601" s="18"/>
      <c r="I601" s="18"/>
      <c r="J601" s="19"/>
      <c r="K601" s="9"/>
    </row>
    <row r="602" spans="1:11" ht="14.25" customHeight="1" x14ac:dyDescent="0.2">
      <c r="A602" s="20" t="s">
        <v>275</v>
      </c>
      <c r="B602" s="21"/>
      <c r="C602" s="157" t="s">
        <v>196</v>
      </c>
      <c r="D602" s="158"/>
      <c r="E602" s="49"/>
      <c r="F602" s="49"/>
      <c r="G602" s="20" t="s">
        <v>276</v>
      </c>
      <c r="H602" s="21"/>
      <c r="I602" s="157" t="s">
        <v>268</v>
      </c>
      <c r="J602" s="158"/>
      <c r="K602" s="22"/>
    </row>
    <row r="603" spans="1:11" x14ac:dyDescent="0.2">
      <c r="A603" s="23" t="s">
        <v>277</v>
      </c>
      <c r="B603" s="12"/>
      <c r="C603" s="28" t="s">
        <v>278</v>
      </c>
      <c r="D603" s="25"/>
      <c r="E603" s="49"/>
      <c r="F603" s="49"/>
      <c r="G603" s="23" t="s">
        <v>131</v>
      </c>
      <c r="H603" s="12"/>
      <c r="I603" s="28" t="s">
        <v>279</v>
      </c>
      <c r="J603" s="25"/>
      <c r="K603" s="28"/>
    </row>
    <row r="604" spans="1:11" x14ac:dyDescent="0.2">
      <c r="A604" s="29" t="s">
        <v>280</v>
      </c>
      <c r="B604" s="30"/>
      <c r="C604" s="159" t="s">
        <v>11</v>
      </c>
      <c r="D604" s="160"/>
      <c r="E604" s="49"/>
      <c r="F604" s="49"/>
      <c r="G604" s="29" t="s">
        <v>281</v>
      </c>
      <c r="H604" s="30"/>
      <c r="I604" s="159" t="s">
        <v>11</v>
      </c>
      <c r="J604" s="160"/>
      <c r="K604" s="32"/>
    </row>
    <row r="605" spans="1:11" ht="51" x14ac:dyDescent="0.2">
      <c r="A605" s="33" t="s">
        <v>164</v>
      </c>
      <c r="B605" s="34">
        <v>21</v>
      </c>
      <c r="C605" s="35" t="s">
        <v>14</v>
      </c>
      <c r="D605" s="36" t="s">
        <v>282</v>
      </c>
      <c r="E605" s="49"/>
      <c r="F605" s="49"/>
      <c r="G605" s="33" t="s">
        <v>164</v>
      </c>
      <c r="H605" s="34">
        <v>20.5</v>
      </c>
      <c r="I605" s="35" t="s">
        <v>14</v>
      </c>
      <c r="J605" s="36" t="s">
        <v>64</v>
      </c>
      <c r="K605" s="31"/>
    </row>
    <row r="606" spans="1:11" x14ac:dyDescent="0.2">
      <c r="A606" s="40" t="s">
        <v>20</v>
      </c>
      <c r="B606" s="39">
        <v>1</v>
      </c>
      <c r="C606" s="41" t="s">
        <v>21</v>
      </c>
      <c r="D606" s="42">
        <v>0</v>
      </c>
      <c r="E606" s="49"/>
      <c r="F606" s="49"/>
      <c r="G606" s="40" t="s">
        <v>20</v>
      </c>
      <c r="H606" s="39">
        <v>1.5</v>
      </c>
      <c r="I606" s="41" t="s">
        <v>21</v>
      </c>
      <c r="J606" s="42">
        <v>0.5</v>
      </c>
      <c r="K606" s="37"/>
    </row>
    <row r="607" spans="1:11" ht="38.25" x14ac:dyDescent="0.2">
      <c r="A607" s="33" t="s">
        <v>22</v>
      </c>
      <c r="B607" s="38">
        <v>0</v>
      </c>
      <c r="C607" s="100" t="s">
        <v>23</v>
      </c>
      <c r="D607" s="42">
        <v>0</v>
      </c>
      <c r="E607" s="49"/>
      <c r="F607" s="49"/>
      <c r="G607" s="33" t="s">
        <v>22</v>
      </c>
      <c r="H607" s="38">
        <v>0</v>
      </c>
      <c r="I607" s="100" t="s">
        <v>23</v>
      </c>
      <c r="J607" s="42">
        <v>0</v>
      </c>
      <c r="K607" s="37"/>
    </row>
    <row r="608" spans="1:11" x14ac:dyDescent="0.2">
      <c r="A608" s="161" t="s">
        <v>24</v>
      </c>
      <c r="B608" s="162"/>
      <c r="C608" s="163" t="s">
        <v>25</v>
      </c>
      <c r="D608" s="164"/>
      <c r="E608" s="49"/>
      <c r="F608" s="49"/>
      <c r="G608" s="161" t="s">
        <v>24</v>
      </c>
      <c r="H608" s="162"/>
      <c r="I608" s="163" t="s">
        <v>25</v>
      </c>
      <c r="J608" s="164"/>
      <c r="K608" s="16"/>
    </row>
    <row r="609" spans="1:11" x14ac:dyDescent="0.2">
      <c r="A609" s="45"/>
      <c r="B609" s="46" t="s">
        <v>26</v>
      </c>
      <c r="C609" s="47"/>
      <c r="D609" s="48" t="s">
        <v>26</v>
      </c>
      <c r="E609" s="49"/>
      <c r="F609" s="49"/>
      <c r="G609" s="45"/>
      <c r="H609" s="46" t="s">
        <v>26</v>
      </c>
      <c r="I609" s="47"/>
      <c r="J609" s="48" t="s">
        <v>26</v>
      </c>
      <c r="K609" s="49"/>
    </row>
    <row r="610" spans="1:11" x14ac:dyDescent="0.2">
      <c r="A610" s="50" t="s">
        <v>29</v>
      </c>
      <c r="B610" s="51">
        <v>8800</v>
      </c>
      <c r="C610" s="52" t="s">
        <v>28</v>
      </c>
      <c r="D610" s="57">
        <v>125</v>
      </c>
      <c r="E610" s="49"/>
      <c r="F610" s="49"/>
      <c r="G610" s="50" t="s">
        <v>29</v>
      </c>
      <c r="H610" s="51">
        <v>10000</v>
      </c>
      <c r="I610" s="52" t="s">
        <v>28</v>
      </c>
      <c r="J610" s="57">
        <v>125</v>
      </c>
      <c r="K610" s="55"/>
    </row>
    <row r="611" spans="1:11" x14ac:dyDescent="0.2">
      <c r="A611" s="40" t="s">
        <v>30</v>
      </c>
      <c r="B611" s="56">
        <v>4000</v>
      </c>
      <c r="C611" s="52" t="s">
        <v>31</v>
      </c>
      <c r="D611" s="57">
        <v>0</v>
      </c>
      <c r="E611" s="49"/>
      <c r="F611" s="49"/>
      <c r="G611" s="40" t="s">
        <v>30</v>
      </c>
      <c r="H611" s="56">
        <v>4000</v>
      </c>
      <c r="I611" s="52" t="s">
        <v>31</v>
      </c>
      <c r="J611" s="57">
        <v>0</v>
      </c>
      <c r="K611" s="54"/>
    </row>
    <row r="612" spans="1:11" x14ac:dyDescent="0.2">
      <c r="A612" s="40" t="s">
        <v>32</v>
      </c>
      <c r="B612" s="56">
        <v>3000</v>
      </c>
      <c r="C612" s="52" t="s">
        <v>33</v>
      </c>
      <c r="D612" s="57">
        <v>1500</v>
      </c>
      <c r="E612" s="49"/>
      <c r="F612" s="49"/>
      <c r="G612" s="40" t="s">
        <v>32</v>
      </c>
      <c r="H612" s="56">
        <v>4000</v>
      </c>
      <c r="I612" s="52" t="s">
        <v>33</v>
      </c>
      <c r="J612" s="57">
        <v>1278</v>
      </c>
      <c r="K612" s="54"/>
    </row>
    <row r="613" spans="1:11" x14ac:dyDescent="0.2">
      <c r="A613" s="40" t="s">
        <v>34</v>
      </c>
      <c r="B613" s="56">
        <v>1200</v>
      </c>
      <c r="C613" s="58" t="s">
        <v>35</v>
      </c>
      <c r="D613" s="57">
        <v>0</v>
      </c>
      <c r="E613" s="49"/>
      <c r="F613" s="49"/>
      <c r="G613" s="40" t="s">
        <v>34</v>
      </c>
      <c r="H613" s="56">
        <v>2500</v>
      </c>
      <c r="I613" s="58" t="s">
        <v>35</v>
      </c>
      <c r="J613" s="57">
        <v>539</v>
      </c>
      <c r="K613" s="54"/>
    </row>
    <row r="614" spans="1:11" x14ac:dyDescent="0.2">
      <c r="A614" s="40" t="s">
        <v>36</v>
      </c>
      <c r="B614" s="56">
        <v>4500</v>
      </c>
      <c r="C614" s="132" t="s">
        <v>37</v>
      </c>
      <c r="D614" s="57">
        <v>0</v>
      </c>
      <c r="E614" s="49"/>
      <c r="F614" s="49"/>
      <c r="G614" s="40" t="s">
        <v>36</v>
      </c>
      <c r="H614" s="56">
        <v>4500</v>
      </c>
      <c r="I614" s="132" t="s">
        <v>37</v>
      </c>
      <c r="J614" s="57">
        <v>1180</v>
      </c>
      <c r="K614" s="54"/>
    </row>
    <row r="615" spans="1:11" x14ac:dyDescent="0.2">
      <c r="A615" s="40" t="s">
        <v>38</v>
      </c>
      <c r="B615" s="56">
        <v>0</v>
      </c>
      <c r="C615" s="41"/>
      <c r="D615" s="57"/>
      <c r="E615" s="49"/>
      <c r="F615" s="49"/>
      <c r="G615" s="40" t="s">
        <v>38</v>
      </c>
      <c r="H615" s="56">
        <v>0</v>
      </c>
      <c r="I615" s="41"/>
      <c r="J615" s="57"/>
      <c r="K615" s="28"/>
    </row>
    <row r="616" spans="1:11" x14ac:dyDescent="0.2">
      <c r="A616" s="60" t="s">
        <v>39</v>
      </c>
      <c r="B616" s="56">
        <v>0</v>
      </c>
      <c r="C616" s="63"/>
      <c r="D616" s="89"/>
      <c r="E616" s="49"/>
      <c r="F616" s="49"/>
      <c r="G616" s="60" t="s">
        <v>39</v>
      </c>
      <c r="H616" s="56">
        <v>0</v>
      </c>
      <c r="I616" s="63"/>
      <c r="J616" s="89"/>
      <c r="K616" s="5"/>
    </row>
    <row r="617" spans="1:11" x14ac:dyDescent="0.2">
      <c r="A617" s="65" t="s">
        <v>40</v>
      </c>
      <c r="B617" s="101">
        <f>SUM(B610:B616)</f>
        <v>21500</v>
      </c>
      <c r="C617" s="67" t="s">
        <v>41</v>
      </c>
      <c r="D617" s="68">
        <f>SUM(D610:D616)</f>
        <v>1625</v>
      </c>
      <c r="E617" s="49"/>
      <c r="F617" s="49"/>
      <c r="G617" s="65" t="s">
        <v>40</v>
      </c>
      <c r="H617" s="101">
        <f>SUM(H610:H616)</f>
        <v>25000</v>
      </c>
      <c r="I617" s="67" t="s">
        <v>41</v>
      </c>
      <c r="J617" s="68">
        <f>SUM(J610:J616)</f>
        <v>3122</v>
      </c>
      <c r="K617" s="69"/>
    </row>
    <row r="618" spans="1:11" ht="42" customHeight="1" x14ac:dyDescent="0.2">
      <c r="A618" s="70" t="s">
        <v>42</v>
      </c>
      <c r="B618" s="71">
        <f>B617-D617</f>
        <v>19875</v>
      </c>
      <c r="C618" s="151" t="e">
        <f ca="1">SpellIndian(B618)</f>
        <v>#NAME?</v>
      </c>
      <c r="D618" s="152"/>
      <c r="E618" s="12"/>
      <c r="F618" s="12"/>
      <c r="G618" s="70" t="s">
        <v>42</v>
      </c>
      <c r="H618" s="71">
        <f>H617-J617</f>
        <v>21878</v>
      </c>
      <c r="I618" s="151" t="e">
        <f ca="1">SpellIndian(H618)</f>
        <v>#NAME?</v>
      </c>
      <c r="J618" s="152"/>
      <c r="K618" s="72"/>
    </row>
    <row r="619" spans="1:11" ht="14.25" customHeight="1" x14ac:dyDescent="0.2">
      <c r="A619" s="176" t="s">
        <v>44</v>
      </c>
      <c r="B619" s="177"/>
      <c r="C619" s="178" t="s">
        <v>45</v>
      </c>
      <c r="D619" s="179"/>
      <c r="E619" s="49"/>
      <c r="F619" s="49"/>
      <c r="G619" s="153" t="s">
        <v>283</v>
      </c>
      <c r="H619" s="154"/>
      <c r="I619" s="12"/>
      <c r="J619" s="74"/>
      <c r="K619" s="73"/>
    </row>
    <row r="620" spans="1:11" ht="14.25" customHeight="1" x14ac:dyDescent="0.2">
      <c r="A620" s="176"/>
      <c r="B620" s="177"/>
      <c r="C620" s="16"/>
      <c r="D620" s="75"/>
      <c r="E620" s="49"/>
      <c r="F620" s="49"/>
      <c r="G620" s="155"/>
      <c r="H620" s="156"/>
      <c r="I620" s="73"/>
      <c r="J620" s="74"/>
      <c r="K620" s="73"/>
    </row>
    <row r="621" spans="1:11" ht="14.25" customHeight="1" x14ac:dyDescent="0.2">
      <c r="A621" s="176"/>
      <c r="B621" s="177"/>
      <c r="C621" s="16"/>
      <c r="D621" s="75"/>
      <c r="E621" s="49"/>
      <c r="F621" s="49"/>
      <c r="G621" s="155"/>
      <c r="H621" s="156"/>
      <c r="I621" s="73"/>
      <c r="J621" s="74"/>
      <c r="K621" s="73"/>
    </row>
    <row r="622" spans="1:11" ht="15" thickBot="1" x14ac:dyDescent="0.25">
      <c r="A622" s="170" t="s">
        <v>154</v>
      </c>
      <c r="B622" s="171"/>
      <c r="C622" s="172" t="s">
        <v>47</v>
      </c>
      <c r="D622" s="173"/>
      <c r="E622" s="49"/>
      <c r="F622" s="49"/>
      <c r="G622" s="167" t="s">
        <v>83</v>
      </c>
      <c r="H622" s="168"/>
      <c r="I622" s="168"/>
      <c r="J622" s="169"/>
      <c r="K622" s="122"/>
    </row>
    <row r="623" spans="1:11" x14ac:dyDescent="0.2">
      <c r="A623" s="135"/>
      <c r="B623" s="135"/>
      <c r="C623" s="135"/>
      <c r="D623" s="135"/>
      <c r="E623" s="49"/>
      <c r="F623" s="49"/>
      <c r="G623" s="135"/>
      <c r="H623" s="135"/>
      <c r="I623" s="135"/>
      <c r="J623" s="135"/>
    </row>
    <row r="624" spans="1:11" ht="15" thickBot="1" x14ac:dyDescent="0.25">
      <c r="A624" s="92"/>
      <c r="B624" s="92"/>
      <c r="C624" s="92"/>
      <c r="D624" s="92"/>
      <c r="K624" s="122"/>
    </row>
    <row r="625" spans="1:11" x14ac:dyDescent="0.2">
      <c r="A625" s="77"/>
      <c r="B625" s="3"/>
      <c r="C625" s="3"/>
      <c r="D625" s="110"/>
      <c r="G625" s="77"/>
      <c r="H625" s="3"/>
      <c r="I625" s="3"/>
      <c r="J625" s="110"/>
      <c r="K625" s="5"/>
    </row>
    <row r="626" spans="1:11" ht="15" x14ac:dyDescent="0.2">
      <c r="A626" s="81"/>
      <c r="B626" s="5"/>
      <c r="C626" s="165"/>
      <c r="D626" s="166"/>
      <c r="G626" s="81"/>
      <c r="H626" s="5"/>
      <c r="I626" s="165"/>
      <c r="J626" s="166"/>
      <c r="K626" s="98"/>
    </row>
    <row r="627" spans="1:11" ht="15" x14ac:dyDescent="0.2">
      <c r="A627" s="80"/>
      <c r="B627" s="16"/>
      <c r="C627" s="165"/>
      <c r="D627" s="166"/>
      <c r="G627" s="80"/>
      <c r="H627" s="16"/>
      <c r="I627" s="165"/>
      <c r="J627" s="166"/>
      <c r="K627" s="98"/>
    </row>
    <row r="628" spans="1:11" ht="15" thickBot="1" x14ac:dyDescent="0.25">
      <c r="A628" s="111"/>
      <c r="B628" s="18"/>
      <c r="C628" s="18"/>
      <c r="D628" s="19"/>
      <c r="G628" s="111"/>
      <c r="H628" s="18"/>
      <c r="I628" s="18"/>
      <c r="J628" s="19"/>
      <c r="K628" s="9"/>
    </row>
    <row r="629" spans="1:11" ht="14.25" customHeight="1" x14ac:dyDescent="0.2">
      <c r="A629" s="20"/>
      <c r="B629" s="21"/>
      <c r="C629" s="157"/>
      <c r="D629" s="158"/>
      <c r="G629" s="20"/>
      <c r="H629" s="21"/>
      <c r="I629" s="157"/>
      <c r="J629" s="158"/>
      <c r="K629" s="22"/>
    </row>
    <row r="630" spans="1:11" x14ac:dyDescent="0.2">
      <c r="A630" s="23"/>
      <c r="B630" s="12"/>
      <c r="C630" s="28"/>
      <c r="D630" s="25"/>
      <c r="G630" s="23"/>
      <c r="H630" s="12"/>
      <c r="I630" s="28"/>
      <c r="J630" s="25"/>
      <c r="K630" s="28"/>
    </row>
    <row r="631" spans="1:11" x14ac:dyDescent="0.2">
      <c r="A631" s="29"/>
      <c r="B631" s="30"/>
      <c r="C631" s="159"/>
      <c r="D631" s="160"/>
      <c r="G631" s="29"/>
      <c r="H631" s="30"/>
      <c r="I631" s="159"/>
      <c r="J631" s="160"/>
      <c r="K631" s="32"/>
    </row>
    <row r="632" spans="1:11" x14ac:dyDescent="0.2">
      <c r="A632" s="103"/>
      <c r="B632" s="34"/>
      <c r="C632" s="35"/>
      <c r="D632" s="36"/>
      <c r="G632" s="103"/>
      <c r="H632" s="34"/>
      <c r="I632" s="35"/>
      <c r="J632" s="36"/>
      <c r="K632" s="31"/>
    </row>
    <row r="633" spans="1:11" x14ac:dyDescent="0.2">
      <c r="A633" s="40"/>
      <c r="B633" s="39"/>
      <c r="C633" s="41"/>
      <c r="D633" s="42"/>
      <c r="G633" s="40"/>
      <c r="H633" s="39"/>
      <c r="I633" s="41"/>
      <c r="J633" s="42"/>
      <c r="K633" s="37"/>
    </row>
    <row r="634" spans="1:11" x14ac:dyDescent="0.2">
      <c r="A634" s="33"/>
      <c r="B634" s="43"/>
      <c r="C634" s="44"/>
      <c r="D634" s="42"/>
      <c r="G634" s="33"/>
      <c r="H634" s="43"/>
      <c r="I634" s="44"/>
      <c r="J634" s="42"/>
      <c r="K634" s="37"/>
    </row>
    <row r="635" spans="1:11" x14ac:dyDescent="0.2">
      <c r="A635" s="161"/>
      <c r="B635" s="162"/>
      <c r="C635" s="163"/>
      <c r="D635" s="164"/>
      <c r="G635" s="161"/>
      <c r="H635" s="162"/>
      <c r="I635" s="163"/>
      <c r="J635" s="164"/>
      <c r="K635" s="16"/>
    </row>
    <row r="636" spans="1:11" x14ac:dyDescent="0.2">
      <c r="A636" s="60"/>
      <c r="B636" s="46"/>
      <c r="C636" s="47"/>
      <c r="D636" s="48"/>
      <c r="G636" s="60"/>
      <c r="H636" s="46"/>
      <c r="I636" s="47"/>
      <c r="J636" s="48"/>
      <c r="K636" s="49"/>
    </row>
    <row r="637" spans="1:11" x14ac:dyDescent="0.2">
      <c r="A637" s="40"/>
      <c r="B637" s="51"/>
      <c r="C637" s="52"/>
      <c r="D637" s="53"/>
      <c r="G637" s="40"/>
      <c r="H637" s="51"/>
      <c r="I637" s="52"/>
      <c r="J637" s="57"/>
      <c r="K637" s="54"/>
    </row>
    <row r="638" spans="1:11" x14ac:dyDescent="0.2">
      <c r="A638" s="40"/>
      <c r="B638" s="56"/>
      <c r="C638" s="52"/>
      <c r="D638" s="57"/>
      <c r="G638" s="40"/>
      <c r="H638" s="56"/>
      <c r="I638" s="52"/>
      <c r="J638" s="57"/>
      <c r="K638" s="54"/>
    </row>
    <row r="639" spans="1:11" x14ac:dyDescent="0.2">
      <c r="A639" s="40"/>
      <c r="B639" s="56"/>
      <c r="C639" s="52"/>
      <c r="D639" s="57"/>
      <c r="G639" s="40"/>
      <c r="H639" s="56"/>
      <c r="I639" s="52"/>
      <c r="J639" s="57"/>
      <c r="K639" s="55"/>
    </row>
    <row r="640" spans="1:11" x14ac:dyDescent="0.2">
      <c r="A640" s="40"/>
      <c r="B640" s="56"/>
      <c r="C640" s="58"/>
      <c r="D640" s="57"/>
      <c r="G640" s="40"/>
      <c r="H640" s="56"/>
      <c r="I640" s="58"/>
      <c r="J640" s="57"/>
      <c r="K640" s="54"/>
    </row>
    <row r="641" spans="1:11" x14ac:dyDescent="0.2">
      <c r="A641" s="40"/>
      <c r="B641" s="56"/>
      <c r="C641" s="52"/>
      <c r="D641" s="120"/>
      <c r="G641" s="40"/>
      <c r="H641" s="56"/>
      <c r="I641" s="52"/>
      <c r="J641" s="120"/>
      <c r="K641" s="54"/>
    </row>
    <row r="642" spans="1:11" x14ac:dyDescent="0.2">
      <c r="A642" s="40"/>
      <c r="B642" s="56"/>
      <c r="C642" s="35"/>
      <c r="D642" s="35"/>
      <c r="G642" s="40"/>
      <c r="H642" s="56"/>
      <c r="I642" s="35"/>
      <c r="J642" s="35"/>
      <c r="K642" s="28"/>
    </row>
    <row r="643" spans="1:11" x14ac:dyDescent="0.2">
      <c r="A643" s="60"/>
      <c r="B643" s="56"/>
      <c r="C643" s="61"/>
      <c r="D643" s="61"/>
      <c r="G643" s="60"/>
      <c r="H643" s="56"/>
      <c r="I643" s="61"/>
      <c r="J643" s="61"/>
      <c r="K643" s="5"/>
    </row>
    <row r="644" spans="1:11" x14ac:dyDescent="0.2">
      <c r="A644" s="65"/>
      <c r="B644" s="101"/>
      <c r="C644" s="67"/>
      <c r="D644" s="68"/>
      <c r="G644" s="65"/>
      <c r="H644" s="101"/>
      <c r="I644" s="67"/>
      <c r="J644" s="68"/>
      <c r="K644" s="69"/>
    </row>
    <row r="645" spans="1:11" ht="31.5" customHeight="1" x14ac:dyDescent="0.2">
      <c r="A645" s="70"/>
      <c r="B645" s="71"/>
      <c r="C645" s="151"/>
      <c r="D645" s="152"/>
      <c r="E645" s="12"/>
      <c r="F645" s="12"/>
      <c r="G645" s="70"/>
      <c r="H645" s="71"/>
      <c r="I645" s="151"/>
      <c r="J645" s="152"/>
      <c r="K645" s="72"/>
    </row>
    <row r="646" spans="1:11" ht="14.25" customHeight="1" x14ac:dyDescent="0.2">
      <c r="A646" s="153"/>
      <c r="B646" s="154"/>
      <c r="C646" s="73"/>
      <c r="D646" s="74"/>
      <c r="G646" s="153"/>
      <c r="H646" s="154"/>
      <c r="I646" s="73"/>
      <c r="J646" s="74"/>
      <c r="K646" s="73"/>
    </row>
    <row r="647" spans="1:11" ht="14.25" customHeight="1" x14ac:dyDescent="0.2">
      <c r="A647" s="155"/>
      <c r="B647" s="156"/>
      <c r="C647" s="73"/>
      <c r="D647" s="74"/>
      <c r="G647" s="155"/>
      <c r="H647" s="156"/>
      <c r="I647" s="73"/>
      <c r="J647" s="74"/>
      <c r="K647" s="73"/>
    </row>
    <row r="648" spans="1:11" ht="14.25" customHeight="1" x14ac:dyDescent="0.2">
      <c r="A648" s="155"/>
      <c r="B648" s="156"/>
      <c r="C648" s="73"/>
      <c r="D648" s="74"/>
      <c r="G648" s="155"/>
      <c r="H648" s="156"/>
      <c r="I648" s="73"/>
      <c r="J648" s="74"/>
      <c r="K648" s="73"/>
    </row>
    <row r="649" spans="1:11" ht="15" thickBot="1" x14ac:dyDescent="0.25">
      <c r="A649" s="123"/>
      <c r="B649" s="124"/>
      <c r="C649" s="125"/>
      <c r="D649" s="126"/>
      <c r="G649" s="123"/>
      <c r="H649" s="124"/>
      <c r="I649" s="125"/>
      <c r="J649" s="126"/>
      <c r="K649" s="76"/>
    </row>
    <row r="650" spans="1:11" x14ac:dyDescent="0.2">
      <c r="A650" s="92"/>
      <c r="B650" s="92"/>
      <c r="C650" s="92"/>
      <c r="D650" s="92"/>
    </row>
    <row r="651" spans="1:11" ht="15" thickBot="1" x14ac:dyDescent="0.25">
      <c r="A651" s="128"/>
      <c r="B651" s="128"/>
      <c r="C651" s="122"/>
      <c r="D651" s="122"/>
      <c r="G651" s="128"/>
      <c r="H651" s="128"/>
      <c r="I651" s="122"/>
      <c r="J651" s="122"/>
      <c r="K651" s="135"/>
    </row>
    <row r="652" spans="1:11" x14ac:dyDescent="0.2">
      <c r="A652" s="77" t="s">
        <v>48</v>
      </c>
      <c r="B652" s="3"/>
      <c r="C652" s="3"/>
      <c r="D652" s="4"/>
      <c r="G652" s="2"/>
      <c r="H652" s="3"/>
      <c r="I652" s="3"/>
      <c r="J652" s="110"/>
      <c r="K652" s="5"/>
    </row>
    <row r="653" spans="1:11" ht="14.25" customHeight="1" x14ac:dyDescent="0.2">
      <c r="A653" s="81"/>
      <c r="B653" s="5"/>
      <c r="C653" s="165" t="s">
        <v>264</v>
      </c>
      <c r="D653" s="166"/>
      <c r="G653" s="10"/>
      <c r="H653" s="5"/>
      <c r="I653" s="182" t="s">
        <v>264</v>
      </c>
      <c r="J653" s="183"/>
      <c r="K653" s="98"/>
    </row>
    <row r="654" spans="1:11" ht="14.25" customHeight="1" x14ac:dyDescent="0.2">
      <c r="A654" s="80"/>
      <c r="B654" s="16"/>
      <c r="C654" s="165"/>
      <c r="D654" s="166"/>
      <c r="G654" s="14"/>
      <c r="H654" s="16"/>
      <c r="I654" s="182"/>
      <c r="J654" s="183"/>
      <c r="K654" s="98"/>
    </row>
    <row r="655" spans="1:11" ht="15" thickBot="1" x14ac:dyDescent="0.25">
      <c r="A655" s="111"/>
      <c r="B655" s="18"/>
      <c r="C655" s="18"/>
      <c r="D655" s="19"/>
      <c r="G655" s="17"/>
      <c r="H655" s="18"/>
      <c r="I655" s="18"/>
      <c r="J655" s="19"/>
      <c r="K655" s="9"/>
    </row>
    <row r="656" spans="1:11" ht="14.25" customHeight="1" x14ac:dyDescent="0.2">
      <c r="A656" s="20" t="s">
        <v>284</v>
      </c>
      <c r="B656" s="21"/>
      <c r="C656" s="157" t="s">
        <v>285</v>
      </c>
      <c r="D656" s="158"/>
      <c r="G656" s="127" t="s">
        <v>286</v>
      </c>
      <c r="H656" s="21"/>
      <c r="I656" s="157" t="s">
        <v>287</v>
      </c>
      <c r="J656" s="158"/>
      <c r="K656" s="22"/>
    </row>
    <row r="657" spans="1:11" x14ac:dyDescent="0.2">
      <c r="A657" s="23" t="s">
        <v>277</v>
      </c>
      <c r="B657" s="12"/>
      <c r="C657" s="28" t="s">
        <v>288</v>
      </c>
      <c r="D657" s="25"/>
      <c r="G657" s="23" t="s">
        <v>289</v>
      </c>
      <c r="H657" s="24"/>
      <c r="I657" s="24" t="s">
        <v>290</v>
      </c>
      <c r="J657" s="25"/>
      <c r="K657" s="28"/>
    </row>
    <row r="658" spans="1:11" x14ac:dyDescent="0.2">
      <c r="A658" s="29" t="s">
        <v>162</v>
      </c>
      <c r="B658" s="30"/>
      <c r="C658" s="159" t="s">
        <v>11</v>
      </c>
      <c r="D658" s="160"/>
      <c r="G658" s="29" t="s">
        <v>291</v>
      </c>
      <c r="H658" s="30"/>
      <c r="I658" s="159" t="s">
        <v>11</v>
      </c>
      <c r="J658" s="160"/>
      <c r="K658" s="32"/>
    </row>
    <row r="659" spans="1:11" ht="38.25" x14ac:dyDescent="0.2">
      <c r="A659" s="103" t="s">
        <v>292</v>
      </c>
      <c r="B659" s="34">
        <v>25</v>
      </c>
      <c r="C659" s="35" t="s">
        <v>14</v>
      </c>
      <c r="D659" s="36">
        <v>0</v>
      </c>
      <c r="G659" s="103" t="s">
        <v>293</v>
      </c>
      <c r="H659" s="34">
        <v>24</v>
      </c>
      <c r="I659" s="35" t="s">
        <v>14</v>
      </c>
      <c r="J659" s="36">
        <v>0</v>
      </c>
      <c r="K659" s="31"/>
    </row>
    <row r="660" spans="1:11" x14ac:dyDescent="0.2">
      <c r="A660" s="40" t="s">
        <v>20</v>
      </c>
      <c r="B660" s="39">
        <v>1</v>
      </c>
      <c r="C660" s="41" t="s">
        <v>21</v>
      </c>
      <c r="D660" s="42">
        <v>0</v>
      </c>
      <c r="G660" s="40" t="s">
        <v>20</v>
      </c>
      <c r="H660" s="39">
        <v>2</v>
      </c>
      <c r="I660" s="41" t="s">
        <v>21</v>
      </c>
      <c r="J660" s="42">
        <v>1</v>
      </c>
      <c r="K660" s="37"/>
    </row>
    <row r="661" spans="1:11" ht="38.25" x14ac:dyDescent="0.2">
      <c r="A661" s="33" t="s">
        <v>22</v>
      </c>
      <c r="B661" s="43">
        <v>0</v>
      </c>
      <c r="C661" s="44" t="s">
        <v>23</v>
      </c>
      <c r="D661" s="42">
        <v>0</v>
      </c>
      <c r="G661" s="33" t="s">
        <v>22</v>
      </c>
      <c r="H661" s="38">
        <v>0</v>
      </c>
      <c r="I661" s="100" t="s">
        <v>23</v>
      </c>
      <c r="J661" s="42">
        <v>0</v>
      </c>
      <c r="K661" s="37"/>
    </row>
    <row r="662" spans="1:11" x14ac:dyDescent="0.2">
      <c r="A662" s="161" t="s">
        <v>24</v>
      </c>
      <c r="B662" s="162"/>
      <c r="C662" s="163" t="s">
        <v>25</v>
      </c>
      <c r="D662" s="164"/>
      <c r="G662" s="161" t="s">
        <v>24</v>
      </c>
      <c r="H662" s="162"/>
      <c r="I662" s="163" t="s">
        <v>25</v>
      </c>
      <c r="J662" s="164"/>
      <c r="K662" s="16"/>
    </row>
    <row r="663" spans="1:11" x14ac:dyDescent="0.2">
      <c r="A663" s="60"/>
      <c r="B663" s="46" t="s">
        <v>26</v>
      </c>
      <c r="C663" s="47"/>
      <c r="D663" s="48" t="s">
        <v>26</v>
      </c>
      <c r="G663" s="45"/>
      <c r="H663" s="46" t="s">
        <v>26</v>
      </c>
      <c r="I663" s="47"/>
      <c r="J663" s="48" t="s">
        <v>26</v>
      </c>
      <c r="K663" s="49"/>
    </row>
    <row r="664" spans="1:11" x14ac:dyDescent="0.2">
      <c r="A664" s="40" t="s">
        <v>29</v>
      </c>
      <c r="B664" s="51">
        <v>8800</v>
      </c>
      <c r="C664" s="52" t="s">
        <v>28</v>
      </c>
      <c r="D664" s="53">
        <v>0</v>
      </c>
      <c r="G664" s="50" t="s">
        <v>29</v>
      </c>
      <c r="H664" s="51">
        <v>8800</v>
      </c>
      <c r="I664" s="52" t="s">
        <v>28</v>
      </c>
      <c r="J664" s="57">
        <v>0</v>
      </c>
      <c r="K664" s="54"/>
    </row>
    <row r="665" spans="1:11" x14ac:dyDescent="0.2">
      <c r="A665" s="40" t="s">
        <v>30</v>
      </c>
      <c r="B665" s="56">
        <v>3000</v>
      </c>
      <c r="C665" s="52" t="s">
        <v>31</v>
      </c>
      <c r="D665" s="57">
        <v>0</v>
      </c>
      <c r="G665" s="40" t="s">
        <v>30</v>
      </c>
      <c r="H665" s="56">
        <v>3000</v>
      </c>
      <c r="I665" s="52" t="s">
        <v>31</v>
      </c>
      <c r="J665" s="57">
        <v>0</v>
      </c>
      <c r="K665" s="54"/>
    </row>
    <row r="666" spans="1:11" x14ac:dyDescent="0.2">
      <c r="A666" s="40" t="s">
        <v>32</v>
      </c>
      <c r="B666" s="56">
        <v>0</v>
      </c>
      <c r="C666" s="52" t="s">
        <v>33</v>
      </c>
      <c r="D666" s="57">
        <v>1799</v>
      </c>
      <c r="G666" s="40" t="s">
        <v>32</v>
      </c>
      <c r="H666" s="56">
        <v>1000</v>
      </c>
      <c r="I666" s="52" t="s">
        <v>33</v>
      </c>
      <c r="J666" s="53">
        <v>2803</v>
      </c>
      <c r="K666" s="55"/>
    </row>
    <row r="667" spans="1:11" x14ac:dyDescent="0.2">
      <c r="A667" s="40" t="s">
        <v>34</v>
      </c>
      <c r="B667" s="56">
        <v>2500</v>
      </c>
      <c r="C667" s="58" t="s">
        <v>35</v>
      </c>
      <c r="D667" s="57">
        <v>860</v>
      </c>
      <c r="G667" s="40" t="s">
        <v>34</v>
      </c>
      <c r="H667" s="56">
        <v>1500</v>
      </c>
      <c r="I667" s="58" t="s">
        <v>35</v>
      </c>
      <c r="J667" s="57">
        <v>1080</v>
      </c>
      <c r="K667" s="54"/>
    </row>
    <row r="668" spans="1:11" x14ac:dyDescent="0.2">
      <c r="A668" s="40" t="s">
        <v>36</v>
      </c>
      <c r="B668" s="56">
        <v>5700</v>
      </c>
      <c r="C668" s="52" t="s">
        <v>37</v>
      </c>
      <c r="D668" s="120">
        <v>1021</v>
      </c>
      <c r="G668" s="60" t="s">
        <v>36</v>
      </c>
      <c r="H668" s="137">
        <v>1200</v>
      </c>
      <c r="I668" s="132" t="s">
        <v>37</v>
      </c>
      <c r="J668" s="130">
        <v>986</v>
      </c>
      <c r="K668" s="54"/>
    </row>
    <row r="669" spans="1:11" x14ac:dyDescent="0.2">
      <c r="A669" s="40" t="s">
        <v>38</v>
      </c>
      <c r="B669" s="56">
        <v>0</v>
      </c>
      <c r="C669" s="35"/>
      <c r="D669" s="35"/>
      <c r="G669" s="40" t="s">
        <v>38</v>
      </c>
      <c r="H669" s="56">
        <v>0</v>
      </c>
      <c r="I669" s="35"/>
      <c r="J669" s="59"/>
      <c r="K669" s="54"/>
    </row>
    <row r="670" spans="1:11" x14ac:dyDescent="0.2">
      <c r="A670" s="60" t="s">
        <v>39</v>
      </c>
      <c r="B670" s="56">
        <v>4541</v>
      </c>
      <c r="C670" s="61"/>
      <c r="D670" s="61"/>
      <c r="G670" s="60" t="s">
        <v>39</v>
      </c>
      <c r="H670" s="56">
        <v>0</v>
      </c>
      <c r="I670" s="61"/>
      <c r="J670" s="62"/>
      <c r="K670" s="12"/>
    </row>
    <row r="671" spans="1:11" x14ac:dyDescent="0.2">
      <c r="A671" s="65" t="s">
        <v>40</v>
      </c>
      <c r="B671" s="101">
        <f>SUM(B664:B670)</f>
        <v>24541</v>
      </c>
      <c r="C671" s="67" t="s">
        <v>41</v>
      </c>
      <c r="D671" s="68">
        <f>SUM(D664:D669)</f>
        <v>3680</v>
      </c>
      <c r="G671" s="65" t="s">
        <v>40</v>
      </c>
      <c r="H671" s="101">
        <f>SUM(H664:H670)</f>
        <v>15500</v>
      </c>
      <c r="I671" s="67" t="s">
        <v>41</v>
      </c>
      <c r="J671" s="68">
        <f>SUM(J664:J670)</f>
        <v>4869</v>
      </c>
      <c r="K671" s="69"/>
    </row>
    <row r="672" spans="1:11" ht="42.75" customHeight="1" x14ac:dyDescent="0.2">
      <c r="A672" s="70" t="s">
        <v>42</v>
      </c>
      <c r="B672" s="71">
        <f>B671-D671</f>
        <v>20861</v>
      </c>
      <c r="C672" s="151" t="e">
        <f ca="1">SpellIndian(B672)</f>
        <v>#NAME?</v>
      </c>
      <c r="D672" s="152"/>
      <c r="E672" s="12"/>
      <c r="F672" s="12"/>
      <c r="G672" s="70" t="s">
        <v>42</v>
      </c>
      <c r="H672" s="71">
        <f>H671-J671</f>
        <v>10631</v>
      </c>
      <c r="I672" s="151" t="e">
        <f ca="1">SpellIndian(H672)</f>
        <v>#NAME?</v>
      </c>
      <c r="J672" s="152"/>
      <c r="K672" s="72"/>
    </row>
    <row r="673" spans="1:11" ht="14.25" customHeight="1" x14ac:dyDescent="0.2">
      <c r="A673" s="153" t="s">
        <v>82</v>
      </c>
      <c r="B673" s="154"/>
      <c r="C673" s="73"/>
      <c r="D673" s="74"/>
      <c r="G673" s="153" t="s">
        <v>294</v>
      </c>
      <c r="H673" s="154"/>
      <c r="I673" s="12"/>
      <c r="J673" s="74"/>
      <c r="K673" s="73"/>
    </row>
    <row r="674" spans="1:11" ht="14.25" customHeight="1" x14ac:dyDescent="0.2">
      <c r="A674" s="155"/>
      <c r="B674" s="156"/>
      <c r="C674" s="73"/>
      <c r="D674" s="74"/>
      <c r="G674" s="155"/>
      <c r="H674" s="156"/>
      <c r="I674" s="73"/>
      <c r="J674" s="74"/>
      <c r="K674" s="73"/>
    </row>
    <row r="675" spans="1:11" ht="14.25" customHeight="1" x14ac:dyDescent="0.2">
      <c r="A675" s="155"/>
      <c r="B675" s="156"/>
      <c r="C675" s="73"/>
      <c r="D675" s="74"/>
      <c r="G675" s="155"/>
      <c r="H675" s="156"/>
      <c r="I675" s="73"/>
      <c r="J675" s="74"/>
      <c r="K675" s="73"/>
    </row>
    <row r="676" spans="1:11" ht="15" thickBot="1" x14ac:dyDescent="0.25">
      <c r="A676" s="123" t="s">
        <v>83</v>
      </c>
      <c r="B676" s="124"/>
      <c r="C676" s="125"/>
      <c r="D676" s="126"/>
      <c r="G676" s="167" t="s">
        <v>83</v>
      </c>
      <c r="H676" s="168"/>
      <c r="I676" s="168"/>
      <c r="J676" s="169"/>
      <c r="K676" s="76"/>
    </row>
    <row r="677" spans="1:11" x14ac:dyDescent="0.2">
      <c r="A677" s="92"/>
      <c r="B677" s="92"/>
      <c r="C677" s="92"/>
      <c r="D677" s="92"/>
      <c r="K677" s="135"/>
    </row>
    <row r="678" spans="1:11" ht="15" thickBot="1" x14ac:dyDescent="0.25">
      <c r="A678" s="189"/>
      <c r="B678" s="189"/>
      <c r="C678" s="189"/>
      <c r="D678" s="189"/>
      <c r="E678" s="49"/>
      <c r="F678" s="49"/>
      <c r="G678" s="189"/>
      <c r="H678" s="189"/>
      <c r="I678" s="189"/>
      <c r="J678" s="189"/>
    </row>
    <row r="679" spans="1:11" x14ac:dyDescent="0.2">
      <c r="A679" s="2"/>
      <c r="B679" s="3"/>
      <c r="C679" s="3"/>
      <c r="D679" s="110"/>
      <c r="E679" s="49"/>
      <c r="F679" s="49"/>
      <c r="G679" s="2"/>
      <c r="H679" s="3"/>
      <c r="I679" s="3"/>
      <c r="J679" s="110"/>
      <c r="K679" s="5"/>
    </row>
    <row r="680" spans="1:11" ht="15" x14ac:dyDescent="0.2">
      <c r="A680" s="10"/>
      <c r="B680" s="5"/>
      <c r="C680" s="182" t="s">
        <v>264</v>
      </c>
      <c r="D680" s="183"/>
      <c r="E680" s="49"/>
      <c r="F680" s="49"/>
      <c r="G680" s="10"/>
      <c r="H680" s="5"/>
      <c r="I680" s="182" t="s">
        <v>264</v>
      </c>
      <c r="J680" s="183"/>
      <c r="K680" s="98"/>
    </row>
    <row r="681" spans="1:11" ht="15" x14ac:dyDescent="0.2">
      <c r="A681" s="14"/>
      <c r="B681" s="16"/>
      <c r="C681" s="182"/>
      <c r="D681" s="183"/>
      <c r="E681" s="49"/>
      <c r="F681" s="49"/>
      <c r="G681" s="14"/>
      <c r="H681" s="16"/>
      <c r="I681" s="182"/>
      <c r="J681" s="183"/>
      <c r="K681" s="98"/>
    </row>
    <row r="682" spans="1:11" ht="15" thickBot="1" x14ac:dyDescent="0.25">
      <c r="A682" s="17"/>
      <c r="B682" s="18"/>
      <c r="C682" s="18"/>
      <c r="D682" s="19"/>
      <c r="E682" s="49"/>
      <c r="F682" s="49"/>
      <c r="G682" s="17"/>
      <c r="H682" s="18"/>
      <c r="I682" s="18"/>
      <c r="J682" s="19"/>
      <c r="K682" s="9"/>
    </row>
    <row r="683" spans="1:11" ht="14.25" customHeight="1" x14ac:dyDescent="0.2">
      <c r="A683" s="20" t="s">
        <v>295</v>
      </c>
      <c r="B683" s="21"/>
      <c r="C683" s="157" t="s">
        <v>287</v>
      </c>
      <c r="D683" s="158"/>
      <c r="E683" s="49"/>
      <c r="F683" s="49"/>
      <c r="G683" s="20" t="s">
        <v>296</v>
      </c>
      <c r="H683" s="21"/>
      <c r="I683" s="157" t="s">
        <v>287</v>
      </c>
      <c r="J683" s="158"/>
      <c r="K683" s="22"/>
    </row>
    <row r="684" spans="1:11" x14ac:dyDescent="0.2">
      <c r="A684" s="23" t="s">
        <v>297</v>
      </c>
      <c r="B684" s="12"/>
      <c r="C684" s="28" t="s">
        <v>298</v>
      </c>
      <c r="D684" s="25"/>
      <c r="E684" s="49"/>
      <c r="F684" s="49"/>
      <c r="G684" s="23" t="s">
        <v>299</v>
      </c>
      <c r="H684" s="12"/>
      <c r="I684" s="28" t="s">
        <v>300</v>
      </c>
      <c r="J684" s="25"/>
      <c r="K684" s="28"/>
    </row>
    <row r="685" spans="1:11" x14ac:dyDescent="0.2">
      <c r="A685" s="29" t="s">
        <v>301</v>
      </c>
      <c r="B685" s="30"/>
      <c r="C685" s="159" t="s">
        <v>11</v>
      </c>
      <c r="D685" s="160"/>
      <c r="E685" s="49"/>
      <c r="F685" s="49"/>
      <c r="G685" s="29" t="s">
        <v>302</v>
      </c>
      <c r="H685" s="30"/>
      <c r="I685" s="159" t="s">
        <v>11</v>
      </c>
      <c r="J685" s="160"/>
      <c r="K685" s="32"/>
    </row>
    <row r="686" spans="1:11" ht="38.25" x14ac:dyDescent="0.2">
      <c r="A686" s="103" t="s">
        <v>292</v>
      </c>
      <c r="B686" s="34">
        <v>26</v>
      </c>
      <c r="C686" s="35" t="s">
        <v>14</v>
      </c>
      <c r="D686" s="36">
        <v>0</v>
      </c>
      <c r="E686" s="49"/>
      <c r="F686" s="49"/>
      <c r="G686" s="103" t="s">
        <v>292</v>
      </c>
      <c r="H686" s="34">
        <v>28</v>
      </c>
      <c r="I686" s="35" t="s">
        <v>14</v>
      </c>
      <c r="J686" s="36">
        <v>0</v>
      </c>
      <c r="K686" s="31"/>
    </row>
    <row r="687" spans="1:11" x14ac:dyDescent="0.2">
      <c r="A687" s="40" t="s">
        <v>20</v>
      </c>
      <c r="B687" s="39">
        <v>0</v>
      </c>
      <c r="C687" s="41" t="s">
        <v>21</v>
      </c>
      <c r="D687" s="42">
        <v>0</v>
      </c>
      <c r="E687" s="49"/>
      <c r="F687" s="49"/>
      <c r="G687" s="40" t="s">
        <v>20</v>
      </c>
      <c r="H687" s="39">
        <v>0</v>
      </c>
      <c r="I687" s="41" t="s">
        <v>21</v>
      </c>
      <c r="J687" s="42">
        <v>2</v>
      </c>
      <c r="K687" s="37"/>
    </row>
    <row r="688" spans="1:11" ht="38.25" x14ac:dyDescent="0.2">
      <c r="A688" s="33" t="s">
        <v>22</v>
      </c>
      <c r="B688" s="38">
        <v>0</v>
      </c>
      <c r="C688" s="100" t="s">
        <v>23</v>
      </c>
      <c r="D688" s="42">
        <v>0</v>
      </c>
      <c r="E688" s="49"/>
      <c r="F688" s="49"/>
      <c r="G688" s="33" t="s">
        <v>22</v>
      </c>
      <c r="H688" s="38">
        <v>0</v>
      </c>
      <c r="I688" s="100" t="s">
        <v>23</v>
      </c>
      <c r="J688" s="42">
        <v>0</v>
      </c>
      <c r="K688" s="37"/>
    </row>
    <row r="689" spans="1:12" x14ac:dyDescent="0.2">
      <c r="A689" s="161" t="s">
        <v>24</v>
      </c>
      <c r="B689" s="162"/>
      <c r="C689" s="163" t="s">
        <v>25</v>
      </c>
      <c r="D689" s="164"/>
      <c r="E689" s="49"/>
      <c r="F689" s="49"/>
      <c r="G689" s="161" t="s">
        <v>24</v>
      </c>
      <c r="H689" s="162"/>
      <c r="I689" s="163" t="s">
        <v>25</v>
      </c>
      <c r="J689" s="164"/>
      <c r="K689" s="16"/>
    </row>
    <row r="690" spans="1:12" x14ac:dyDescent="0.2">
      <c r="A690" s="45"/>
      <c r="B690" s="46" t="s">
        <v>26</v>
      </c>
      <c r="C690" s="47"/>
      <c r="D690" s="48" t="s">
        <v>26</v>
      </c>
      <c r="E690" s="49"/>
      <c r="F690" s="49"/>
      <c r="G690" s="45"/>
      <c r="H690" s="46" t="s">
        <v>26</v>
      </c>
      <c r="I690" s="47"/>
      <c r="J690" s="48" t="s">
        <v>26</v>
      </c>
      <c r="K690" s="49"/>
    </row>
    <row r="691" spans="1:12" x14ac:dyDescent="0.2">
      <c r="A691" s="50" t="s">
        <v>29</v>
      </c>
      <c r="B691" s="51">
        <v>8800</v>
      </c>
      <c r="C691" s="52" t="s">
        <v>28</v>
      </c>
      <c r="D691" s="57">
        <v>0</v>
      </c>
      <c r="E691" s="49"/>
      <c r="F691" s="49"/>
      <c r="G691" s="50" t="s">
        <v>29</v>
      </c>
      <c r="H691" s="51">
        <v>8800</v>
      </c>
      <c r="I691" s="52" t="s">
        <v>28</v>
      </c>
      <c r="J691" s="57">
        <v>0</v>
      </c>
      <c r="K691" s="54"/>
    </row>
    <row r="692" spans="1:12" x14ac:dyDescent="0.2">
      <c r="A692" s="40" t="s">
        <v>30</v>
      </c>
      <c r="B692" s="56">
        <v>1000</v>
      </c>
      <c r="C692" s="52" t="s">
        <v>31</v>
      </c>
      <c r="D692" s="57">
        <v>0</v>
      </c>
      <c r="E692" s="49"/>
      <c r="F692" s="49"/>
      <c r="G692" s="40" t="s">
        <v>30</v>
      </c>
      <c r="H692" s="56">
        <v>0</v>
      </c>
      <c r="I692" s="52" t="s">
        <v>31</v>
      </c>
      <c r="J692" s="57">
        <v>0</v>
      </c>
      <c r="K692" s="54"/>
    </row>
    <row r="693" spans="1:12" x14ac:dyDescent="0.2">
      <c r="A693" s="40" t="s">
        <v>32</v>
      </c>
      <c r="B693" s="56">
        <v>0</v>
      </c>
      <c r="C693" s="52" t="s">
        <v>33</v>
      </c>
      <c r="D693" s="53">
        <v>1595</v>
      </c>
      <c r="E693" s="49"/>
      <c r="F693" s="49"/>
      <c r="G693" s="40" t="s">
        <v>32</v>
      </c>
      <c r="H693" s="56">
        <v>900</v>
      </c>
      <c r="I693" s="52" t="s">
        <v>33</v>
      </c>
      <c r="J693" s="53">
        <v>1139</v>
      </c>
      <c r="K693" s="55"/>
    </row>
    <row r="694" spans="1:12" x14ac:dyDescent="0.2">
      <c r="A694" s="40" t="s">
        <v>34</v>
      </c>
      <c r="B694" s="56">
        <v>1250</v>
      </c>
      <c r="C694" s="58" t="s">
        <v>35</v>
      </c>
      <c r="D694" s="57">
        <v>0</v>
      </c>
      <c r="E694" s="49"/>
      <c r="F694" s="49"/>
      <c r="G694" s="40" t="s">
        <v>34</v>
      </c>
      <c r="H694" s="56">
        <v>1300</v>
      </c>
      <c r="I694" s="58" t="s">
        <v>35</v>
      </c>
      <c r="J694" s="57">
        <v>0</v>
      </c>
      <c r="K694" s="54"/>
    </row>
    <row r="695" spans="1:12" x14ac:dyDescent="0.2">
      <c r="A695" s="40" t="s">
        <v>36</v>
      </c>
      <c r="B695" s="131">
        <v>950</v>
      </c>
      <c r="C695" s="132" t="s">
        <v>37</v>
      </c>
      <c r="D695" s="130">
        <v>1056</v>
      </c>
      <c r="E695" s="49"/>
      <c r="F695" s="49"/>
      <c r="G695" s="40" t="s">
        <v>36</v>
      </c>
      <c r="H695" s="131">
        <v>0</v>
      </c>
      <c r="I695" s="132" t="s">
        <v>37</v>
      </c>
      <c r="J695" s="130">
        <v>1056</v>
      </c>
      <c r="K695" s="54"/>
    </row>
    <row r="696" spans="1:12" x14ac:dyDescent="0.2">
      <c r="A696" s="40" t="s">
        <v>38</v>
      </c>
      <c r="B696" s="56">
        <v>0</v>
      </c>
      <c r="C696" s="41" t="s">
        <v>303</v>
      </c>
      <c r="D696" s="57">
        <v>0</v>
      </c>
      <c r="E696" s="49"/>
      <c r="F696" s="49"/>
      <c r="G696" s="40" t="s">
        <v>38</v>
      </c>
      <c r="H696" s="56">
        <v>0</v>
      </c>
      <c r="I696" s="41"/>
      <c r="J696" s="57"/>
      <c r="K696" s="54"/>
    </row>
    <row r="697" spans="1:12" x14ac:dyDescent="0.2">
      <c r="A697" s="60" t="s">
        <v>39</v>
      </c>
      <c r="B697" s="56">
        <v>3500</v>
      </c>
      <c r="C697" s="63"/>
      <c r="D697" s="89"/>
      <c r="E697" s="49"/>
      <c r="F697" s="49"/>
      <c r="G697" s="60" t="s">
        <v>39</v>
      </c>
      <c r="H697" s="56">
        <v>846</v>
      </c>
      <c r="I697" s="63"/>
      <c r="J697" s="89"/>
      <c r="K697" s="12"/>
    </row>
    <row r="698" spans="1:12" x14ac:dyDescent="0.2">
      <c r="A698" s="65" t="s">
        <v>40</v>
      </c>
      <c r="B698" s="101">
        <f>SUM(B691:B697)</f>
        <v>15500</v>
      </c>
      <c r="C698" s="67" t="s">
        <v>41</v>
      </c>
      <c r="D698" s="68">
        <f>SUM(D691:D697)</f>
        <v>2651</v>
      </c>
      <c r="E698" s="49"/>
      <c r="F698" s="49"/>
      <c r="G698" s="65" t="s">
        <v>40</v>
      </c>
      <c r="H698" s="101">
        <f>SUM(H691:H697)</f>
        <v>11846</v>
      </c>
      <c r="I698" s="67" t="s">
        <v>41</v>
      </c>
      <c r="J698" s="68">
        <f>SUM(J691:J697)</f>
        <v>2195</v>
      </c>
      <c r="K698" s="69"/>
    </row>
    <row r="699" spans="1:12" ht="39.950000000000003" customHeight="1" x14ac:dyDescent="0.2">
      <c r="A699" s="70" t="s">
        <v>42</v>
      </c>
      <c r="B699" s="71">
        <f>B698-D698</f>
        <v>12849</v>
      </c>
      <c r="C699" s="151" t="e">
        <f ca="1">SpellIndian(B699)</f>
        <v>#NAME?</v>
      </c>
      <c r="D699" s="152"/>
      <c r="E699" s="12"/>
      <c r="F699" s="12"/>
      <c r="G699" s="70" t="s">
        <v>42</v>
      </c>
      <c r="H699" s="71">
        <f>H698-J698</f>
        <v>9651</v>
      </c>
      <c r="I699" s="151" t="e">
        <f ca="1">SpellIndian(H699)</f>
        <v>#NAME?</v>
      </c>
      <c r="J699" s="152"/>
      <c r="K699" s="72"/>
    </row>
    <row r="700" spans="1:12" ht="14.25" customHeight="1" x14ac:dyDescent="0.2">
      <c r="A700" s="153" t="s">
        <v>82</v>
      </c>
      <c r="B700" s="154"/>
      <c r="C700" s="12"/>
      <c r="D700" s="74"/>
      <c r="E700" s="49"/>
      <c r="F700" s="49"/>
      <c r="G700" s="153" t="s">
        <v>283</v>
      </c>
      <c r="H700" s="154"/>
      <c r="I700" s="12"/>
      <c r="J700" s="74"/>
      <c r="K700" s="73"/>
    </row>
    <row r="701" spans="1:12" ht="14.25" customHeight="1" x14ac:dyDescent="0.2">
      <c r="A701" s="155"/>
      <c r="B701" s="156"/>
      <c r="C701" s="73"/>
      <c r="D701" s="74"/>
      <c r="E701" s="49"/>
      <c r="F701" s="49"/>
      <c r="G701" s="155"/>
      <c r="H701" s="156"/>
      <c r="I701" s="73"/>
      <c r="J701" s="74"/>
      <c r="K701" s="73"/>
    </row>
    <row r="702" spans="1:12" ht="14.25" customHeight="1" x14ac:dyDescent="0.2">
      <c r="A702" s="155"/>
      <c r="B702" s="156"/>
      <c r="C702" s="73"/>
      <c r="D702" s="74"/>
      <c r="E702" s="49"/>
      <c r="F702" s="49"/>
      <c r="G702" s="155"/>
      <c r="H702" s="156"/>
      <c r="I702" s="73"/>
      <c r="J702" s="74"/>
      <c r="K702" s="73"/>
    </row>
    <row r="703" spans="1:12" ht="15" thickBot="1" x14ac:dyDescent="0.25">
      <c r="A703" s="167" t="s">
        <v>83</v>
      </c>
      <c r="B703" s="168"/>
      <c r="C703" s="168"/>
      <c r="D703" s="169"/>
      <c r="E703" s="49"/>
      <c r="F703" s="49"/>
      <c r="G703" s="167" t="s">
        <v>83</v>
      </c>
      <c r="H703" s="168"/>
      <c r="I703" s="168"/>
      <c r="J703" s="169"/>
      <c r="K703" s="76"/>
    </row>
    <row r="704" spans="1:12" x14ac:dyDescent="0.2">
      <c r="A704" s="135"/>
      <c r="B704" s="135"/>
      <c r="C704" s="135"/>
      <c r="D704" s="135"/>
      <c r="E704" s="49"/>
      <c r="F704" s="49"/>
      <c r="G704" s="135"/>
      <c r="H704" s="135"/>
      <c r="I704" s="135"/>
      <c r="J704" s="135"/>
      <c r="K704" s="76"/>
      <c r="L704" s="12"/>
    </row>
    <row r="705" spans="1:15" ht="15" thickBot="1" x14ac:dyDescent="0.25">
      <c r="A705" s="92"/>
      <c r="B705" s="92"/>
      <c r="C705" s="92"/>
      <c r="D705" s="92"/>
    </row>
    <row r="706" spans="1:15" x14ac:dyDescent="0.2">
      <c r="A706" s="2"/>
      <c r="B706" s="3"/>
      <c r="C706" s="3"/>
      <c r="D706" s="110"/>
      <c r="E706" s="5"/>
      <c r="F706" s="5"/>
      <c r="G706" s="2"/>
      <c r="H706" s="3"/>
      <c r="I706" s="3"/>
      <c r="J706" s="110"/>
      <c r="K706" s="5"/>
      <c r="L706" s="77" t="s">
        <v>48</v>
      </c>
      <c r="M706" s="3"/>
      <c r="N706" s="3"/>
      <c r="O706" s="110"/>
    </row>
    <row r="707" spans="1:15" ht="14.25" customHeight="1" x14ac:dyDescent="0.2">
      <c r="A707" s="10"/>
      <c r="B707" s="5"/>
      <c r="C707" s="182" t="s">
        <v>264</v>
      </c>
      <c r="D707" s="183"/>
      <c r="E707" s="5"/>
      <c r="F707" s="5"/>
      <c r="G707" s="10"/>
      <c r="H707" s="5"/>
      <c r="I707" s="182" t="s">
        <v>264</v>
      </c>
      <c r="J707" s="183"/>
      <c r="K707" s="102"/>
      <c r="L707" s="81"/>
      <c r="M707" s="5"/>
      <c r="N707" s="165" t="s">
        <v>304</v>
      </c>
      <c r="O707" s="166"/>
    </row>
    <row r="708" spans="1:15" ht="14.25" customHeight="1" x14ac:dyDescent="0.2">
      <c r="A708" s="14"/>
      <c r="B708" s="16"/>
      <c r="C708" s="182"/>
      <c r="D708" s="183"/>
      <c r="E708" s="9"/>
      <c r="F708" s="9"/>
      <c r="G708" s="14"/>
      <c r="H708" s="16"/>
      <c r="I708" s="182"/>
      <c r="J708" s="183"/>
      <c r="K708" s="102"/>
      <c r="L708" s="80"/>
      <c r="M708" s="16"/>
      <c r="N708" s="165"/>
      <c r="O708" s="166"/>
    </row>
    <row r="709" spans="1:15" ht="15" thickBot="1" x14ac:dyDescent="0.25">
      <c r="A709" s="17"/>
      <c r="B709" s="18"/>
      <c r="C709" s="18"/>
      <c r="D709" s="19"/>
      <c r="E709" s="9"/>
      <c r="F709" s="9"/>
      <c r="G709" s="17"/>
      <c r="H709" s="18"/>
      <c r="I709" s="18"/>
      <c r="J709" s="19"/>
      <c r="K709" s="9"/>
      <c r="L709" s="111"/>
      <c r="M709" s="18"/>
      <c r="N709" s="18"/>
      <c r="O709" s="19"/>
    </row>
    <row r="710" spans="1:15" ht="14.25" customHeight="1" x14ac:dyDescent="0.2">
      <c r="A710" s="20" t="s">
        <v>305</v>
      </c>
      <c r="B710" s="21"/>
      <c r="C710" s="157" t="s">
        <v>306</v>
      </c>
      <c r="D710" s="158"/>
      <c r="E710" s="9"/>
      <c r="F710" s="9"/>
      <c r="G710" s="20" t="s">
        <v>307</v>
      </c>
      <c r="H710" s="21"/>
      <c r="I710" s="157" t="s">
        <v>287</v>
      </c>
      <c r="J710" s="158"/>
      <c r="K710" s="22"/>
      <c r="L710" s="20" t="s">
        <v>308</v>
      </c>
      <c r="M710" s="21"/>
      <c r="N710" s="157" t="s">
        <v>103</v>
      </c>
      <c r="O710" s="158"/>
    </row>
    <row r="711" spans="1:15" x14ac:dyDescent="0.2">
      <c r="A711" s="23" t="s">
        <v>309</v>
      </c>
      <c r="B711" s="12"/>
      <c r="C711" s="28" t="s">
        <v>310</v>
      </c>
      <c r="D711" s="25"/>
      <c r="E711" s="27"/>
      <c r="F711" s="27"/>
      <c r="G711" s="23" t="s">
        <v>311</v>
      </c>
      <c r="H711" s="12"/>
      <c r="I711" s="28" t="s">
        <v>312</v>
      </c>
      <c r="J711" s="25"/>
      <c r="K711" s="28"/>
      <c r="L711" s="23" t="s">
        <v>137</v>
      </c>
      <c r="M711" s="12"/>
      <c r="N711" s="28" t="s">
        <v>313</v>
      </c>
      <c r="O711" s="25"/>
    </row>
    <row r="712" spans="1:15" x14ac:dyDescent="0.2">
      <c r="A712" s="29" t="s">
        <v>314</v>
      </c>
      <c r="B712" s="30"/>
      <c r="C712" s="159" t="s">
        <v>11</v>
      </c>
      <c r="D712" s="160"/>
      <c r="E712" s="26"/>
      <c r="F712" s="31"/>
      <c r="G712" s="29" t="s">
        <v>315</v>
      </c>
      <c r="H712" s="30"/>
      <c r="I712" s="159" t="s">
        <v>11</v>
      </c>
      <c r="J712" s="160"/>
      <c r="K712" s="32"/>
      <c r="L712" s="29" t="s">
        <v>316</v>
      </c>
      <c r="M712" s="30"/>
      <c r="N712" s="159" t="s">
        <v>11</v>
      </c>
      <c r="O712" s="160"/>
    </row>
    <row r="713" spans="1:15" ht="38.25" x14ac:dyDescent="0.2">
      <c r="A713" s="103" t="s">
        <v>292</v>
      </c>
      <c r="B713" s="34">
        <v>22</v>
      </c>
      <c r="C713" s="35" t="s">
        <v>14</v>
      </c>
      <c r="D713" s="36">
        <v>0</v>
      </c>
      <c r="E713" s="31"/>
      <c r="F713" s="37"/>
      <c r="G713" s="103" t="s">
        <v>292</v>
      </c>
      <c r="H713" s="34">
        <v>24.5</v>
      </c>
      <c r="I713" s="35" t="s">
        <v>14</v>
      </c>
      <c r="J713" s="36">
        <v>0</v>
      </c>
      <c r="K713" s="31"/>
      <c r="L713" s="103" t="s">
        <v>317</v>
      </c>
      <c r="M713" s="34">
        <v>19</v>
      </c>
      <c r="N713" s="35" t="s">
        <v>14</v>
      </c>
      <c r="O713" s="36" t="s">
        <v>93</v>
      </c>
    </row>
    <row r="714" spans="1:15" x14ac:dyDescent="0.2">
      <c r="A714" s="40" t="s">
        <v>20</v>
      </c>
      <c r="B714" s="39">
        <v>4</v>
      </c>
      <c r="C714" s="41" t="s">
        <v>21</v>
      </c>
      <c r="D714" s="42">
        <v>4</v>
      </c>
      <c r="E714" s="37"/>
      <c r="F714" s="37"/>
      <c r="G714" s="40" t="s">
        <v>20</v>
      </c>
      <c r="H714" s="39">
        <v>1.5</v>
      </c>
      <c r="I714" s="41" t="s">
        <v>21</v>
      </c>
      <c r="J714" s="42">
        <v>0</v>
      </c>
      <c r="K714" s="37"/>
      <c r="L714" s="40" t="s">
        <v>20</v>
      </c>
      <c r="M714" s="39">
        <v>5</v>
      </c>
      <c r="N714" s="41" t="s">
        <v>21</v>
      </c>
      <c r="O714" s="42">
        <v>3</v>
      </c>
    </row>
    <row r="715" spans="1:15" ht="38.25" x14ac:dyDescent="0.2">
      <c r="A715" s="33" t="s">
        <v>22</v>
      </c>
      <c r="B715" s="38">
        <v>0</v>
      </c>
      <c r="C715" s="100" t="s">
        <v>23</v>
      </c>
      <c r="D715" s="42">
        <v>0</v>
      </c>
      <c r="E715" s="37"/>
      <c r="F715" s="37"/>
      <c r="G715" s="33" t="s">
        <v>22</v>
      </c>
      <c r="H715" s="38">
        <v>0</v>
      </c>
      <c r="I715" s="100" t="s">
        <v>23</v>
      </c>
      <c r="J715" s="42">
        <v>0</v>
      </c>
      <c r="K715" s="37"/>
      <c r="L715" s="33" t="s">
        <v>22</v>
      </c>
      <c r="M715" s="43">
        <v>0</v>
      </c>
      <c r="N715" s="44" t="s">
        <v>23</v>
      </c>
      <c r="O715" s="42">
        <v>0</v>
      </c>
    </row>
    <row r="716" spans="1:15" x14ac:dyDescent="0.2">
      <c r="A716" s="161" t="s">
        <v>24</v>
      </c>
      <c r="B716" s="162"/>
      <c r="C716" s="163" t="s">
        <v>25</v>
      </c>
      <c r="D716" s="164"/>
      <c r="E716" s="16"/>
      <c r="F716" s="16"/>
      <c r="G716" s="161" t="s">
        <v>24</v>
      </c>
      <c r="H716" s="162"/>
      <c r="I716" s="163" t="s">
        <v>25</v>
      </c>
      <c r="J716" s="164"/>
      <c r="K716" s="16"/>
      <c r="L716" s="161" t="s">
        <v>24</v>
      </c>
      <c r="M716" s="162"/>
      <c r="N716" s="163" t="s">
        <v>25</v>
      </c>
      <c r="O716" s="164"/>
    </row>
    <row r="717" spans="1:15" x14ac:dyDescent="0.2">
      <c r="A717" s="45"/>
      <c r="B717" s="46" t="s">
        <v>26</v>
      </c>
      <c r="C717" s="47"/>
      <c r="D717" s="48" t="s">
        <v>26</v>
      </c>
      <c r="E717" s="49"/>
      <c r="F717" s="49"/>
      <c r="G717" s="45"/>
      <c r="H717" s="46" t="s">
        <v>26</v>
      </c>
      <c r="I717" s="47"/>
      <c r="J717" s="48" t="s">
        <v>26</v>
      </c>
      <c r="K717" s="49"/>
      <c r="L717" s="60"/>
      <c r="M717" s="46" t="s">
        <v>26</v>
      </c>
      <c r="N717" s="47"/>
      <c r="O717" s="48" t="s">
        <v>26</v>
      </c>
    </row>
    <row r="718" spans="1:15" x14ac:dyDescent="0.2">
      <c r="A718" s="50" t="s">
        <v>29</v>
      </c>
      <c r="B718" s="51">
        <v>8800</v>
      </c>
      <c r="C718" s="52" t="s">
        <v>28</v>
      </c>
      <c r="D718" s="57">
        <v>0</v>
      </c>
      <c r="E718" s="55"/>
      <c r="F718" s="55"/>
      <c r="G718" s="50" t="s">
        <v>29</v>
      </c>
      <c r="H718" s="51">
        <v>8800</v>
      </c>
      <c r="I718" s="52" t="s">
        <v>28</v>
      </c>
      <c r="J718" s="57">
        <v>0</v>
      </c>
      <c r="K718" s="54"/>
      <c r="L718" s="40" t="s">
        <v>29</v>
      </c>
      <c r="M718" s="51">
        <v>16000</v>
      </c>
      <c r="N718" s="52" t="s">
        <v>28</v>
      </c>
      <c r="O718" s="57">
        <v>125</v>
      </c>
    </row>
    <row r="719" spans="1:15" x14ac:dyDescent="0.2">
      <c r="A719" s="40" t="s">
        <v>30</v>
      </c>
      <c r="B719" s="56">
        <v>3000</v>
      </c>
      <c r="C719" s="52" t="s">
        <v>31</v>
      </c>
      <c r="D719" s="57">
        <v>0</v>
      </c>
      <c r="E719" s="54"/>
      <c r="F719" s="55"/>
      <c r="G719" s="40" t="s">
        <v>30</v>
      </c>
      <c r="H719" s="56">
        <v>1000</v>
      </c>
      <c r="I719" s="52" t="s">
        <v>31</v>
      </c>
      <c r="J719" s="57">
        <v>0</v>
      </c>
      <c r="K719" s="54"/>
      <c r="L719" s="40" t="s">
        <v>30</v>
      </c>
      <c r="M719" s="56">
        <v>4800</v>
      </c>
      <c r="N719" s="52" t="s">
        <v>31</v>
      </c>
      <c r="O719" s="57">
        <v>0</v>
      </c>
    </row>
    <row r="720" spans="1:15" x14ac:dyDescent="0.2">
      <c r="A720" s="40" t="s">
        <v>32</v>
      </c>
      <c r="B720" s="56">
        <v>1600</v>
      </c>
      <c r="C720" s="52" t="s">
        <v>33</v>
      </c>
      <c r="D720" s="53">
        <v>101</v>
      </c>
      <c r="E720" s="55"/>
      <c r="F720" s="55"/>
      <c r="G720" s="40" t="s">
        <v>32</v>
      </c>
      <c r="H720" s="56">
        <v>390</v>
      </c>
      <c r="I720" s="52" t="s">
        <v>33</v>
      </c>
      <c r="J720" s="53">
        <v>1307</v>
      </c>
      <c r="K720" s="54"/>
      <c r="L720" s="40" t="s">
        <v>32</v>
      </c>
      <c r="M720" s="56">
        <v>2000</v>
      </c>
      <c r="N720" s="52" t="s">
        <v>33</v>
      </c>
      <c r="O720" s="57">
        <v>0</v>
      </c>
    </row>
    <row r="721" spans="1:15" x14ac:dyDescent="0.2">
      <c r="A721" s="40" t="s">
        <v>34</v>
      </c>
      <c r="B721" s="56">
        <v>1100</v>
      </c>
      <c r="C721" s="58" t="s">
        <v>35</v>
      </c>
      <c r="D721" s="57">
        <v>0</v>
      </c>
      <c r="E721" s="55"/>
      <c r="F721" s="55"/>
      <c r="G721" s="40" t="s">
        <v>34</v>
      </c>
      <c r="H721" s="56">
        <v>0</v>
      </c>
      <c r="I721" s="58" t="s">
        <v>35</v>
      </c>
      <c r="J721" s="57">
        <v>512</v>
      </c>
      <c r="K721" s="54"/>
      <c r="L721" s="40" t="s">
        <v>34</v>
      </c>
      <c r="M721" s="56">
        <v>1200</v>
      </c>
      <c r="N721" s="58" t="s">
        <v>35</v>
      </c>
      <c r="O721" s="57">
        <v>3000</v>
      </c>
    </row>
    <row r="722" spans="1:15" x14ac:dyDescent="0.2">
      <c r="A722" s="40" t="s">
        <v>36</v>
      </c>
      <c r="B722" s="131">
        <v>0</v>
      </c>
      <c r="C722" s="132" t="s">
        <v>37</v>
      </c>
      <c r="D722" s="130">
        <v>0</v>
      </c>
      <c r="E722" s="54"/>
      <c r="F722" s="55"/>
      <c r="G722" s="40" t="s">
        <v>36</v>
      </c>
      <c r="H722" s="131">
        <v>0</v>
      </c>
      <c r="I722" s="132" t="s">
        <v>37</v>
      </c>
      <c r="J722" s="130">
        <v>1003</v>
      </c>
      <c r="K722" s="54"/>
      <c r="L722" s="40" t="s">
        <v>36</v>
      </c>
      <c r="M722" s="56">
        <v>0</v>
      </c>
      <c r="N722" s="52" t="s">
        <v>37</v>
      </c>
      <c r="O722" s="120">
        <v>0</v>
      </c>
    </row>
    <row r="723" spans="1:15" x14ac:dyDescent="0.2">
      <c r="A723" s="40" t="s">
        <v>38</v>
      </c>
      <c r="B723" s="56">
        <v>0</v>
      </c>
      <c r="C723" s="41" t="s">
        <v>303</v>
      </c>
      <c r="D723" s="57">
        <v>1454</v>
      </c>
      <c r="E723" s="54"/>
      <c r="F723" s="55"/>
      <c r="G723" s="40" t="s">
        <v>38</v>
      </c>
      <c r="H723" s="56">
        <v>0</v>
      </c>
      <c r="I723" s="41"/>
      <c r="J723" s="57"/>
      <c r="K723" s="28"/>
      <c r="L723" s="40" t="s">
        <v>38</v>
      </c>
      <c r="M723" s="56">
        <v>0</v>
      </c>
      <c r="N723" s="35"/>
      <c r="O723" s="35"/>
    </row>
    <row r="724" spans="1:15" x14ac:dyDescent="0.2">
      <c r="A724" s="60" t="s">
        <v>39</v>
      </c>
      <c r="B724" s="56">
        <v>558</v>
      </c>
      <c r="C724" s="63"/>
      <c r="D724" s="89"/>
      <c r="E724" s="12"/>
      <c r="F724" s="55"/>
      <c r="G724" s="60" t="s">
        <v>39</v>
      </c>
      <c r="H724" s="56">
        <v>0</v>
      </c>
      <c r="I724" s="63"/>
      <c r="J724" s="89"/>
      <c r="K724" s="5"/>
      <c r="L724" s="60" t="s">
        <v>39</v>
      </c>
      <c r="M724" s="56">
        <v>0</v>
      </c>
      <c r="N724" s="61"/>
      <c r="O724" s="61"/>
    </row>
    <row r="725" spans="1:15" x14ac:dyDescent="0.2">
      <c r="A725" s="65" t="s">
        <v>40</v>
      </c>
      <c r="B725" s="101">
        <f>SUM(B718:B724)</f>
        <v>15058</v>
      </c>
      <c r="C725" s="67" t="s">
        <v>41</v>
      </c>
      <c r="D725" s="68">
        <f>SUM(D718:D724)</f>
        <v>1555</v>
      </c>
      <c r="E725" s="133"/>
      <c r="F725" s="69"/>
      <c r="G725" s="65" t="s">
        <v>40</v>
      </c>
      <c r="H725" s="101">
        <f>SUM(H718:H724)</f>
        <v>10190</v>
      </c>
      <c r="I725" s="67" t="s">
        <v>41</v>
      </c>
      <c r="J725" s="68">
        <f>SUM(J718:J724)</f>
        <v>2822</v>
      </c>
      <c r="K725" s="69"/>
      <c r="L725" s="65" t="s">
        <v>40</v>
      </c>
      <c r="M725" s="101">
        <f>SUM(M718:M724)</f>
        <v>24000</v>
      </c>
      <c r="N725" s="67" t="s">
        <v>41</v>
      </c>
      <c r="O725" s="68">
        <f>SUM(O718:O723)</f>
        <v>3125</v>
      </c>
    </row>
    <row r="726" spans="1:15" ht="29.25" customHeight="1" x14ac:dyDescent="0.2">
      <c r="A726" s="70" t="s">
        <v>42</v>
      </c>
      <c r="B726" s="71">
        <f>B725-D725</f>
        <v>13503</v>
      </c>
      <c r="C726" s="151"/>
      <c r="D726" s="152"/>
      <c r="E726" s="12"/>
      <c r="F726" s="12"/>
      <c r="G726" s="70" t="s">
        <v>42</v>
      </c>
      <c r="H726" s="71">
        <f>H725-J725</f>
        <v>7368</v>
      </c>
      <c r="I726" s="151" t="e">
        <f ca="1">SpellIndian(H726)</f>
        <v>#NAME?</v>
      </c>
      <c r="J726" s="152"/>
      <c r="K726" s="72"/>
      <c r="L726" s="70" t="s">
        <v>42</v>
      </c>
      <c r="M726" s="71">
        <f>M725-O725</f>
        <v>20875</v>
      </c>
      <c r="N726" s="151" t="s">
        <v>318</v>
      </c>
      <c r="O726" s="152"/>
    </row>
    <row r="727" spans="1:15" ht="14.25" customHeight="1" x14ac:dyDescent="0.2">
      <c r="A727" s="153" t="s">
        <v>82</v>
      </c>
      <c r="B727" s="154"/>
      <c r="C727" s="12"/>
      <c r="D727" s="74"/>
      <c r="E727" s="73"/>
      <c r="F727" s="73"/>
      <c r="G727" s="153" t="s">
        <v>82</v>
      </c>
      <c r="H727" s="154"/>
      <c r="I727" s="12"/>
      <c r="J727" s="74"/>
      <c r="K727" s="73"/>
      <c r="L727" s="153" t="s">
        <v>82</v>
      </c>
      <c r="M727" s="154"/>
      <c r="N727" s="73"/>
      <c r="O727" s="74"/>
    </row>
    <row r="728" spans="1:15" ht="14.25" customHeight="1" x14ac:dyDescent="0.2">
      <c r="A728" s="155"/>
      <c r="B728" s="156"/>
      <c r="C728" s="73"/>
      <c r="D728" s="74"/>
      <c r="E728" s="73"/>
      <c r="F728" s="73"/>
      <c r="G728" s="155"/>
      <c r="H728" s="156"/>
      <c r="I728" s="73"/>
      <c r="J728" s="74"/>
      <c r="K728" s="73"/>
      <c r="L728" s="155"/>
      <c r="M728" s="156"/>
      <c r="N728" s="73"/>
      <c r="O728" s="74"/>
    </row>
    <row r="729" spans="1:15" ht="14.25" customHeight="1" x14ac:dyDescent="0.2">
      <c r="A729" s="155"/>
      <c r="B729" s="156"/>
      <c r="C729" s="73"/>
      <c r="D729" s="74"/>
      <c r="E729" s="73"/>
      <c r="F729" s="73"/>
      <c r="G729" s="155"/>
      <c r="H729" s="156"/>
      <c r="I729" s="73"/>
      <c r="J729" s="74"/>
      <c r="K729" s="73"/>
      <c r="L729" s="155"/>
      <c r="M729" s="156"/>
      <c r="N729" s="73"/>
      <c r="O729" s="74"/>
    </row>
    <row r="730" spans="1:15" ht="15" thickBot="1" x14ac:dyDescent="0.25">
      <c r="A730" s="167" t="s">
        <v>83</v>
      </c>
      <c r="B730" s="168"/>
      <c r="C730" s="168"/>
      <c r="D730" s="169"/>
      <c r="E730" s="49"/>
      <c r="F730" s="49"/>
      <c r="G730" s="167" t="s">
        <v>83</v>
      </c>
      <c r="H730" s="168"/>
      <c r="I730" s="168"/>
      <c r="J730" s="169"/>
      <c r="K730" s="122"/>
      <c r="L730" s="123" t="s">
        <v>83</v>
      </c>
      <c r="M730" s="124"/>
      <c r="N730" s="125"/>
      <c r="O730" s="126"/>
    </row>
    <row r="731" spans="1:15" x14ac:dyDescent="0.2">
      <c r="A731" s="76"/>
      <c r="B731" s="76"/>
      <c r="C731" s="76"/>
      <c r="D731" s="76"/>
      <c r="E731" s="49"/>
      <c r="F731" s="49"/>
      <c r="G731" s="76"/>
      <c r="H731" s="76"/>
      <c r="I731" s="76"/>
      <c r="J731" s="76"/>
    </row>
    <row r="732" spans="1:15" ht="15" thickBot="1" x14ac:dyDescent="0.25">
      <c r="A732" s="92"/>
      <c r="B732" s="92"/>
      <c r="C732" s="92"/>
      <c r="D732" s="92"/>
      <c r="K732" s="122"/>
    </row>
    <row r="733" spans="1:15" x14ac:dyDescent="0.2">
      <c r="A733" s="77" t="s">
        <v>48</v>
      </c>
      <c r="B733" s="3"/>
      <c r="C733" s="3"/>
      <c r="D733" s="4"/>
      <c r="G733" s="77" t="s">
        <v>0</v>
      </c>
      <c r="H733" s="3"/>
      <c r="I733" s="3"/>
      <c r="J733" s="4"/>
      <c r="K733" s="5"/>
    </row>
    <row r="734" spans="1:15" ht="15" x14ac:dyDescent="0.2">
      <c r="A734" s="81"/>
      <c r="B734" s="5"/>
      <c r="C734" s="165" t="s">
        <v>264</v>
      </c>
      <c r="D734" s="166"/>
      <c r="G734" s="81"/>
      <c r="H734" s="5"/>
      <c r="I734" s="165" t="s">
        <v>264</v>
      </c>
      <c r="J734" s="166"/>
      <c r="K734" s="102"/>
    </row>
    <row r="735" spans="1:15" ht="15" x14ac:dyDescent="0.2">
      <c r="A735" s="80"/>
      <c r="B735" s="16"/>
      <c r="C735" s="165"/>
      <c r="D735" s="166"/>
      <c r="G735" s="80"/>
      <c r="H735" s="16"/>
      <c r="I735" s="165"/>
      <c r="J735" s="166"/>
      <c r="K735" s="102"/>
    </row>
    <row r="736" spans="1:15" ht="15" thickBot="1" x14ac:dyDescent="0.25">
      <c r="A736" s="111"/>
      <c r="B736" s="18"/>
      <c r="C736" s="18"/>
      <c r="D736" s="19"/>
      <c r="G736" s="111"/>
      <c r="H736" s="18"/>
      <c r="I736" s="18"/>
      <c r="J736" s="19"/>
      <c r="K736" s="9"/>
    </row>
    <row r="737" spans="1:11" ht="14.25" customHeight="1" x14ac:dyDescent="0.2">
      <c r="A737" s="20" t="s">
        <v>176</v>
      </c>
      <c r="B737" s="21"/>
      <c r="C737" s="157" t="s">
        <v>177</v>
      </c>
      <c r="D737" s="158"/>
      <c r="G737" s="20" t="s">
        <v>319</v>
      </c>
      <c r="H737" s="21"/>
      <c r="I737" s="157" t="s">
        <v>320</v>
      </c>
      <c r="J737" s="158"/>
      <c r="K737" s="22"/>
    </row>
    <row r="738" spans="1:11" x14ac:dyDescent="0.2">
      <c r="A738" s="23" t="s">
        <v>179</v>
      </c>
      <c r="B738" s="12"/>
      <c r="C738" s="28" t="s">
        <v>180</v>
      </c>
      <c r="D738" s="25"/>
      <c r="G738" s="23" t="s">
        <v>321</v>
      </c>
      <c r="H738" s="12"/>
      <c r="I738" s="28" t="s">
        <v>322</v>
      </c>
      <c r="J738" s="25"/>
      <c r="K738" s="28"/>
    </row>
    <row r="739" spans="1:11" x14ac:dyDescent="0.2">
      <c r="A739" s="29" t="s">
        <v>182</v>
      </c>
      <c r="B739" s="30"/>
      <c r="C739" s="159" t="s">
        <v>11</v>
      </c>
      <c r="D739" s="160"/>
      <c r="G739" s="29" t="s">
        <v>323</v>
      </c>
      <c r="H739" s="30"/>
      <c r="I739" s="159" t="s">
        <v>11</v>
      </c>
      <c r="J739" s="160"/>
      <c r="K739" s="32"/>
    </row>
    <row r="740" spans="1:11" ht="51" x14ac:dyDescent="0.2">
      <c r="A740" s="103" t="s">
        <v>164</v>
      </c>
      <c r="B740" s="34">
        <v>21</v>
      </c>
      <c r="C740" s="35" t="s">
        <v>14</v>
      </c>
      <c r="D740" s="36" t="s">
        <v>93</v>
      </c>
      <c r="G740" s="103" t="s">
        <v>164</v>
      </c>
      <c r="H740" s="34">
        <v>11</v>
      </c>
      <c r="I740" s="35" t="s">
        <v>14</v>
      </c>
      <c r="J740" s="36" t="s">
        <v>172</v>
      </c>
      <c r="K740" s="31"/>
    </row>
    <row r="741" spans="1:11" x14ac:dyDescent="0.2">
      <c r="A741" s="40" t="s">
        <v>20</v>
      </c>
      <c r="B741" s="39">
        <v>1</v>
      </c>
      <c r="C741" s="41" t="s">
        <v>21</v>
      </c>
      <c r="D741" s="42">
        <v>0</v>
      </c>
      <c r="G741" s="40" t="s">
        <v>20</v>
      </c>
      <c r="H741" s="39">
        <v>11</v>
      </c>
      <c r="I741" s="41" t="s">
        <v>21</v>
      </c>
      <c r="J741" s="42">
        <v>11</v>
      </c>
      <c r="K741" s="37"/>
    </row>
    <row r="742" spans="1:11" ht="38.25" x14ac:dyDescent="0.2">
      <c r="A742" s="33" t="s">
        <v>22</v>
      </c>
      <c r="B742" s="43">
        <v>0</v>
      </c>
      <c r="C742" s="44" t="s">
        <v>23</v>
      </c>
      <c r="D742" s="42">
        <v>1</v>
      </c>
      <c r="G742" s="33" t="s">
        <v>22</v>
      </c>
      <c r="H742" s="38">
        <v>0</v>
      </c>
      <c r="I742" s="100" t="s">
        <v>23</v>
      </c>
      <c r="J742" s="42">
        <v>0</v>
      </c>
      <c r="K742" s="37"/>
    </row>
    <row r="743" spans="1:11" x14ac:dyDescent="0.2">
      <c r="A743" s="161" t="s">
        <v>24</v>
      </c>
      <c r="B743" s="162"/>
      <c r="C743" s="163" t="s">
        <v>25</v>
      </c>
      <c r="D743" s="164"/>
      <c r="G743" s="161" t="s">
        <v>24</v>
      </c>
      <c r="H743" s="162"/>
      <c r="I743" s="163" t="s">
        <v>25</v>
      </c>
      <c r="J743" s="164"/>
      <c r="K743" s="16"/>
    </row>
    <row r="744" spans="1:11" x14ac:dyDescent="0.2">
      <c r="A744" s="60"/>
      <c r="B744" s="46" t="s">
        <v>26</v>
      </c>
      <c r="C744" s="47"/>
      <c r="D744" s="48" t="s">
        <v>26</v>
      </c>
      <c r="G744" s="60"/>
      <c r="H744" s="46" t="s">
        <v>26</v>
      </c>
      <c r="I744" s="47"/>
      <c r="J744" s="48" t="s">
        <v>26</v>
      </c>
      <c r="K744" s="49"/>
    </row>
    <row r="745" spans="1:11" x14ac:dyDescent="0.2">
      <c r="A745" s="40" t="s">
        <v>29</v>
      </c>
      <c r="B745" s="51">
        <v>17200</v>
      </c>
      <c r="C745" s="52" t="s">
        <v>28</v>
      </c>
      <c r="D745" s="53">
        <v>212</v>
      </c>
      <c r="G745" s="40" t="s">
        <v>29</v>
      </c>
      <c r="H745" s="51">
        <v>14667</v>
      </c>
      <c r="I745" s="52" t="s">
        <v>28</v>
      </c>
      <c r="J745" s="53">
        <v>125</v>
      </c>
      <c r="K745" s="54"/>
    </row>
    <row r="746" spans="1:11" x14ac:dyDescent="0.2">
      <c r="A746" s="40" t="s">
        <v>30</v>
      </c>
      <c r="B746" s="56">
        <v>7500</v>
      </c>
      <c r="C746" s="52" t="s">
        <v>31</v>
      </c>
      <c r="D746" s="57">
        <v>0</v>
      </c>
      <c r="G746" s="40" t="s">
        <v>30</v>
      </c>
      <c r="H746" s="56">
        <v>3000</v>
      </c>
      <c r="I746" s="52" t="s">
        <v>31</v>
      </c>
      <c r="J746" s="57">
        <v>0</v>
      </c>
      <c r="K746" s="54"/>
    </row>
    <row r="747" spans="1:11" x14ac:dyDescent="0.2">
      <c r="A747" s="40" t="s">
        <v>32</v>
      </c>
      <c r="B747" s="56">
        <v>3550</v>
      </c>
      <c r="C747" s="52" t="s">
        <v>33</v>
      </c>
      <c r="D747" s="57">
        <v>2936</v>
      </c>
      <c r="G747" s="40" t="s">
        <v>32</v>
      </c>
      <c r="H747" s="56">
        <v>2000</v>
      </c>
      <c r="I747" s="52" t="s">
        <v>33</v>
      </c>
      <c r="J747" s="57">
        <v>823</v>
      </c>
      <c r="K747" s="54"/>
    </row>
    <row r="748" spans="1:11" x14ac:dyDescent="0.2">
      <c r="A748" s="40" t="s">
        <v>34</v>
      </c>
      <c r="B748" s="56">
        <v>3500</v>
      </c>
      <c r="C748" s="58" t="s">
        <v>35</v>
      </c>
      <c r="D748" s="57">
        <v>0</v>
      </c>
      <c r="G748" s="40" t="s">
        <v>34</v>
      </c>
      <c r="H748" s="56">
        <v>1000</v>
      </c>
      <c r="I748" s="58" t="s">
        <v>35</v>
      </c>
      <c r="J748" s="57">
        <v>12089</v>
      </c>
      <c r="K748" s="54"/>
    </row>
    <row r="749" spans="1:11" x14ac:dyDescent="0.2">
      <c r="A749" s="40" t="s">
        <v>36</v>
      </c>
      <c r="B749" s="56">
        <v>11250</v>
      </c>
      <c r="C749" s="52" t="s">
        <v>37</v>
      </c>
      <c r="D749" s="120">
        <v>0</v>
      </c>
      <c r="G749" s="40" t="s">
        <v>36</v>
      </c>
      <c r="H749" s="56">
        <v>4333</v>
      </c>
      <c r="I749" s="52" t="s">
        <v>37</v>
      </c>
      <c r="J749" s="57">
        <v>760</v>
      </c>
      <c r="K749" s="54"/>
    </row>
    <row r="750" spans="1:11" x14ac:dyDescent="0.2">
      <c r="A750" s="40" t="s">
        <v>38</v>
      </c>
      <c r="B750" s="56">
        <v>0</v>
      </c>
      <c r="C750" s="35"/>
      <c r="D750" s="35"/>
      <c r="G750" s="40" t="s">
        <v>38</v>
      </c>
      <c r="H750" s="56">
        <v>0</v>
      </c>
      <c r="I750" s="61"/>
      <c r="J750" s="62"/>
      <c r="K750" s="28"/>
    </row>
    <row r="751" spans="1:11" x14ac:dyDescent="0.2">
      <c r="A751" s="60" t="s">
        <v>39</v>
      </c>
      <c r="B751" s="56">
        <v>0</v>
      </c>
      <c r="C751" s="61"/>
      <c r="D751" s="61"/>
      <c r="G751" s="60" t="s">
        <v>39</v>
      </c>
      <c r="H751" s="56">
        <v>0</v>
      </c>
      <c r="I751" s="61"/>
      <c r="J751" s="62"/>
      <c r="K751" s="5"/>
    </row>
    <row r="752" spans="1:11" x14ac:dyDescent="0.2">
      <c r="A752" s="65" t="s">
        <v>40</v>
      </c>
      <c r="B752" s="101">
        <f>SUM(B745:B751)</f>
        <v>43000</v>
      </c>
      <c r="C752" s="67" t="s">
        <v>41</v>
      </c>
      <c r="D752" s="68">
        <f>SUM(D745:D750)</f>
        <v>3148</v>
      </c>
      <c r="G752" s="20" t="s">
        <v>40</v>
      </c>
      <c r="H752" s="109">
        <f>SUM(H745:H751)</f>
        <v>25000</v>
      </c>
      <c r="I752" s="67" t="s">
        <v>41</v>
      </c>
      <c r="J752" s="68">
        <f>SUM(J745:J751)-J750</f>
        <v>13797</v>
      </c>
      <c r="K752" s="69"/>
    </row>
    <row r="753" spans="1:11" ht="14.25" customHeight="1" x14ac:dyDescent="0.2">
      <c r="A753" s="70" t="s">
        <v>42</v>
      </c>
      <c r="B753" s="71">
        <f>B752-D752</f>
        <v>39852</v>
      </c>
      <c r="C753" s="151" t="s">
        <v>324</v>
      </c>
      <c r="D753" s="152"/>
      <c r="E753" s="12"/>
      <c r="F753" s="12"/>
      <c r="G753" s="70" t="s">
        <v>42</v>
      </c>
      <c r="H753" s="71">
        <f>H752-J752</f>
        <v>11203</v>
      </c>
      <c r="I753" s="151" t="s">
        <v>325</v>
      </c>
      <c r="J753" s="152"/>
      <c r="K753" s="72"/>
    </row>
    <row r="754" spans="1:11" ht="14.25" customHeight="1" x14ac:dyDescent="0.2">
      <c r="A754" s="153" t="s">
        <v>82</v>
      </c>
      <c r="B754" s="154"/>
      <c r="C754" s="73"/>
      <c r="D754" s="74"/>
      <c r="G754" s="153" t="s">
        <v>82</v>
      </c>
      <c r="H754" s="154"/>
      <c r="I754" s="73"/>
      <c r="J754" s="74"/>
      <c r="K754" s="73"/>
    </row>
    <row r="755" spans="1:11" ht="14.25" customHeight="1" x14ac:dyDescent="0.2">
      <c r="A755" s="155"/>
      <c r="B755" s="156"/>
      <c r="C755" s="73"/>
      <c r="D755" s="74"/>
      <c r="G755" s="155"/>
      <c r="H755" s="156"/>
      <c r="I755" s="73"/>
      <c r="J755" s="74"/>
      <c r="K755" s="73"/>
    </row>
    <row r="756" spans="1:11" ht="14.25" customHeight="1" x14ac:dyDescent="0.2">
      <c r="A756" s="155"/>
      <c r="B756" s="156"/>
      <c r="C756" s="73"/>
      <c r="D756" s="74"/>
      <c r="G756" s="155"/>
      <c r="H756" s="156"/>
      <c r="I756" s="73"/>
      <c r="J756" s="74"/>
      <c r="K756" s="73"/>
    </row>
    <row r="757" spans="1:11" ht="15" thickBot="1" x14ac:dyDescent="0.25">
      <c r="A757" s="123" t="s">
        <v>83</v>
      </c>
      <c r="B757" s="124"/>
      <c r="C757" s="125"/>
      <c r="D757" s="126"/>
      <c r="G757" s="167" t="s">
        <v>83</v>
      </c>
      <c r="H757" s="168"/>
      <c r="I757" s="168"/>
      <c r="J757" s="169"/>
      <c r="K757" s="122"/>
    </row>
    <row r="758" spans="1:11" x14ac:dyDescent="0.2">
      <c r="A758" s="92"/>
      <c r="B758" s="92"/>
      <c r="C758" s="92"/>
      <c r="D758" s="92"/>
      <c r="K758" s="122"/>
    </row>
    <row r="759" spans="1:11" ht="15" thickBot="1" x14ac:dyDescent="0.25">
      <c r="A759" s="128"/>
      <c r="B759" s="128"/>
      <c r="C759" s="122"/>
      <c r="D759" s="122"/>
      <c r="G759" s="128"/>
      <c r="H759" s="128"/>
      <c r="I759" s="122"/>
      <c r="J759" s="122"/>
      <c r="K759" s="122"/>
    </row>
    <row r="760" spans="1:11" x14ac:dyDescent="0.2">
      <c r="A760" s="77" t="s">
        <v>48</v>
      </c>
      <c r="B760" s="3"/>
      <c r="C760" s="3"/>
      <c r="D760" s="110"/>
      <c r="G760" s="77" t="s">
        <v>48</v>
      </c>
      <c r="H760" s="3"/>
      <c r="I760" s="3"/>
      <c r="J760" s="110"/>
      <c r="K760" s="5"/>
    </row>
    <row r="761" spans="1:11" ht="15" x14ac:dyDescent="0.2">
      <c r="A761" s="81"/>
      <c r="B761" s="5"/>
      <c r="C761" s="165" t="s">
        <v>264</v>
      </c>
      <c r="D761" s="166"/>
      <c r="G761" s="81"/>
      <c r="H761" s="5"/>
      <c r="I761" s="165" t="s">
        <v>264</v>
      </c>
      <c r="J761" s="166"/>
      <c r="K761" s="102"/>
    </row>
    <row r="762" spans="1:11" ht="15" x14ac:dyDescent="0.2">
      <c r="A762" s="80"/>
      <c r="B762" s="16"/>
      <c r="C762" s="165"/>
      <c r="D762" s="166"/>
      <c r="G762" s="80"/>
      <c r="H762" s="16"/>
      <c r="I762" s="165"/>
      <c r="J762" s="166"/>
      <c r="K762" s="102"/>
    </row>
    <row r="763" spans="1:11" ht="15" thickBot="1" x14ac:dyDescent="0.25">
      <c r="A763" s="111"/>
      <c r="B763" s="18"/>
      <c r="C763" s="18"/>
      <c r="D763" s="19"/>
      <c r="G763" s="111"/>
      <c r="H763" s="18"/>
      <c r="I763" s="18"/>
      <c r="J763" s="19"/>
      <c r="K763" s="9"/>
    </row>
    <row r="764" spans="1:11" ht="14.25" customHeight="1" x14ac:dyDescent="0.2">
      <c r="A764" s="138" t="s">
        <v>326</v>
      </c>
      <c r="B764" s="21"/>
      <c r="C764" s="157" t="s">
        <v>327</v>
      </c>
      <c r="D764" s="158"/>
      <c r="G764" s="138" t="s">
        <v>328</v>
      </c>
      <c r="H764" s="21"/>
      <c r="I764" s="157" t="s">
        <v>327</v>
      </c>
      <c r="J764" s="158"/>
      <c r="K764" s="22"/>
    </row>
    <row r="765" spans="1:11" x14ac:dyDescent="0.2">
      <c r="A765" s="23" t="s">
        <v>106</v>
      </c>
      <c r="B765" s="12"/>
      <c r="C765" s="28" t="s">
        <v>329</v>
      </c>
      <c r="D765" s="25"/>
      <c r="G765" s="23" t="s">
        <v>106</v>
      </c>
      <c r="H765" s="12"/>
      <c r="I765" s="28" t="s">
        <v>330</v>
      </c>
      <c r="J765" s="25"/>
      <c r="K765" s="28"/>
    </row>
    <row r="766" spans="1:11" x14ac:dyDescent="0.2">
      <c r="A766" s="29"/>
      <c r="B766" s="30"/>
      <c r="C766" s="159"/>
      <c r="D766" s="160"/>
      <c r="G766" s="29"/>
      <c r="H766" s="30"/>
      <c r="I766" s="159"/>
      <c r="J766" s="160"/>
      <c r="K766" s="32"/>
    </row>
    <row r="767" spans="1:11" ht="51" x14ac:dyDescent="0.2">
      <c r="A767" s="103" t="s">
        <v>16</v>
      </c>
      <c r="B767" s="34">
        <v>21</v>
      </c>
      <c r="C767" s="35" t="s">
        <v>14</v>
      </c>
      <c r="D767" s="36">
        <v>0</v>
      </c>
      <c r="G767" s="103" t="s">
        <v>16</v>
      </c>
      <c r="H767" s="34">
        <v>21</v>
      </c>
      <c r="I767" s="35" t="s">
        <v>14</v>
      </c>
      <c r="J767" s="36">
        <v>0</v>
      </c>
      <c r="K767" s="31"/>
    </row>
    <row r="768" spans="1:11" x14ac:dyDescent="0.2">
      <c r="A768" s="40" t="s">
        <v>20</v>
      </c>
      <c r="B768" s="39">
        <v>0</v>
      </c>
      <c r="C768" s="41" t="s">
        <v>21</v>
      </c>
      <c r="D768" s="42">
        <v>1</v>
      </c>
      <c r="G768" s="40" t="s">
        <v>20</v>
      </c>
      <c r="H768" s="39">
        <v>0</v>
      </c>
      <c r="I768" s="41" t="s">
        <v>21</v>
      </c>
      <c r="J768" s="42">
        <v>0</v>
      </c>
      <c r="K768" s="37"/>
    </row>
    <row r="769" spans="1:11" ht="38.25" x14ac:dyDescent="0.2">
      <c r="A769" s="33" t="s">
        <v>22</v>
      </c>
      <c r="B769" s="43">
        <v>0</v>
      </c>
      <c r="C769" s="44" t="s">
        <v>23</v>
      </c>
      <c r="D769" s="42">
        <v>0</v>
      </c>
      <c r="G769" s="33" t="s">
        <v>22</v>
      </c>
      <c r="H769" s="43">
        <v>0</v>
      </c>
      <c r="I769" s="44" t="s">
        <v>23</v>
      </c>
      <c r="J769" s="42">
        <v>0</v>
      </c>
      <c r="K769" s="37"/>
    </row>
    <row r="770" spans="1:11" x14ac:dyDescent="0.2">
      <c r="A770" s="161" t="s">
        <v>24</v>
      </c>
      <c r="B770" s="162"/>
      <c r="C770" s="163" t="s">
        <v>25</v>
      </c>
      <c r="D770" s="164"/>
      <c r="G770" s="161" t="s">
        <v>24</v>
      </c>
      <c r="H770" s="162"/>
      <c r="I770" s="163" t="s">
        <v>25</v>
      </c>
      <c r="J770" s="164"/>
      <c r="K770" s="16"/>
    </row>
    <row r="771" spans="1:11" x14ac:dyDescent="0.2">
      <c r="A771" s="60"/>
      <c r="B771" s="46" t="s">
        <v>26</v>
      </c>
      <c r="C771" s="47"/>
      <c r="D771" s="48" t="s">
        <v>26</v>
      </c>
      <c r="G771" s="60"/>
      <c r="H771" s="46" t="s">
        <v>26</v>
      </c>
      <c r="I771" s="47"/>
      <c r="J771" s="48" t="s">
        <v>26</v>
      </c>
      <c r="K771" s="49"/>
    </row>
    <row r="772" spans="1:11" x14ac:dyDescent="0.2">
      <c r="A772" s="40" t="s">
        <v>29</v>
      </c>
      <c r="B772" s="51">
        <v>16000</v>
      </c>
      <c r="C772" s="52" t="s">
        <v>28</v>
      </c>
      <c r="D772" s="57">
        <v>208</v>
      </c>
      <c r="G772" s="40" t="s">
        <v>29</v>
      </c>
      <c r="H772" s="51">
        <v>16000</v>
      </c>
      <c r="I772" s="52" t="s">
        <v>28</v>
      </c>
      <c r="J772" s="57">
        <v>208</v>
      </c>
      <c r="K772" s="54"/>
    </row>
    <row r="773" spans="1:11" x14ac:dyDescent="0.2">
      <c r="A773" s="40" t="s">
        <v>30</v>
      </c>
      <c r="B773" s="56">
        <v>6400</v>
      </c>
      <c r="C773" s="52" t="s">
        <v>31</v>
      </c>
      <c r="D773" s="57">
        <v>0</v>
      </c>
      <c r="G773" s="40" t="s">
        <v>30</v>
      </c>
      <c r="H773" s="56">
        <v>6400</v>
      </c>
      <c r="I773" s="52" t="s">
        <v>31</v>
      </c>
      <c r="J773" s="57">
        <v>0</v>
      </c>
      <c r="K773" s="54"/>
    </row>
    <row r="774" spans="1:11" x14ac:dyDescent="0.2">
      <c r="A774" s="40" t="s">
        <v>32</v>
      </c>
      <c r="B774" s="56">
        <v>1600</v>
      </c>
      <c r="C774" s="52" t="s">
        <v>33</v>
      </c>
      <c r="D774" s="57">
        <v>0</v>
      </c>
      <c r="G774" s="40" t="s">
        <v>32</v>
      </c>
      <c r="H774" s="56">
        <v>1600</v>
      </c>
      <c r="I774" s="52" t="s">
        <v>33</v>
      </c>
      <c r="J774" s="57">
        <v>0</v>
      </c>
      <c r="K774" s="54"/>
    </row>
    <row r="775" spans="1:11" x14ac:dyDescent="0.2">
      <c r="A775" s="40" t="s">
        <v>34</v>
      </c>
      <c r="B775" s="56">
        <v>1250</v>
      </c>
      <c r="C775" s="58" t="s">
        <v>35</v>
      </c>
      <c r="D775" s="57">
        <v>0</v>
      </c>
      <c r="G775" s="40" t="s">
        <v>34</v>
      </c>
      <c r="H775" s="56">
        <v>1250</v>
      </c>
      <c r="I775" s="58" t="s">
        <v>35</v>
      </c>
      <c r="J775" s="57">
        <v>0</v>
      </c>
      <c r="K775" s="54"/>
    </row>
    <row r="776" spans="1:11" x14ac:dyDescent="0.2">
      <c r="A776" s="40" t="s">
        <v>36</v>
      </c>
      <c r="B776" s="56">
        <v>14750</v>
      </c>
      <c r="C776" s="52" t="s">
        <v>37</v>
      </c>
      <c r="D776" s="120">
        <v>0</v>
      </c>
      <c r="G776" s="40" t="s">
        <v>36</v>
      </c>
      <c r="H776" s="56">
        <v>14750</v>
      </c>
      <c r="I776" s="52" t="s">
        <v>37</v>
      </c>
      <c r="J776" s="120">
        <v>0</v>
      </c>
      <c r="K776" s="54"/>
    </row>
    <row r="777" spans="1:11" x14ac:dyDescent="0.2">
      <c r="A777" s="40" t="s">
        <v>38</v>
      </c>
      <c r="B777" s="56">
        <v>0</v>
      </c>
      <c r="C777" s="35"/>
      <c r="D777" s="35"/>
      <c r="G777" s="40" t="s">
        <v>38</v>
      </c>
      <c r="H777" s="56">
        <v>0</v>
      </c>
      <c r="I777" s="35"/>
      <c r="J777" s="35"/>
      <c r="K777" s="28"/>
    </row>
    <row r="778" spans="1:11" x14ac:dyDescent="0.2">
      <c r="A778" s="60" t="s">
        <v>39</v>
      </c>
      <c r="B778" s="56">
        <v>0</v>
      </c>
      <c r="C778" s="61"/>
      <c r="D778" s="61"/>
      <c r="G778" s="60" t="s">
        <v>39</v>
      </c>
      <c r="H778" s="56">
        <v>0</v>
      </c>
      <c r="I778" s="61"/>
      <c r="J778" s="61"/>
      <c r="K778" s="5"/>
    </row>
    <row r="779" spans="1:11" x14ac:dyDescent="0.2">
      <c r="A779" s="65" t="s">
        <v>40</v>
      </c>
      <c r="B779" s="101">
        <f>SUM(B772:B778)</f>
        <v>40000</v>
      </c>
      <c r="C779" s="67" t="s">
        <v>41</v>
      </c>
      <c r="D779" s="68">
        <f>SUM(D772:D777)</f>
        <v>208</v>
      </c>
      <c r="G779" s="65" t="s">
        <v>40</v>
      </c>
      <c r="H779" s="101">
        <f>SUM(H772:H778)</f>
        <v>40000</v>
      </c>
      <c r="I779" s="67" t="s">
        <v>41</v>
      </c>
      <c r="J779" s="68">
        <f>SUM(J772:J777)</f>
        <v>208</v>
      </c>
      <c r="K779" s="69"/>
    </row>
    <row r="780" spans="1:11" ht="30.75" customHeight="1" x14ac:dyDescent="0.2">
      <c r="A780" s="70" t="s">
        <v>42</v>
      </c>
      <c r="B780" s="71">
        <f>B779-D779</f>
        <v>39792</v>
      </c>
      <c r="C780" s="151" t="s">
        <v>331</v>
      </c>
      <c r="D780" s="152"/>
      <c r="E780" s="12"/>
      <c r="F780" s="12"/>
      <c r="G780" s="70" t="s">
        <v>42</v>
      </c>
      <c r="H780" s="71">
        <f>H779-J779</f>
        <v>39792</v>
      </c>
      <c r="I780" s="151" t="e">
        <f ca="1">SpellIndian(H780)</f>
        <v>#NAME?</v>
      </c>
      <c r="J780" s="152"/>
      <c r="K780" s="72"/>
    </row>
    <row r="781" spans="1:11" ht="14.25" customHeight="1" x14ac:dyDescent="0.2">
      <c r="A781" s="153" t="s">
        <v>82</v>
      </c>
      <c r="B781" s="154"/>
      <c r="C781" s="73"/>
      <c r="D781" s="74"/>
      <c r="G781" s="153" t="s">
        <v>82</v>
      </c>
      <c r="H781" s="154"/>
      <c r="I781" s="73"/>
      <c r="J781" s="74"/>
      <c r="K781" s="73"/>
    </row>
    <row r="782" spans="1:11" ht="14.25" customHeight="1" x14ac:dyDescent="0.2">
      <c r="A782" s="155"/>
      <c r="B782" s="156"/>
      <c r="C782" s="73"/>
      <c r="D782" s="74"/>
      <c r="G782" s="155"/>
      <c r="H782" s="156"/>
      <c r="I782" s="73"/>
      <c r="J782" s="74"/>
      <c r="K782" s="73"/>
    </row>
    <row r="783" spans="1:11" ht="14.25" customHeight="1" x14ac:dyDescent="0.2">
      <c r="A783" s="155"/>
      <c r="B783" s="156"/>
      <c r="C783" s="73"/>
      <c r="D783" s="74"/>
      <c r="G783" s="155"/>
      <c r="H783" s="156"/>
      <c r="I783" s="73"/>
      <c r="J783" s="74"/>
      <c r="K783" s="73"/>
    </row>
    <row r="784" spans="1:11" ht="15" thickBot="1" x14ac:dyDescent="0.25">
      <c r="A784" s="123" t="s">
        <v>83</v>
      </c>
      <c r="B784" s="124"/>
      <c r="C784" s="125"/>
      <c r="D784" s="126"/>
      <c r="G784" s="123" t="s">
        <v>83</v>
      </c>
      <c r="H784" s="124"/>
      <c r="I784" s="125"/>
      <c r="J784" s="126"/>
      <c r="K784" s="122"/>
    </row>
    <row r="785" spans="1:11" x14ac:dyDescent="0.2">
      <c r="A785" s="128"/>
      <c r="B785" s="128"/>
      <c r="C785" s="122"/>
      <c r="D785" s="122"/>
      <c r="G785" s="128"/>
      <c r="H785" s="128"/>
      <c r="I785" s="122"/>
      <c r="J785" s="122"/>
      <c r="K785" s="122"/>
    </row>
    <row r="786" spans="1:11" ht="15" thickBot="1" x14ac:dyDescent="0.25">
      <c r="A786" s="128"/>
      <c r="B786" s="128"/>
      <c r="C786" s="122"/>
      <c r="D786" s="122"/>
      <c r="G786" s="128"/>
      <c r="H786" s="128"/>
      <c r="I786" s="122"/>
      <c r="J786" s="122"/>
      <c r="K786" s="135"/>
    </row>
    <row r="787" spans="1:11" x14ac:dyDescent="0.2">
      <c r="A787" s="77" t="s">
        <v>48</v>
      </c>
      <c r="B787" s="3"/>
      <c r="C787" s="3"/>
      <c r="D787" s="110"/>
      <c r="G787" s="77" t="s">
        <v>48</v>
      </c>
      <c r="H787" s="3"/>
      <c r="I787" s="3"/>
      <c r="J787" s="110"/>
      <c r="K787" s="5"/>
    </row>
    <row r="788" spans="1:11" ht="15" x14ac:dyDescent="0.2">
      <c r="A788" s="81"/>
      <c r="B788" s="5"/>
      <c r="C788" s="165" t="s">
        <v>264</v>
      </c>
      <c r="D788" s="166"/>
      <c r="G788" s="81"/>
      <c r="H788" s="5"/>
      <c r="I788" s="165" t="s">
        <v>264</v>
      </c>
      <c r="J788" s="166"/>
      <c r="K788" s="98"/>
    </row>
    <row r="789" spans="1:11" ht="15" x14ac:dyDescent="0.2">
      <c r="A789" s="80"/>
      <c r="B789" s="16"/>
      <c r="C789" s="165"/>
      <c r="D789" s="166"/>
      <c r="G789" s="80"/>
      <c r="H789" s="16"/>
      <c r="I789" s="165"/>
      <c r="J789" s="166"/>
      <c r="K789" s="98"/>
    </row>
    <row r="790" spans="1:11" ht="15" thickBot="1" x14ac:dyDescent="0.25">
      <c r="A790" s="111"/>
      <c r="B790" s="18"/>
      <c r="C790" s="18"/>
      <c r="D790" s="19"/>
      <c r="G790" s="111"/>
      <c r="H790" s="18"/>
      <c r="I790" s="18"/>
      <c r="J790" s="19"/>
      <c r="K790" s="9"/>
    </row>
    <row r="791" spans="1:11" ht="14.25" customHeight="1" x14ac:dyDescent="0.2">
      <c r="A791" s="138" t="s">
        <v>332</v>
      </c>
      <c r="B791" s="21"/>
      <c r="C791" s="157" t="s">
        <v>327</v>
      </c>
      <c r="D791" s="158"/>
      <c r="G791" s="138" t="s">
        <v>333</v>
      </c>
      <c r="H791" s="21"/>
      <c r="I791" s="157" t="s">
        <v>327</v>
      </c>
      <c r="J791" s="158"/>
      <c r="K791" s="22"/>
    </row>
    <row r="792" spans="1:11" x14ac:dyDescent="0.2">
      <c r="A792" s="23" t="s">
        <v>106</v>
      </c>
      <c r="B792" s="12"/>
      <c r="C792" s="28" t="s">
        <v>334</v>
      </c>
      <c r="D792" s="25"/>
      <c r="G792" s="23" t="s">
        <v>115</v>
      </c>
      <c r="H792" s="12"/>
      <c r="I792" s="28" t="s">
        <v>335</v>
      </c>
      <c r="J792" s="25"/>
      <c r="K792" s="28"/>
    </row>
    <row r="793" spans="1:11" x14ac:dyDescent="0.2">
      <c r="A793" s="29"/>
      <c r="B793" s="30"/>
      <c r="C793" s="159"/>
      <c r="D793" s="160"/>
      <c r="G793" s="29"/>
      <c r="H793" s="30"/>
      <c r="I793" s="159"/>
      <c r="J793" s="160"/>
      <c r="K793" s="32"/>
    </row>
    <row r="794" spans="1:11" ht="51" x14ac:dyDescent="0.2">
      <c r="A794" s="103" t="s">
        <v>16</v>
      </c>
      <c r="B794" s="34">
        <v>24</v>
      </c>
      <c r="C794" s="35" t="s">
        <v>14</v>
      </c>
      <c r="D794" s="36">
        <v>0</v>
      </c>
      <c r="G794" s="103" t="s">
        <v>16</v>
      </c>
      <c r="H794" s="34">
        <v>21</v>
      </c>
      <c r="I794" s="35" t="s">
        <v>14</v>
      </c>
      <c r="J794" s="36">
        <v>0</v>
      </c>
      <c r="K794" s="31"/>
    </row>
    <row r="795" spans="1:11" x14ac:dyDescent="0.2">
      <c r="A795" s="40" t="s">
        <v>20</v>
      </c>
      <c r="B795" s="39">
        <v>0</v>
      </c>
      <c r="C795" s="41" t="s">
        <v>21</v>
      </c>
      <c r="D795" s="42">
        <v>0</v>
      </c>
      <c r="G795" s="40" t="s">
        <v>20</v>
      </c>
      <c r="H795" s="39">
        <v>0</v>
      </c>
      <c r="I795" s="41" t="s">
        <v>21</v>
      </c>
      <c r="J795" s="42">
        <v>0</v>
      </c>
      <c r="K795" s="37"/>
    </row>
    <row r="796" spans="1:11" ht="38.25" x14ac:dyDescent="0.2">
      <c r="A796" s="33" t="s">
        <v>22</v>
      </c>
      <c r="B796" s="43">
        <v>0</v>
      </c>
      <c r="C796" s="44" t="s">
        <v>23</v>
      </c>
      <c r="D796" s="42">
        <v>0</v>
      </c>
      <c r="G796" s="33" t="s">
        <v>22</v>
      </c>
      <c r="H796" s="43">
        <v>0</v>
      </c>
      <c r="I796" s="44" t="s">
        <v>23</v>
      </c>
      <c r="J796" s="42">
        <v>0</v>
      </c>
      <c r="K796" s="37"/>
    </row>
    <row r="797" spans="1:11" x14ac:dyDescent="0.2">
      <c r="A797" s="161" t="s">
        <v>24</v>
      </c>
      <c r="B797" s="162"/>
      <c r="C797" s="163" t="s">
        <v>25</v>
      </c>
      <c r="D797" s="164"/>
      <c r="G797" s="161" t="s">
        <v>24</v>
      </c>
      <c r="H797" s="162"/>
      <c r="I797" s="163" t="s">
        <v>25</v>
      </c>
      <c r="J797" s="164"/>
      <c r="K797" s="16"/>
    </row>
    <row r="798" spans="1:11" x14ac:dyDescent="0.2">
      <c r="A798" s="60"/>
      <c r="B798" s="46" t="s">
        <v>26</v>
      </c>
      <c r="C798" s="47"/>
      <c r="D798" s="48" t="s">
        <v>26</v>
      </c>
      <c r="G798" s="60"/>
      <c r="H798" s="46" t="s">
        <v>26</v>
      </c>
      <c r="I798" s="47"/>
      <c r="J798" s="48" t="s">
        <v>26</v>
      </c>
      <c r="K798" s="49"/>
    </row>
    <row r="799" spans="1:11" x14ac:dyDescent="0.2">
      <c r="A799" s="40" t="s">
        <v>29</v>
      </c>
      <c r="B799" s="51">
        <v>16000</v>
      </c>
      <c r="C799" s="52" t="s">
        <v>28</v>
      </c>
      <c r="D799" s="57">
        <v>208</v>
      </c>
      <c r="G799" s="40" t="s">
        <v>29</v>
      </c>
      <c r="H799" s="51">
        <v>16000</v>
      </c>
      <c r="I799" s="52" t="s">
        <v>28</v>
      </c>
      <c r="J799" s="57">
        <v>208</v>
      </c>
      <c r="K799" s="54"/>
    </row>
    <row r="800" spans="1:11" x14ac:dyDescent="0.2">
      <c r="A800" s="40" t="s">
        <v>30</v>
      </c>
      <c r="B800" s="56">
        <v>6400</v>
      </c>
      <c r="C800" s="52" t="s">
        <v>31</v>
      </c>
      <c r="D800" s="57">
        <v>0</v>
      </c>
      <c r="G800" s="40" t="s">
        <v>30</v>
      </c>
      <c r="H800" s="56">
        <v>6400</v>
      </c>
      <c r="I800" s="52" t="s">
        <v>31</v>
      </c>
      <c r="J800" s="57">
        <v>0</v>
      </c>
      <c r="K800" s="54"/>
    </row>
    <row r="801" spans="1:11" x14ac:dyDescent="0.2">
      <c r="A801" s="40" t="s">
        <v>32</v>
      </c>
      <c r="B801" s="56">
        <v>1600</v>
      </c>
      <c r="C801" s="52" t="s">
        <v>33</v>
      </c>
      <c r="D801" s="57">
        <v>0</v>
      </c>
      <c r="G801" s="40" t="s">
        <v>32</v>
      </c>
      <c r="H801" s="56">
        <v>1600</v>
      </c>
      <c r="I801" s="52" t="s">
        <v>33</v>
      </c>
      <c r="J801" s="57">
        <v>0</v>
      </c>
      <c r="K801" s="54"/>
    </row>
    <row r="802" spans="1:11" x14ac:dyDescent="0.2">
      <c r="A802" s="40" t="s">
        <v>34</v>
      </c>
      <c r="B802" s="56">
        <v>1250</v>
      </c>
      <c r="C802" s="58" t="s">
        <v>35</v>
      </c>
      <c r="D802" s="57">
        <v>0</v>
      </c>
      <c r="G802" s="40" t="s">
        <v>34</v>
      </c>
      <c r="H802" s="56">
        <v>1250</v>
      </c>
      <c r="I802" s="58" t="s">
        <v>35</v>
      </c>
      <c r="J802" s="57">
        <v>0</v>
      </c>
      <c r="K802" s="54"/>
    </row>
    <row r="803" spans="1:11" x14ac:dyDescent="0.2">
      <c r="A803" s="40" t="s">
        <v>36</v>
      </c>
      <c r="B803" s="56">
        <v>14750</v>
      </c>
      <c r="C803" s="52" t="s">
        <v>37</v>
      </c>
      <c r="D803" s="120">
        <v>0</v>
      </c>
      <c r="G803" s="40" t="s">
        <v>36</v>
      </c>
      <c r="H803" s="56">
        <v>9750</v>
      </c>
      <c r="I803" s="52" t="s">
        <v>37</v>
      </c>
      <c r="J803" s="120">
        <v>0</v>
      </c>
      <c r="K803" s="54"/>
    </row>
    <row r="804" spans="1:11" x14ac:dyDescent="0.2">
      <c r="A804" s="40" t="s">
        <v>38</v>
      </c>
      <c r="B804" s="56">
        <v>0</v>
      </c>
      <c r="C804" s="35"/>
      <c r="D804" s="35"/>
      <c r="G804" s="40" t="s">
        <v>38</v>
      </c>
      <c r="H804" s="56">
        <v>0</v>
      </c>
      <c r="I804" s="35"/>
      <c r="J804" s="35"/>
      <c r="K804" s="28"/>
    </row>
    <row r="805" spans="1:11" x14ac:dyDescent="0.2">
      <c r="A805" s="60" t="s">
        <v>39</v>
      </c>
      <c r="B805" s="56">
        <v>0</v>
      </c>
      <c r="C805" s="61"/>
      <c r="D805" s="61"/>
      <c r="G805" s="60" t="s">
        <v>39</v>
      </c>
      <c r="H805" s="56">
        <v>0</v>
      </c>
      <c r="I805" s="61"/>
      <c r="J805" s="61"/>
      <c r="K805" s="5"/>
    </row>
    <row r="806" spans="1:11" x14ac:dyDescent="0.2">
      <c r="A806" s="65" t="s">
        <v>40</v>
      </c>
      <c r="B806" s="101">
        <f>SUM(B799:B805)</f>
        <v>40000</v>
      </c>
      <c r="C806" s="67" t="s">
        <v>41</v>
      </c>
      <c r="D806" s="68">
        <f>SUM(D799:D804)</f>
        <v>208</v>
      </c>
      <c r="G806" s="65" t="s">
        <v>40</v>
      </c>
      <c r="H806" s="101">
        <f>SUM(H799:H805)</f>
        <v>35000</v>
      </c>
      <c r="I806" s="67" t="s">
        <v>41</v>
      </c>
      <c r="J806" s="68">
        <f>SUM(J799:J804)</f>
        <v>208</v>
      </c>
      <c r="K806" s="69"/>
    </row>
    <row r="807" spans="1:11" ht="37.5" customHeight="1" x14ac:dyDescent="0.2">
      <c r="A807" s="70" t="s">
        <v>42</v>
      </c>
      <c r="B807" s="71">
        <f>B806-D806</f>
        <v>39792</v>
      </c>
      <c r="C807" s="151" t="s">
        <v>331</v>
      </c>
      <c r="D807" s="152"/>
      <c r="E807" s="12"/>
      <c r="F807" s="12"/>
      <c r="G807" s="70" t="s">
        <v>42</v>
      </c>
      <c r="H807" s="71">
        <f>H806-J806</f>
        <v>34792</v>
      </c>
      <c r="I807" s="151" t="s">
        <v>336</v>
      </c>
      <c r="J807" s="152"/>
      <c r="K807" s="72"/>
    </row>
    <row r="808" spans="1:11" ht="14.25" customHeight="1" x14ac:dyDescent="0.2">
      <c r="A808" s="153" t="s">
        <v>82</v>
      </c>
      <c r="B808" s="154"/>
      <c r="C808" s="73"/>
      <c r="D808" s="74"/>
      <c r="G808" s="153" t="s">
        <v>82</v>
      </c>
      <c r="H808" s="154"/>
      <c r="I808" s="73"/>
      <c r="J808" s="74"/>
      <c r="K808" s="73"/>
    </row>
    <row r="809" spans="1:11" ht="14.25" customHeight="1" x14ac:dyDescent="0.2">
      <c r="A809" s="155"/>
      <c r="B809" s="156"/>
      <c r="C809" s="73"/>
      <c r="D809" s="74"/>
      <c r="G809" s="155"/>
      <c r="H809" s="156"/>
      <c r="I809" s="73"/>
      <c r="J809" s="74"/>
      <c r="K809" s="73"/>
    </row>
    <row r="810" spans="1:11" ht="14.25" customHeight="1" x14ac:dyDescent="0.2">
      <c r="A810" s="155"/>
      <c r="B810" s="156"/>
      <c r="C810" s="73"/>
      <c r="D810" s="74"/>
      <c r="G810" s="155"/>
      <c r="H810" s="156"/>
      <c r="I810" s="73"/>
      <c r="J810" s="74"/>
      <c r="K810" s="73"/>
    </row>
    <row r="811" spans="1:11" ht="15" thickBot="1" x14ac:dyDescent="0.25">
      <c r="A811" s="123" t="s">
        <v>83</v>
      </c>
      <c r="B811" s="124"/>
      <c r="C811" s="125"/>
      <c r="D811" s="126"/>
      <c r="G811" s="123" t="s">
        <v>83</v>
      </c>
      <c r="H811" s="124"/>
      <c r="I811" s="125"/>
      <c r="J811" s="126"/>
      <c r="K811" s="76"/>
    </row>
    <row r="812" spans="1:11" x14ac:dyDescent="0.2">
      <c r="A812" s="128"/>
      <c r="B812" s="128"/>
      <c r="C812" s="122"/>
      <c r="D812" s="122"/>
      <c r="G812" s="128"/>
      <c r="H812" s="128"/>
      <c r="I812" s="122"/>
      <c r="J812" s="122"/>
      <c r="K812" s="76"/>
    </row>
    <row r="813" spans="1:11" ht="15" thickBot="1" x14ac:dyDescent="0.25">
      <c r="A813" s="135"/>
      <c r="B813" s="135"/>
      <c r="C813" s="135"/>
      <c r="D813" s="135"/>
      <c r="E813" s="49"/>
      <c r="F813" s="49"/>
      <c r="G813" s="135"/>
      <c r="H813" s="135"/>
      <c r="I813" s="135"/>
      <c r="J813" s="135"/>
      <c r="K813" s="135"/>
    </row>
    <row r="814" spans="1:11" x14ac:dyDescent="0.2">
      <c r="A814" s="77" t="s">
        <v>0</v>
      </c>
      <c r="B814" s="3"/>
      <c r="C814" s="3"/>
      <c r="D814" s="4"/>
      <c r="E814" s="5"/>
      <c r="F814" s="49"/>
      <c r="G814" s="77" t="s">
        <v>0</v>
      </c>
      <c r="H814" s="3"/>
      <c r="I814" s="3"/>
      <c r="J814" s="4"/>
      <c r="K814" s="5"/>
    </row>
    <row r="815" spans="1:11" ht="15" x14ac:dyDescent="0.2">
      <c r="A815" s="81"/>
      <c r="B815" s="5"/>
      <c r="C815" s="165" t="s">
        <v>264</v>
      </c>
      <c r="D815" s="166"/>
      <c r="E815" s="5"/>
      <c r="F815" s="49"/>
      <c r="G815" s="81"/>
      <c r="H815" s="5"/>
      <c r="I815" s="165" t="s">
        <v>264</v>
      </c>
      <c r="J815" s="166"/>
      <c r="K815" s="102"/>
    </row>
    <row r="816" spans="1:11" ht="15" x14ac:dyDescent="0.2">
      <c r="A816" s="80"/>
      <c r="B816" s="16"/>
      <c r="C816" s="165"/>
      <c r="D816" s="166"/>
      <c r="E816" s="9"/>
      <c r="F816" s="49"/>
      <c r="G816" s="80"/>
      <c r="H816" s="16"/>
      <c r="I816" s="165"/>
      <c r="J816" s="166"/>
      <c r="K816" s="102"/>
    </row>
    <row r="817" spans="1:11" ht="15" thickBot="1" x14ac:dyDescent="0.25">
      <c r="A817" s="111"/>
      <c r="B817" s="18"/>
      <c r="C817" s="18"/>
      <c r="D817" s="19"/>
      <c r="E817" s="9"/>
      <c r="F817" s="49"/>
      <c r="G817" s="111"/>
      <c r="H817" s="18"/>
      <c r="I817" s="18"/>
      <c r="J817" s="19"/>
      <c r="K817" s="9"/>
    </row>
    <row r="818" spans="1:11" ht="14.25" customHeight="1" x14ac:dyDescent="0.2">
      <c r="A818" s="20" t="s">
        <v>337</v>
      </c>
      <c r="B818" s="21"/>
      <c r="C818" s="157" t="s">
        <v>5</v>
      </c>
      <c r="D818" s="158"/>
      <c r="E818" s="9"/>
      <c r="F818" s="49"/>
      <c r="G818" s="20" t="s">
        <v>337</v>
      </c>
      <c r="H818" s="21"/>
      <c r="I818" s="157" t="s">
        <v>5</v>
      </c>
      <c r="J818" s="158"/>
      <c r="K818" s="22"/>
    </row>
    <row r="819" spans="1:11" x14ac:dyDescent="0.2">
      <c r="A819" s="23" t="s">
        <v>338</v>
      </c>
      <c r="B819" s="12"/>
      <c r="C819" s="28" t="s">
        <v>339</v>
      </c>
      <c r="D819" s="25"/>
      <c r="E819" s="27"/>
      <c r="F819" s="49"/>
      <c r="G819" s="23" t="s">
        <v>338</v>
      </c>
      <c r="H819" s="12"/>
      <c r="I819" s="28" t="s">
        <v>339</v>
      </c>
      <c r="J819" s="25"/>
      <c r="K819" s="28"/>
    </row>
    <row r="820" spans="1:11" x14ac:dyDescent="0.2">
      <c r="A820" s="29" t="s">
        <v>340</v>
      </c>
      <c r="B820" s="30"/>
      <c r="C820" s="159" t="s">
        <v>11</v>
      </c>
      <c r="D820" s="160"/>
      <c r="E820" s="26"/>
      <c r="F820" s="49"/>
      <c r="G820" s="29" t="s">
        <v>340</v>
      </c>
      <c r="H820" s="30"/>
      <c r="I820" s="159" t="s">
        <v>11</v>
      </c>
      <c r="J820" s="160"/>
      <c r="K820" s="32"/>
    </row>
    <row r="821" spans="1:11" ht="51" x14ac:dyDescent="0.2">
      <c r="A821" s="33" t="s">
        <v>16</v>
      </c>
      <c r="B821" s="34">
        <v>21</v>
      </c>
      <c r="C821" s="35" t="s">
        <v>14</v>
      </c>
      <c r="D821" s="36" t="s">
        <v>15</v>
      </c>
      <c r="E821" s="31"/>
      <c r="F821" s="49"/>
      <c r="G821" s="33" t="s">
        <v>16</v>
      </c>
      <c r="H821" s="34">
        <v>21</v>
      </c>
      <c r="I821" s="35" t="s">
        <v>14</v>
      </c>
      <c r="J821" s="36" t="s">
        <v>80</v>
      </c>
      <c r="K821" s="31"/>
    </row>
    <row r="822" spans="1:11" x14ac:dyDescent="0.2">
      <c r="A822" s="40" t="s">
        <v>20</v>
      </c>
      <c r="B822" s="39">
        <v>1</v>
      </c>
      <c r="C822" s="41" t="s">
        <v>21</v>
      </c>
      <c r="D822" s="42">
        <v>0</v>
      </c>
      <c r="E822" s="37"/>
      <c r="F822" s="49"/>
      <c r="G822" s="40" t="s">
        <v>20</v>
      </c>
      <c r="H822" s="39">
        <v>4</v>
      </c>
      <c r="I822" s="41" t="s">
        <v>21</v>
      </c>
      <c r="J822" s="42">
        <v>0</v>
      </c>
      <c r="K822" s="37"/>
    </row>
    <row r="823" spans="1:11" ht="38.25" x14ac:dyDescent="0.2">
      <c r="A823" s="33" t="s">
        <v>22</v>
      </c>
      <c r="B823" s="43">
        <v>0</v>
      </c>
      <c r="C823" s="44" t="s">
        <v>23</v>
      </c>
      <c r="D823" s="42">
        <v>16.5</v>
      </c>
      <c r="E823" s="37"/>
      <c r="F823" s="37"/>
      <c r="G823" s="33" t="s">
        <v>22</v>
      </c>
      <c r="H823" s="43">
        <v>0</v>
      </c>
      <c r="I823" s="44" t="s">
        <v>23</v>
      </c>
      <c r="J823" s="42">
        <v>23.5</v>
      </c>
      <c r="K823" s="37"/>
    </row>
    <row r="824" spans="1:11" x14ac:dyDescent="0.2">
      <c r="A824" s="161" t="s">
        <v>24</v>
      </c>
      <c r="B824" s="162"/>
      <c r="C824" s="163" t="s">
        <v>25</v>
      </c>
      <c r="D824" s="164"/>
      <c r="E824" s="16"/>
      <c r="F824" s="49"/>
      <c r="G824" s="161" t="s">
        <v>24</v>
      </c>
      <c r="H824" s="162"/>
      <c r="I824" s="163" t="s">
        <v>25</v>
      </c>
      <c r="J824" s="164"/>
      <c r="K824" s="16"/>
    </row>
    <row r="825" spans="1:11" x14ac:dyDescent="0.2">
      <c r="A825" s="60"/>
      <c r="B825" s="46" t="s">
        <v>26</v>
      </c>
      <c r="C825" s="47"/>
      <c r="D825" s="48" t="s">
        <v>26</v>
      </c>
      <c r="E825" s="49"/>
      <c r="F825" s="49"/>
      <c r="G825" s="60"/>
      <c r="H825" s="46" t="s">
        <v>26</v>
      </c>
      <c r="I825" s="47"/>
      <c r="J825" s="48" t="s">
        <v>26</v>
      </c>
      <c r="K825" s="49"/>
    </row>
    <row r="826" spans="1:11" x14ac:dyDescent="0.2">
      <c r="A826" s="40" t="s">
        <v>29</v>
      </c>
      <c r="B826" s="51">
        <v>29000</v>
      </c>
      <c r="C826" s="52" t="s">
        <v>28</v>
      </c>
      <c r="D826" s="53">
        <v>208</v>
      </c>
      <c r="E826" s="55"/>
      <c r="F826" s="49"/>
      <c r="G826" s="40" t="s">
        <v>29</v>
      </c>
      <c r="H826" s="51">
        <v>29000</v>
      </c>
      <c r="I826" s="52" t="s">
        <v>28</v>
      </c>
      <c r="J826" s="53">
        <v>208</v>
      </c>
      <c r="K826" s="55"/>
    </row>
    <row r="827" spans="1:11" x14ac:dyDescent="0.2">
      <c r="A827" s="40" t="s">
        <v>30</v>
      </c>
      <c r="B827" s="56">
        <v>8000</v>
      </c>
      <c r="C827" s="52" t="s">
        <v>31</v>
      </c>
      <c r="D827" s="57">
        <v>6000</v>
      </c>
      <c r="E827" s="54"/>
      <c r="F827" s="49"/>
      <c r="G827" s="40" t="s">
        <v>30</v>
      </c>
      <c r="H827" s="56">
        <v>8000</v>
      </c>
      <c r="I827" s="52" t="s">
        <v>31</v>
      </c>
      <c r="J827" s="57">
        <v>0</v>
      </c>
      <c r="K827" s="54"/>
    </row>
    <row r="828" spans="1:11" x14ac:dyDescent="0.2">
      <c r="A828" s="40" t="s">
        <v>32</v>
      </c>
      <c r="B828" s="56">
        <v>3000</v>
      </c>
      <c r="C828" s="52" t="s">
        <v>33</v>
      </c>
      <c r="D828" s="57">
        <v>3480</v>
      </c>
      <c r="E828" s="55"/>
      <c r="F828" s="49"/>
      <c r="G828" s="40" t="s">
        <v>32</v>
      </c>
      <c r="H828" s="56">
        <v>3000</v>
      </c>
      <c r="I828" s="52" t="s">
        <v>33</v>
      </c>
      <c r="J828" s="57">
        <v>3480</v>
      </c>
      <c r="K828" s="54"/>
    </row>
    <row r="829" spans="1:11" x14ac:dyDescent="0.2">
      <c r="A829" s="40" t="s">
        <v>34</v>
      </c>
      <c r="B829" s="56">
        <v>2000</v>
      </c>
      <c r="C829" s="58" t="s">
        <v>35</v>
      </c>
      <c r="D829" s="57">
        <v>0</v>
      </c>
      <c r="E829" s="54"/>
      <c r="F829" s="49"/>
      <c r="G829" s="40" t="s">
        <v>34</v>
      </c>
      <c r="H829" s="56">
        <v>2000</v>
      </c>
      <c r="I829" s="58" t="s">
        <v>35</v>
      </c>
      <c r="J829" s="57">
        <v>0</v>
      </c>
      <c r="K829" s="54"/>
    </row>
    <row r="830" spans="1:11" x14ac:dyDescent="0.2">
      <c r="A830" s="40" t="s">
        <v>36</v>
      </c>
      <c r="B830" s="56">
        <v>38265</v>
      </c>
      <c r="C830" s="52" t="s">
        <v>37</v>
      </c>
      <c r="D830" s="57">
        <v>3770</v>
      </c>
      <c r="E830" s="54"/>
      <c r="F830" s="49"/>
      <c r="G830" s="40" t="s">
        <v>36</v>
      </c>
      <c r="H830" s="56">
        <v>38265</v>
      </c>
      <c r="I830" s="52" t="s">
        <v>37</v>
      </c>
      <c r="J830" s="57">
        <v>3770</v>
      </c>
      <c r="K830" s="54"/>
    </row>
    <row r="831" spans="1:11" x14ac:dyDescent="0.2">
      <c r="A831" s="40" t="s">
        <v>38</v>
      </c>
      <c r="B831" s="56">
        <v>0</v>
      </c>
      <c r="C831" s="190"/>
      <c r="D831" s="191"/>
      <c r="E831" s="54"/>
      <c r="F831" s="49"/>
      <c r="G831" s="40" t="s">
        <v>38</v>
      </c>
      <c r="H831" s="56">
        <v>0</v>
      </c>
      <c r="I831" s="190"/>
      <c r="J831" s="191"/>
      <c r="K831" s="28"/>
    </row>
    <row r="832" spans="1:11" x14ac:dyDescent="0.2">
      <c r="A832" s="60" t="s">
        <v>39</v>
      </c>
      <c r="B832" s="56">
        <v>0</v>
      </c>
      <c r="C832" s="192"/>
      <c r="D832" s="193"/>
      <c r="E832" s="12"/>
      <c r="F832" s="49"/>
      <c r="G832" s="60" t="s">
        <v>39</v>
      </c>
      <c r="H832" s="56">
        <v>0</v>
      </c>
      <c r="I832" s="192"/>
      <c r="J832" s="193"/>
      <c r="K832" s="5"/>
    </row>
    <row r="833" spans="1:15" x14ac:dyDescent="0.2">
      <c r="A833" s="65" t="s">
        <v>40</v>
      </c>
      <c r="B833" s="90">
        <f>SUM(B826:B832)</f>
        <v>80265</v>
      </c>
      <c r="C833" s="67" t="s">
        <v>41</v>
      </c>
      <c r="D833" s="68">
        <f>SUM(D826:D832)-D831</f>
        <v>13458</v>
      </c>
      <c r="E833" s="69"/>
      <c r="F833" s="49"/>
      <c r="G833" s="65" t="s">
        <v>40</v>
      </c>
      <c r="H833" s="90">
        <f>SUM(H826:H832)</f>
        <v>80265</v>
      </c>
      <c r="I833" s="67" t="s">
        <v>41</v>
      </c>
      <c r="J833" s="68">
        <f>SUM(J826:J832)-J831</f>
        <v>7458</v>
      </c>
      <c r="K833" s="69"/>
    </row>
    <row r="834" spans="1:15" ht="43.5" customHeight="1" x14ac:dyDescent="0.2">
      <c r="A834" s="70" t="s">
        <v>42</v>
      </c>
      <c r="B834" s="71">
        <f>B833-D833</f>
        <v>66807</v>
      </c>
      <c r="C834" s="151" t="e">
        <f ca="1">SpellIndian(B834)</f>
        <v>#NAME?</v>
      </c>
      <c r="D834" s="152"/>
      <c r="E834" s="12"/>
      <c r="F834" s="12"/>
      <c r="G834" s="70" t="s">
        <v>42</v>
      </c>
      <c r="H834" s="71">
        <f>H833-J833</f>
        <v>72807</v>
      </c>
      <c r="I834" s="151" t="s">
        <v>341</v>
      </c>
      <c r="J834" s="152"/>
      <c r="K834" s="72"/>
    </row>
    <row r="835" spans="1:15" ht="14.25" customHeight="1" x14ac:dyDescent="0.2">
      <c r="A835" s="153" t="s">
        <v>82</v>
      </c>
      <c r="B835" s="154"/>
      <c r="C835" s="73"/>
      <c r="D835" s="74"/>
      <c r="E835" s="73"/>
      <c r="F835" s="49"/>
      <c r="G835" s="153" t="s">
        <v>82</v>
      </c>
      <c r="H835" s="154"/>
      <c r="I835" s="73"/>
      <c r="J835" s="74"/>
      <c r="K835" s="73"/>
    </row>
    <row r="836" spans="1:15" ht="14.25" customHeight="1" x14ac:dyDescent="0.2">
      <c r="A836" s="155"/>
      <c r="B836" s="156"/>
      <c r="C836" s="73"/>
      <c r="D836" s="74"/>
      <c r="E836" s="73"/>
      <c r="F836" s="49"/>
      <c r="G836" s="155"/>
      <c r="H836" s="156"/>
      <c r="I836" s="73"/>
      <c r="J836" s="74"/>
      <c r="K836" s="73"/>
    </row>
    <row r="837" spans="1:15" ht="14.25" customHeight="1" x14ac:dyDescent="0.2">
      <c r="A837" s="155"/>
      <c r="B837" s="156"/>
      <c r="C837" s="73"/>
      <c r="D837" s="74"/>
      <c r="E837" s="73"/>
      <c r="F837" s="49"/>
      <c r="G837" s="155"/>
      <c r="H837" s="156"/>
      <c r="I837" s="73"/>
      <c r="J837" s="74"/>
      <c r="K837" s="73"/>
    </row>
    <row r="838" spans="1:15" ht="15" thickBot="1" x14ac:dyDescent="0.25">
      <c r="A838" s="167" t="s">
        <v>83</v>
      </c>
      <c r="B838" s="168"/>
      <c r="C838" s="168"/>
      <c r="D838" s="169"/>
      <c r="E838" s="49"/>
      <c r="F838" s="49"/>
      <c r="G838" s="167" t="s">
        <v>83</v>
      </c>
      <c r="H838" s="168"/>
      <c r="I838" s="168"/>
      <c r="J838" s="169"/>
      <c r="K838" s="122"/>
    </row>
    <row r="839" spans="1:15" x14ac:dyDescent="0.2">
      <c r="A839" s="76"/>
      <c r="B839" s="76"/>
      <c r="C839" s="76"/>
      <c r="D839" s="76"/>
      <c r="E839" s="49"/>
      <c r="F839" s="49"/>
      <c r="G839" s="76"/>
      <c r="H839" s="76"/>
      <c r="I839" s="76"/>
      <c r="J839" s="76"/>
      <c r="K839" s="135"/>
    </row>
    <row r="840" spans="1:15" ht="15" thickBot="1" x14ac:dyDescent="0.25">
      <c r="A840" s="189"/>
      <c r="B840" s="189"/>
      <c r="C840" s="189"/>
      <c r="D840" s="189"/>
      <c r="E840" s="49"/>
      <c r="F840" s="49"/>
      <c r="G840" s="189"/>
      <c r="H840" s="189"/>
      <c r="I840" s="189"/>
      <c r="J840" s="189"/>
      <c r="K840" s="135"/>
    </row>
    <row r="841" spans="1:15" x14ac:dyDescent="0.2">
      <c r="A841" s="2"/>
      <c r="B841" s="3"/>
      <c r="C841" s="3"/>
      <c r="D841" s="110"/>
      <c r="E841" s="9"/>
      <c r="G841" s="77" t="s">
        <v>48</v>
      </c>
      <c r="H841" s="3"/>
      <c r="I841" s="3"/>
      <c r="J841" s="110"/>
      <c r="K841" s="5"/>
      <c r="L841" s="77" t="s">
        <v>0</v>
      </c>
      <c r="M841" s="7"/>
      <c r="N841" s="78"/>
      <c r="O841" s="8"/>
    </row>
    <row r="842" spans="1:15" ht="15" x14ac:dyDescent="0.2">
      <c r="A842" s="10"/>
      <c r="B842" s="5"/>
      <c r="C842" s="182" t="s">
        <v>264</v>
      </c>
      <c r="D842" s="183"/>
      <c r="E842" s="9"/>
      <c r="G842" s="81"/>
      <c r="H842" s="5"/>
      <c r="I842" s="165" t="s">
        <v>264</v>
      </c>
      <c r="J842" s="166"/>
      <c r="K842" s="102"/>
      <c r="L842" s="81"/>
      <c r="M842" s="12"/>
      <c r="N842" s="187" t="s">
        <v>1</v>
      </c>
      <c r="O842" s="188"/>
    </row>
    <row r="843" spans="1:15" ht="15" x14ac:dyDescent="0.2">
      <c r="A843" s="14"/>
      <c r="B843" s="16"/>
      <c r="C843" s="182"/>
      <c r="D843" s="183"/>
      <c r="E843" s="9"/>
      <c r="G843" s="80"/>
      <c r="H843" s="16"/>
      <c r="I843" s="165"/>
      <c r="J843" s="166"/>
      <c r="K843" s="102"/>
      <c r="L843" s="80"/>
      <c r="M843" s="16"/>
      <c r="N843" s="187"/>
      <c r="O843" s="188"/>
    </row>
    <row r="844" spans="1:15" ht="15" thickBot="1" x14ac:dyDescent="0.25">
      <c r="A844" s="17"/>
      <c r="B844" s="18"/>
      <c r="C844" s="18"/>
      <c r="D844" s="19"/>
      <c r="E844" s="9"/>
      <c r="G844" s="111"/>
      <c r="H844" s="18"/>
      <c r="I844" s="18"/>
      <c r="J844" s="19"/>
      <c r="K844" s="9"/>
      <c r="L844" s="111"/>
      <c r="M844" s="18"/>
      <c r="N844" s="18"/>
      <c r="O844" s="19"/>
    </row>
    <row r="845" spans="1:15" ht="14.25" customHeight="1" x14ac:dyDescent="0.2">
      <c r="A845" s="20" t="s">
        <v>342</v>
      </c>
      <c r="B845" s="21"/>
      <c r="C845" s="157" t="s">
        <v>343</v>
      </c>
      <c r="D845" s="158"/>
      <c r="E845" s="9"/>
      <c r="G845" s="20" t="s">
        <v>344</v>
      </c>
      <c r="H845" s="21"/>
      <c r="I845" s="157" t="s">
        <v>345</v>
      </c>
      <c r="J845" s="158"/>
      <c r="K845" s="22"/>
      <c r="L845" s="20" t="s">
        <v>346</v>
      </c>
      <c r="M845" s="21"/>
      <c r="N845" s="184" t="s">
        <v>347</v>
      </c>
      <c r="O845" s="185"/>
    </row>
    <row r="846" spans="1:15" x14ac:dyDescent="0.2">
      <c r="A846" s="23" t="s">
        <v>348</v>
      </c>
      <c r="B846" s="12"/>
      <c r="C846" s="28" t="s">
        <v>349</v>
      </c>
      <c r="D846" s="25"/>
      <c r="E846" s="27"/>
      <c r="G846" s="23" t="s">
        <v>350</v>
      </c>
      <c r="H846" s="12"/>
      <c r="I846" s="28" t="s">
        <v>351</v>
      </c>
      <c r="J846" s="25"/>
      <c r="K846" s="28"/>
      <c r="L846" s="23" t="s">
        <v>352</v>
      </c>
      <c r="M846" s="12"/>
      <c r="N846" s="28" t="s">
        <v>353</v>
      </c>
      <c r="O846" s="25"/>
    </row>
    <row r="847" spans="1:15" x14ac:dyDescent="0.2">
      <c r="A847" s="29" t="s">
        <v>354</v>
      </c>
      <c r="B847" s="30"/>
      <c r="C847" s="159" t="s">
        <v>11</v>
      </c>
      <c r="D847" s="160"/>
      <c r="E847" s="26"/>
      <c r="G847" s="29" t="s">
        <v>355</v>
      </c>
      <c r="H847" s="30"/>
      <c r="I847" s="159" t="s">
        <v>11</v>
      </c>
      <c r="J847" s="160"/>
      <c r="K847" s="32"/>
      <c r="L847" s="29" t="s">
        <v>356</v>
      </c>
      <c r="M847" s="30"/>
      <c r="N847" s="159" t="s">
        <v>11</v>
      </c>
      <c r="O847" s="160"/>
    </row>
    <row r="848" spans="1:15" ht="51" x14ac:dyDescent="0.2">
      <c r="A848" s="33" t="s">
        <v>16</v>
      </c>
      <c r="B848" s="34">
        <v>21</v>
      </c>
      <c r="C848" s="35" t="s">
        <v>14</v>
      </c>
      <c r="D848" s="36">
        <v>1</v>
      </c>
      <c r="E848" s="31"/>
      <c r="G848" s="103" t="s">
        <v>16</v>
      </c>
      <c r="H848" s="34">
        <v>21</v>
      </c>
      <c r="I848" s="35" t="s">
        <v>14</v>
      </c>
      <c r="J848" s="36">
        <v>2</v>
      </c>
      <c r="K848" s="31"/>
      <c r="L848" s="33" t="s">
        <v>16</v>
      </c>
      <c r="M848" s="39">
        <v>24</v>
      </c>
      <c r="N848" s="35" t="s">
        <v>14</v>
      </c>
      <c r="O848" s="36">
        <v>1</v>
      </c>
    </row>
    <row r="849" spans="1:15" x14ac:dyDescent="0.2">
      <c r="A849" s="40" t="s">
        <v>20</v>
      </c>
      <c r="B849" s="39">
        <v>0</v>
      </c>
      <c r="C849" s="41" t="s">
        <v>21</v>
      </c>
      <c r="D849" s="42">
        <v>0</v>
      </c>
      <c r="E849" s="37"/>
      <c r="G849" s="40" t="s">
        <v>20</v>
      </c>
      <c r="H849" s="39">
        <v>0</v>
      </c>
      <c r="I849" s="41" t="s">
        <v>21</v>
      </c>
      <c r="J849" s="42">
        <v>0</v>
      </c>
      <c r="K849" s="37"/>
      <c r="L849" s="40" t="s">
        <v>20</v>
      </c>
      <c r="M849" s="39">
        <v>1</v>
      </c>
      <c r="N849" s="41" t="s">
        <v>21</v>
      </c>
      <c r="O849" s="42">
        <v>0</v>
      </c>
    </row>
    <row r="850" spans="1:15" ht="38.25" x14ac:dyDescent="0.2">
      <c r="A850" s="33" t="s">
        <v>22</v>
      </c>
      <c r="B850" s="43">
        <v>0</v>
      </c>
      <c r="C850" s="44" t="s">
        <v>23</v>
      </c>
      <c r="D850" s="42">
        <v>0</v>
      </c>
      <c r="E850" s="37"/>
      <c r="F850" s="37"/>
      <c r="G850" s="33" t="s">
        <v>22</v>
      </c>
      <c r="H850" s="43">
        <v>0</v>
      </c>
      <c r="I850" s="44" t="s">
        <v>23</v>
      </c>
      <c r="J850" s="42">
        <v>0</v>
      </c>
      <c r="K850" s="37"/>
      <c r="L850" s="33" t="s">
        <v>22</v>
      </c>
      <c r="M850" s="38">
        <v>0</v>
      </c>
      <c r="N850" s="100" t="s">
        <v>23</v>
      </c>
      <c r="O850" s="42">
        <v>0</v>
      </c>
    </row>
    <row r="851" spans="1:15" x14ac:dyDescent="0.2">
      <c r="A851" s="161" t="s">
        <v>24</v>
      </c>
      <c r="B851" s="162"/>
      <c r="C851" s="163" t="s">
        <v>25</v>
      </c>
      <c r="D851" s="164"/>
      <c r="E851" s="16"/>
      <c r="G851" s="161" t="s">
        <v>24</v>
      </c>
      <c r="H851" s="162"/>
      <c r="I851" s="163" t="s">
        <v>25</v>
      </c>
      <c r="J851" s="164"/>
      <c r="K851" s="16"/>
      <c r="L851" s="161" t="s">
        <v>24</v>
      </c>
      <c r="M851" s="162"/>
      <c r="N851" s="163" t="s">
        <v>25</v>
      </c>
      <c r="O851" s="164"/>
    </row>
    <row r="852" spans="1:15" x14ac:dyDescent="0.2">
      <c r="A852" s="45"/>
      <c r="B852" s="46" t="s">
        <v>26</v>
      </c>
      <c r="C852" s="47"/>
      <c r="D852" s="48" t="s">
        <v>26</v>
      </c>
      <c r="E852" s="49"/>
      <c r="G852" s="60"/>
      <c r="H852" s="46" t="s">
        <v>26</v>
      </c>
      <c r="I852" s="47"/>
      <c r="J852" s="48" t="s">
        <v>26</v>
      </c>
      <c r="K852" s="49"/>
      <c r="L852" s="60"/>
      <c r="M852" s="46" t="s">
        <v>26</v>
      </c>
      <c r="N852" s="47"/>
      <c r="O852" s="48" t="s">
        <v>26</v>
      </c>
    </row>
    <row r="853" spans="1:15" x14ac:dyDescent="0.2">
      <c r="A853" s="50" t="s">
        <v>29</v>
      </c>
      <c r="B853" s="51">
        <v>75000</v>
      </c>
      <c r="C853" s="52" t="s">
        <v>28</v>
      </c>
      <c r="D853" s="57">
        <v>208</v>
      </c>
      <c r="E853" s="85"/>
      <c r="G853" s="40" t="s">
        <v>29</v>
      </c>
      <c r="H853" s="51">
        <v>80000</v>
      </c>
      <c r="I853" s="52" t="s">
        <v>28</v>
      </c>
      <c r="J853" s="53">
        <v>208</v>
      </c>
      <c r="K853" s="55"/>
      <c r="L853" s="40" t="s">
        <v>29</v>
      </c>
      <c r="M853" s="51">
        <v>150000</v>
      </c>
      <c r="N853" s="52" t="s">
        <v>28</v>
      </c>
      <c r="O853" s="84">
        <v>208</v>
      </c>
    </row>
    <row r="854" spans="1:15" x14ac:dyDescent="0.2">
      <c r="A854" s="40" t="s">
        <v>30</v>
      </c>
      <c r="B854" s="56">
        <v>22500</v>
      </c>
      <c r="C854" s="52" t="s">
        <v>31</v>
      </c>
      <c r="D854" s="57">
        <v>18000</v>
      </c>
      <c r="E854" s="85"/>
      <c r="G854" s="40" t="s">
        <v>30</v>
      </c>
      <c r="H854" s="56">
        <v>24000</v>
      </c>
      <c r="I854" s="52" t="s">
        <v>31</v>
      </c>
      <c r="J854" s="57">
        <v>10000</v>
      </c>
      <c r="K854" s="54"/>
      <c r="L854" s="40" t="s">
        <v>30</v>
      </c>
      <c r="M854" s="56">
        <v>50500</v>
      </c>
      <c r="N854" s="52" t="s">
        <v>31</v>
      </c>
      <c r="O854" s="84">
        <v>80000</v>
      </c>
    </row>
    <row r="855" spans="1:15" x14ac:dyDescent="0.2">
      <c r="A855" s="40" t="s">
        <v>32</v>
      </c>
      <c r="B855" s="56">
        <v>1600</v>
      </c>
      <c r="C855" s="52" t="s">
        <v>33</v>
      </c>
      <c r="D855" s="57">
        <v>9750</v>
      </c>
      <c r="E855" s="85"/>
      <c r="G855" s="40" t="s">
        <v>32</v>
      </c>
      <c r="H855" s="56">
        <v>0</v>
      </c>
      <c r="I855" s="52" t="s">
        <v>33</v>
      </c>
      <c r="J855" s="57">
        <v>10400</v>
      </c>
      <c r="K855" s="54"/>
      <c r="L855" s="40" t="s">
        <v>32</v>
      </c>
      <c r="M855" s="56">
        <v>40000</v>
      </c>
      <c r="N855" s="52" t="s">
        <v>33</v>
      </c>
      <c r="O855" s="84">
        <v>19499</v>
      </c>
    </row>
    <row r="856" spans="1:15" x14ac:dyDescent="0.2">
      <c r="A856" s="40" t="s">
        <v>34</v>
      </c>
      <c r="B856" s="56">
        <v>1250</v>
      </c>
      <c r="C856" s="58" t="s">
        <v>35</v>
      </c>
      <c r="D856" s="57">
        <v>0</v>
      </c>
      <c r="E856" s="85"/>
      <c r="G856" s="40" t="s">
        <v>34</v>
      </c>
      <c r="H856" s="56">
        <v>0</v>
      </c>
      <c r="I856" s="58" t="s">
        <v>35</v>
      </c>
      <c r="J856" s="57">
        <v>0</v>
      </c>
      <c r="K856" s="54"/>
      <c r="L856" s="40" t="s">
        <v>34</v>
      </c>
      <c r="M856" s="56">
        <v>45500</v>
      </c>
      <c r="N856" s="58" t="s">
        <v>35</v>
      </c>
      <c r="O856" s="84">
        <v>0</v>
      </c>
    </row>
    <row r="857" spans="1:15" x14ac:dyDescent="0.2">
      <c r="A857" s="40" t="s">
        <v>36</v>
      </c>
      <c r="B857" s="131">
        <v>29650</v>
      </c>
      <c r="C857" s="132" t="s">
        <v>37</v>
      </c>
      <c r="D857" s="130">
        <v>9000</v>
      </c>
      <c r="E857" s="85"/>
      <c r="G857" s="40" t="s">
        <v>36</v>
      </c>
      <c r="H857" s="56">
        <v>6000</v>
      </c>
      <c r="I857" s="52" t="s">
        <v>37</v>
      </c>
      <c r="J857" s="120">
        <v>9600</v>
      </c>
      <c r="K857" s="54"/>
      <c r="L857" s="40" t="s">
        <v>36</v>
      </c>
      <c r="M857" s="56">
        <v>139000</v>
      </c>
      <c r="N857" s="52" t="s">
        <v>37</v>
      </c>
      <c r="O857" s="84">
        <v>18000</v>
      </c>
    </row>
    <row r="858" spans="1:15" x14ac:dyDescent="0.2">
      <c r="A858" s="40" t="s">
        <v>38</v>
      </c>
      <c r="B858" s="56">
        <v>0</v>
      </c>
      <c r="C858" s="35"/>
      <c r="D858" s="59"/>
      <c r="E858" s="85"/>
      <c r="G858" s="40" t="s">
        <v>38</v>
      </c>
      <c r="H858" s="56">
        <v>0</v>
      </c>
      <c r="I858" s="35"/>
      <c r="J858" s="35"/>
      <c r="K858" s="28"/>
      <c r="L858" s="40" t="s">
        <v>38</v>
      </c>
      <c r="M858" s="56">
        <v>0</v>
      </c>
      <c r="N858" s="35"/>
      <c r="O858" s="59"/>
    </row>
    <row r="859" spans="1:15" x14ac:dyDescent="0.2">
      <c r="A859" s="60" t="s">
        <v>39</v>
      </c>
      <c r="B859" s="56">
        <v>9900</v>
      </c>
      <c r="C859" s="61"/>
      <c r="D859" s="62"/>
      <c r="E859" s="12"/>
      <c r="G859" s="60" t="s">
        <v>39</v>
      </c>
      <c r="H859" s="56">
        <v>0</v>
      </c>
      <c r="I859" s="61"/>
      <c r="J859" s="61"/>
      <c r="K859" s="5"/>
      <c r="L859" s="60" t="s">
        <v>39</v>
      </c>
      <c r="M859" s="56">
        <v>0</v>
      </c>
      <c r="N859" s="61"/>
      <c r="O859" s="62"/>
    </row>
    <row r="860" spans="1:15" x14ac:dyDescent="0.2">
      <c r="A860" s="65" t="s">
        <v>40</v>
      </c>
      <c r="B860" s="101">
        <f>SUM(B853:B859)</f>
        <v>139900</v>
      </c>
      <c r="C860" s="67" t="s">
        <v>41</v>
      </c>
      <c r="D860" s="68">
        <f>SUM(D853:D859)</f>
        <v>36958</v>
      </c>
      <c r="E860" s="55"/>
      <c r="G860" s="65" t="s">
        <v>40</v>
      </c>
      <c r="H860" s="101">
        <f>SUM(H853:H859)</f>
        <v>110000</v>
      </c>
      <c r="I860" s="67" t="s">
        <v>41</v>
      </c>
      <c r="J860" s="68">
        <f>SUM(J853:J858)</f>
        <v>30208</v>
      </c>
      <c r="K860" s="69"/>
      <c r="L860" s="40" t="s">
        <v>40</v>
      </c>
      <c r="M860" s="90">
        <f>SUM(M853:M859)</f>
        <v>425000</v>
      </c>
      <c r="N860" s="35" t="s">
        <v>41</v>
      </c>
      <c r="O860" s="68">
        <f>SUM(O853:O859)-O858</f>
        <v>117707</v>
      </c>
    </row>
    <row r="861" spans="1:15" ht="41.25" customHeight="1" x14ac:dyDescent="0.2">
      <c r="A861" s="70" t="s">
        <v>42</v>
      </c>
      <c r="B861" s="71">
        <f>B860-D860</f>
        <v>102942</v>
      </c>
      <c r="C861" s="151" t="e">
        <f ca="1">SpellIndian(B861)</f>
        <v>#NAME?</v>
      </c>
      <c r="D861" s="152"/>
      <c r="E861" s="12"/>
      <c r="F861" s="12"/>
      <c r="G861" s="70" t="s">
        <v>42</v>
      </c>
      <c r="H861" s="71">
        <f>H860-J860</f>
        <v>79792</v>
      </c>
      <c r="I861" s="151" t="s">
        <v>357</v>
      </c>
      <c r="J861" s="152"/>
      <c r="K861" s="72"/>
      <c r="L861" s="70" t="s">
        <v>42</v>
      </c>
      <c r="M861" s="71">
        <f>M860-O860</f>
        <v>307293</v>
      </c>
      <c r="N861" s="151" t="e">
        <f ca="1">SpellIndian(M861)</f>
        <v>#NAME?</v>
      </c>
      <c r="O861" s="152"/>
    </row>
    <row r="862" spans="1:15" ht="14.25" customHeight="1" x14ac:dyDescent="0.2">
      <c r="A862" s="153" t="s">
        <v>82</v>
      </c>
      <c r="B862" s="154"/>
      <c r="C862" s="12"/>
      <c r="D862" s="74"/>
      <c r="E862" s="73"/>
      <c r="G862" s="153" t="s">
        <v>82</v>
      </c>
      <c r="H862" s="154"/>
      <c r="I862" s="73"/>
      <c r="J862" s="74"/>
      <c r="K862" s="73"/>
      <c r="L862" s="153" t="s">
        <v>82</v>
      </c>
      <c r="M862" s="154"/>
      <c r="N862" s="73"/>
      <c r="O862" s="74"/>
    </row>
    <row r="863" spans="1:15" ht="14.25" customHeight="1" x14ac:dyDescent="0.2">
      <c r="A863" s="155"/>
      <c r="B863" s="156"/>
      <c r="C863" s="73"/>
      <c r="D863" s="74"/>
      <c r="E863" s="73"/>
      <c r="G863" s="155"/>
      <c r="H863" s="156"/>
      <c r="I863" s="73"/>
      <c r="J863" s="74"/>
      <c r="K863" s="73"/>
      <c r="L863" s="155"/>
      <c r="M863" s="156"/>
      <c r="N863" s="73"/>
      <c r="O863" s="74"/>
    </row>
    <row r="864" spans="1:15" ht="14.25" customHeight="1" x14ac:dyDescent="0.2">
      <c r="A864" s="155"/>
      <c r="B864" s="156"/>
      <c r="C864" s="73"/>
      <c r="D864" s="74"/>
      <c r="E864" s="73"/>
      <c r="G864" s="155"/>
      <c r="H864" s="156"/>
      <c r="I864" s="73"/>
      <c r="J864" s="74"/>
      <c r="K864" s="73"/>
      <c r="L864" s="155"/>
      <c r="M864" s="156"/>
      <c r="N864" s="73"/>
      <c r="O864" s="74"/>
    </row>
    <row r="865" spans="1:15" ht="15" thickBot="1" x14ac:dyDescent="0.25">
      <c r="A865" s="167" t="s">
        <v>83</v>
      </c>
      <c r="B865" s="168"/>
      <c r="C865" s="168"/>
      <c r="D865" s="169"/>
      <c r="E865" s="49"/>
      <c r="F865" s="49"/>
      <c r="G865" s="123" t="s">
        <v>83</v>
      </c>
      <c r="H865" s="124"/>
      <c r="I865" s="125"/>
      <c r="J865" s="126"/>
      <c r="K865" s="122"/>
      <c r="L865" s="167" t="s">
        <v>83</v>
      </c>
      <c r="M865" s="168"/>
      <c r="N865" s="168"/>
      <c r="O865" s="169"/>
    </row>
    <row r="866" spans="1:15" x14ac:dyDescent="0.2">
      <c r="A866" s="186"/>
      <c r="B866" s="186"/>
      <c r="C866" s="186"/>
      <c r="D866" s="186"/>
      <c r="E866" s="49"/>
      <c r="F866" s="49"/>
      <c r="G866" s="186"/>
      <c r="H866" s="186"/>
      <c r="I866" s="186"/>
      <c r="J866" s="186"/>
      <c r="K866" s="122"/>
    </row>
    <row r="867" spans="1:15" ht="15" thickBot="1" x14ac:dyDescent="0.25">
      <c r="A867" s="135"/>
      <c r="B867" s="135"/>
      <c r="C867" s="135"/>
      <c r="D867" s="135"/>
      <c r="F867" s="12"/>
      <c r="G867" s="135"/>
      <c r="H867" s="135"/>
      <c r="I867" s="135"/>
      <c r="J867" s="135"/>
    </row>
    <row r="868" spans="1:15" x14ac:dyDescent="0.2">
      <c r="A868" s="77" t="s">
        <v>0</v>
      </c>
      <c r="B868" s="7"/>
      <c r="C868" s="78"/>
      <c r="D868" s="8"/>
      <c r="G868" s="77" t="s">
        <v>48</v>
      </c>
      <c r="H868" s="3"/>
      <c r="I868" s="3"/>
      <c r="J868" s="110"/>
      <c r="K868" s="5"/>
    </row>
    <row r="869" spans="1:15" ht="15" x14ac:dyDescent="0.2">
      <c r="A869" s="81"/>
      <c r="B869" s="12"/>
      <c r="C869" s="187" t="s">
        <v>264</v>
      </c>
      <c r="D869" s="188"/>
      <c r="G869" s="81"/>
      <c r="H869" s="5"/>
      <c r="I869" s="165" t="s">
        <v>264</v>
      </c>
      <c r="J869" s="166"/>
      <c r="K869" s="102"/>
    </row>
    <row r="870" spans="1:15" ht="15" x14ac:dyDescent="0.2">
      <c r="A870" s="80"/>
      <c r="B870" s="16"/>
      <c r="C870" s="187"/>
      <c r="D870" s="188"/>
      <c r="G870" s="80"/>
      <c r="H870" s="16"/>
      <c r="I870" s="165"/>
      <c r="J870" s="166"/>
      <c r="K870" s="102"/>
    </row>
    <row r="871" spans="1:15" ht="15" thickBot="1" x14ac:dyDescent="0.25">
      <c r="A871" s="111"/>
      <c r="B871" s="18"/>
      <c r="C871" s="18"/>
      <c r="D871" s="19"/>
      <c r="G871" s="111"/>
      <c r="H871" s="18"/>
      <c r="I871" s="18"/>
      <c r="J871" s="19"/>
      <c r="K871" s="9"/>
    </row>
    <row r="872" spans="1:15" ht="14.25" customHeight="1" x14ac:dyDescent="0.2">
      <c r="A872" s="20" t="s">
        <v>346</v>
      </c>
      <c r="B872" s="21"/>
      <c r="C872" s="184" t="s">
        <v>347</v>
      </c>
      <c r="D872" s="185"/>
      <c r="G872" s="20" t="s">
        <v>358</v>
      </c>
      <c r="H872" s="21"/>
      <c r="I872" s="157" t="s">
        <v>359</v>
      </c>
      <c r="J872" s="158"/>
      <c r="K872" s="22"/>
    </row>
    <row r="873" spans="1:15" x14ac:dyDescent="0.2">
      <c r="A873" s="23" t="s">
        <v>352</v>
      </c>
      <c r="B873" s="12"/>
      <c r="C873" s="28" t="s">
        <v>353</v>
      </c>
      <c r="D873" s="25"/>
      <c r="G873" s="23" t="s">
        <v>360</v>
      </c>
      <c r="H873" s="12"/>
      <c r="I873" s="28" t="s">
        <v>361</v>
      </c>
      <c r="J873" s="25"/>
      <c r="K873" s="28"/>
    </row>
    <row r="874" spans="1:15" x14ac:dyDescent="0.2">
      <c r="A874" s="29" t="s">
        <v>356</v>
      </c>
      <c r="B874" s="30"/>
      <c r="C874" s="159" t="s">
        <v>11</v>
      </c>
      <c r="D874" s="160"/>
      <c r="G874" s="29" t="s">
        <v>362</v>
      </c>
      <c r="H874" s="30"/>
      <c r="I874" s="159" t="s">
        <v>11</v>
      </c>
      <c r="J874" s="160"/>
      <c r="K874" s="32"/>
    </row>
    <row r="875" spans="1:15" ht="51" x14ac:dyDescent="0.2">
      <c r="A875" s="33" t="s">
        <v>16</v>
      </c>
      <c r="B875" s="39">
        <v>18</v>
      </c>
      <c r="C875" s="35" t="s">
        <v>14</v>
      </c>
      <c r="D875" s="36" t="s">
        <v>192</v>
      </c>
      <c r="G875" s="103" t="s">
        <v>16</v>
      </c>
      <c r="H875" s="34">
        <v>21</v>
      </c>
      <c r="I875" s="35" t="s">
        <v>14</v>
      </c>
      <c r="J875" s="36" t="s">
        <v>249</v>
      </c>
      <c r="K875" s="31"/>
    </row>
    <row r="876" spans="1:15" x14ac:dyDescent="0.2">
      <c r="A876" s="40" t="s">
        <v>20</v>
      </c>
      <c r="B876" s="39">
        <v>2.5</v>
      </c>
      <c r="C876" s="41" t="s">
        <v>21</v>
      </c>
      <c r="D876" s="42">
        <v>0</v>
      </c>
      <c r="G876" s="40" t="s">
        <v>20</v>
      </c>
      <c r="H876" s="39">
        <v>0</v>
      </c>
      <c r="I876" s="41" t="s">
        <v>21</v>
      </c>
      <c r="J876" s="42">
        <v>0</v>
      </c>
      <c r="K876" s="37"/>
    </row>
    <row r="877" spans="1:15" ht="38.25" x14ac:dyDescent="0.2">
      <c r="A877" s="33" t="s">
        <v>22</v>
      </c>
      <c r="B877" s="38">
        <v>0</v>
      </c>
      <c r="C877" s="100" t="s">
        <v>23</v>
      </c>
      <c r="D877" s="42">
        <v>0</v>
      </c>
      <c r="E877" s="37"/>
      <c r="F877" s="37"/>
      <c r="G877" s="33" t="s">
        <v>22</v>
      </c>
      <c r="H877" s="38">
        <v>0</v>
      </c>
      <c r="I877" s="100" t="s">
        <v>23</v>
      </c>
      <c r="J877" s="42">
        <v>5</v>
      </c>
      <c r="K877" s="37"/>
    </row>
    <row r="878" spans="1:15" x14ac:dyDescent="0.2">
      <c r="A878" s="161" t="s">
        <v>24</v>
      </c>
      <c r="B878" s="162"/>
      <c r="C878" s="163" t="s">
        <v>25</v>
      </c>
      <c r="D878" s="164"/>
      <c r="G878" s="161" t="s">
        <v>24</v>
      </c>
      <c r="H878" s="162"/>
      <c r="I878" s="163" t="s">
        <v>25</v>
      </c>
      <c r="J878" s="164"/>
      <c r="K878" s="16"/>
    </row>
    <row r="879" spans="1:15" x14ac:dyDescent="0.2">
      <c r="A879" s="60"/>
      <c r="B879" s="46" t="s">
        <v>26</v>
      </c>
      <c r="C879" s="47"/>
      <c r="D879" s="48" t="s">
        <v>26</v>
      </c>
      <c r="G879" s="60"/>
      <c r="H879" s="46" t="s">
        <v>26</v>
      </c>
      <c r="I879" s="47"/>
      <c r="J879" s="48" t="s">
        <v>26</v>
      </c>
      <c r="K879" s="49"/>
    </row>
    <row r="880" spans="1:15" x14ac:dyDescent="0.2">
      <c r="A880" s="40" t="s">
        <v>29</v>
      </c>
      <c r="B880" s="51">
        <v>150000</v>
      </c>
      <c r="C880" s="52" t="s">
        <v>28</v>
      </c>
      <c r="D880" s="84">
        <v>208</v>
      </c>
      <c r="G880" s="40" t="s">
        <v>29</v>
      </c>
      <c r="H880" s="51">
        <v>154000</v>
      </c>
      <c r="I880" s="52" t="s">
        <v>28</v>
      </c>
      <c r="J880" s="53">
        <v>0</v>
      </c>
      <c r="K880" s="55"/>
    </row>
    <row r="881" spans="1:11" x14ac:dyDescent="0.2">
      <c r="A881" s="40" t="s">
        <v>30</v>
      </c>
      <c r="B881" s="56">
        <v>50500</v>
      </c>
      <c r="C881" s="52" t="s">
        <v>31</v>
      </c>
      <c r="D881" s="84">
        <v>100000</v>
      </c>
      <c r="G881" s="40" t="s">
        <v>30</v>
      </c>
      <c r="H881" s="56">
        <v>61600</v>
      </c>
      <c r="I881" s="52" t="s">
        <v>31</v>
      </c>
      <c r="J881" s="57">
        <v>0</v>
      </c>
      <c r="K881" s="54"/>
    </row>
    <row r="882" spans="1:11" x14ac:dyDescent="0.2">
      <c r="A882" s="40" t="s">
        <v>32</v>
      </c>
      <c r="B882" s="56">
        <v>40000</v>
      </c>
      <c r="C882" s="52" t="s">
        <v>33</v>
      </c>
      <c r="D882" s="84">
        <v>18000</v>
      </c>
      <c r="G882" s="40" t="s">
        <v>32</v>
      </c>
      <c r="H882" s="56">
        <v>1600</v>
      </c>
      <c r="I882" s="52" t="s">
        <v>33</v>
      </c>
      <c r="J882" s="57">
        <v>0</v>
      </c>
      <c r="K882" s="54"/>
    </row>
    <row r="883" spans="1:11" x14ac:dyDescent="0.2">
      <c r="A883" s="40" t="s">
        <v>34</v>
      </c>
      <c r="B883" s="56">
        <v>45500</v>
      </c>
      <c r="C883" s="58" t="s">
        <v>35</v>
      </c>
      <c r="D883" s="84">
        <v>0</v>
      </c>
      <c r="G883" s="40" t="s">
        <v>34</v>
      </c>
      <c r="H883" s="56">
        <v>1250</v>
      </c>
      <c r="I883" s="58" t="s">
        <v>35</v>
      </c>
      <c r="J883" s="57">
        <v>0</v>
      </c>
      <c r="K883" s="54"/>
    </row>
    <row r="884" spans="1:11" x14ac:dyDescent="0.2">
      <c r="A884" s="40" t="s">
        <v>36</v>
      </c>
      <c r="B884" s="56">
        <v>139000</v>
      </c>
      <c r="C884" s="52" t="s">
        <v>37</v>
      </c>
      <c r="D884" s="84">
        <v>19499</v>
      </c>
      <c r="G884" s="40" t="s">
        <v>36</v>
      </c>
      <c r="H884" s="56">
        <v>106300</v>
      </c>
      <c r="I884" s="52" t="s">
        <v>37</v>
      </c>
      <c r="J884" s="120">
        <v>0</v>
      </c>
      <c r="K884" s="54"/>
    </row>
    <row r="885" spans="1:11" x14ac:dyDescent="0.2">
      <c r="A885" s="40" t="s">
        <v>38</v>
      </c>
      <c r="B885" s="56">
        <v>0</v>
      </c>
      <c r="C885" s="35"/>
      <c r="D885" s="59"/>
      <c r="G885" s="40" t="s">
        <v>38</v>
      </c>
      <c r="H885" s="56">
        <v>0</v>
      </c>
      <c r="I885" s="35"/>
      <c r="J885" s="87"/>
      <c r="K885" s="28"/>
    </row>
    <row r="886" spans="1:11" x14ac:dyDescent="0.2">
      <c r="A886" s="60" t="s">
        <v>39</v>
      </c>
      <c r="B886" s="56">
        <v>0</v>
      </c>
      <c r="C886" s="61"/>
      <c r="D886" s="62"/>
      <c r="G886" s="60" t="s">
        <v>39</v>
      </c>
      <c r="H886" s="56">
        <v>60250</v>
      </c>
      <c r="I886" s="61"/>
      <c r="J886" s="88"/>
      <c r="K886" s="5"/>
    </row>
    <row r="887" spans="1:11" x14ac:dyDescent="0.2">
      <c r="A887" s="40" t="s">
        <v>40</v>
      </c>
      <c r="B887" s="90">
        <f>SUM(B880:B886)</f>
        <v>425000</v>
      </c>
      <c r="C887" s="35" t="s">
        <v>41</v>
      </c>
      <c r="D887" s="68">
        <f>SUM(D880:D886)-D885</f>
        <v>137707</v>
      </c>
      <c r="G887" s="65" t="s">
        <v>40</v>
      </c>
      <c r="H887" s="101">
        <f>SUM(H880:H886)</f>
        <v>385000</v>
      </c>
      <c r="I887" s="67" t="s">
        <v>41</v>
      </c>
      <c r="J887" s="68">
        <f>SUM(J880:J885)</f>
        <v>0</v>
      </c>
      <c r="K887" s="69"/>
    </row>
    <row r="888" spans="1:11" ht="14.25" customHeight="1" x14ac:dyDescent="0.2">
      <c r="A888" s="70" t="s">
        <v>42</v>
      </c>
      <c r="B888" s="71">
        <f>B887-D887</f>
        <v>287293</v>
      </c>
      <c r="C888" s="151" t="s">
        <v>363</v>
      </c>
      <c r="D888" s="152"/>
      <c r="E888" s="12"/>
      <c r="F888" s="12"/>
      <c r="G888" s="70" t="s">
        <v>42</v>
      </c>
      <c r="H888" s="71">
        <f>H887-J887</f>
        <v>385000</v>
      </c>
      <c r="I888" s="151" t="s">
        <v>364</v>
      </c>
      <c r="J888" s="152"/>
      <c r="K888" s="72"/>
    </row>
    <row r="889" spans="1:11" ht="14.25" customHeight="1" x14ac:dyDescent="0.2">
      <c r="A889" s="153" t="s">
        <v>82</v>
      </c>
      <c r="B889" s="154"/>
      <c r="C889" s="73"/>
      <c r="D889" s="74"/>
      <c r="G889" s="153" t="s">
        <v>82</v>
      </c>
      <c r="H889" s="154"/>
      <c r="I889" s="73"/>
      <c r="J889" s="74"/>
      <c r="K889" s="73"/>
    </row>
    <row r="890" spans="1:11" ht="14.25" customHeight="1" x14ac:dyDescent="0.2">
      <c r="A890" s="155"/>
      <c r="B890" s="156"/>
      <c r="C890" s="73"/>
      <c r="D890" s="74"/>
      <c r="G890" s="155"/>
      <c r="H890" s="156"/>
      <c r="I890" s="73"/>
      <c r="J890" s="74"/>
      <c r="K890" s="73"/>
    </row>
    <row r="891" spans="1:11" ht="14.25" customHeight="1" x14ac:dyDescent="0.2">
      <c r="A891" s="155"/>
      <c r="B891" s="156"/>
      <c r="C891" s="73"/>
      <c r="D891" s="74"/>
      <c r="G891" s="155"/>
      <c r="H891" s="156"/>
      <c r="I891" s="73"/>
      <c r="J891" s="74"/>
      <c r="K891" s="73"/>
    </row>
    <row r="892" spans="1:11" ht="15" thickBot="1" x14ac:dyDescent="0.25">
      <c r="A892" s="167" t="s">
        <v>83</v>
      </c>
      <c r="B892" s="168"/>
      <c r="C892" s="168"/>
      <c r="D892" s="169"/>
      <c r="G892" s="123" t="s">
        <v>83</v>
      </c>
      <c r="H892" s="124"/>
      <c r="I892" s="125"/>
      <c r="J892" s="126"/>
      <c r="K892" s="122"/>
    </row>
    <row r="893" spans="1:11" x14ac:dyDescent="0.2">
      <c r="A893" s="128"/>
      <c r="B893" s="128"/>
      <c r="C893" s="122"/>
      <c r="D893" s="122"/>
      <c r="G893" s="128"/>
      <c r="H893" s="128"/>
      <c r="I893" s="122"/>
      <c r="J893" s="122"/>
    </row>
    <row r="894" spans="1:11" ht="15" thickBot="1" x14ac:dyDescent="0.25"/>
    <row r="895" spans="1:11" x14ac:dyDescent="0.2">
      <c r="A895" s="77" t="s">
        <v>48</v>
      </c>
      <c r="B895" s="3"/>
      <c r="C895" s="3"/>
      <c r="D895" s="110"/>
      <c r="G895" s="77" t="s">
        <v>48</v>
      </c>
      <c r="H895" s="3"/>
      <c r="I895" s="3"/>
      <c r="J895" s="110"/>
      <c r="K895" s="5"/>
    </row>
    <row r="896" spans="1:11" ht="15" x14ac:dyDescent="0.2">
      <c r="A896" s="81"/>
      <c r="B896" s="5"/>
      <c r="C896" s="165" t="s">
        <v>264</v>
      </c>
      <c r="D896" s="166"/>
      <c r="G896" s="81"/>
      <c r="H896" s="5"/>
      <c r="I896" s="165" t="s">
        <v>264</v>
      </c>
      <c r="J896" s="166"/>
      <c r="K896" s="102"/>
    </row>
    <row r="897" spans="1:11" ht="15" x14ac:dyDescent="0.2">
      <c r="A897" s="80"/>
      <c r="B897" s="16"/>
      <c r="C897" s="165"/>
      <c r="D897" s="166"/>
      <c r="G897" s="80"/>
      <c r="H897" s="16"/>
      <c r="I897" s="165"/>
      <c r="J897" s="166"/>
      <c r="K897" s="102"/>
    </row>
    <row r="898" spans="1:11" ht="15" thickBot="1" x14ac:dyDescent="0.25">
      <c r="A898" s="111"/>
      <c r="B898" s="18"/>
      <c r="C898" s="18"/>
      <c r="D898" s="19"/>
      <c r="G898" s="111"/>
      <c r="H898" s="18"/>
      <c r="I898" s="18"/>
      <c r="J898" s="19"/>
      <c r="K898" s="9"/>
    </row>
    <row r="899" spans="1:11" ht="14.25" customHeight="1" x14ac:dyDescent="0.2">
      <c r="A899" s="138" t="s">
        <v>365</v>
      </c>
      <c r="B899" s="21"/>
      <c r="C899" s="157" t="s">
        <v>366</v>
      </c>
      <c r="D899" s="158"/>
      <c r="G899" s="138" t="s">
        <v>367</v>
      </c>
      <c r="H899" s="21"/>
      <c r="I899" s="157" t="s">
        <v>366</v>
      </c>
      <c r="J899" s="158"/>
      <c r="K899" s="22"/>
    </row>
    <row r="900" spans="1:11" x14ac:dyDescent="0.2">
      <c r="A900" s="23" t="s">
        <v>122</v>
      </c>
      <c r="B900" s="12"/>
      <c r="C900" s="28" t="s">
        <v>368</v>
      </c>
      <c r="D900" s="25"/>
      <c r="G900" s="23" t="s">
        <v>369</v>
      </c>
      <c r="H900" s="12"/>
      <c r="I900" s="28" t="s">
        <v>370</v>
      </c>
      <c r="J900" s="25"/>
      <c r="K900" s="28"/>
    </row>
    <row r="901" spans="1:11" x14ac:dyDescent="0.2">
      <c r="A901" s="29"/>
      <c r="B901" s="30"/>
      <c r="C901" s="159"/>
      <c r="D901" s="160"/>
      <c r="G901" s="29"/>
      <c r="H901" s="30"/>
      <c r="I901" s="159"/>
      <c r="J901" s="160"/>
      <c r="K901" s="32"/>
    </row>
    <row r="902" spans="1:11" ht="51" x14ac:dyDescent="0.2">
      <c r="A902" s="103" t="s">
        <v>16</v>
      </c>
      <c r="B902" s="34">
        <v>22</v>
      </c>
      <c r="C902" s="35" t="s">
        <v>14</v>
      </c>
      <c r="D902" s="36">
        <v>0</v>
      </c>
      <c r="G902" s="103" t="s">
        <v>16</v>
      </c>
      <c r="H902" s="34">
        <v>22</v>
      </c>
      <c r="I902" s="35" t="s">
        <v>14</v>
      </c>
      <c r="J902" s="36">
        <v>0</v>
      </c>
      <c r="K902" s="31"/>
    </row>
    <row r="903" spans="1:11" x14ac:dyDescent="0.2">
      <c r="A903" s="40" t="s">
        <v>20</v>
      </c>
      <c r="B903" s="39">
        <v>0</v>
      </c>
      <c r="C903" s="41" t="s">
        <v>21</v>
      </c>
      <c r="D903" s="42">
        <v>0</v>
      </c>
      <c r="G903" s="40" t="s">
        <v>20</v>
      </c>
      <c r="H903" s="39">
        <v>0</v>
      </c>
      <c r="I903" s="41" t="s">
        <v>21</v>
      </c>
      <c r="J903" s="42">
        <v>0</v>
      </c>
      <c r="K903" s="37"/>
    </row>
    <row r="904" spans="1:11" ht="38.25" x14ac:dyDescent="0.2">
      <c r="A904" s="33" t="s">
        <v>22</v>
      </c>
      <c r="B904" s="38">
        <v>0</v>
      </c>
      <c r="C904" s="100" t="s">
        <v>23</v>
      </c>
      <c r="D904" s="42">
        <v>0</v>
      </c>
      <c r="G904" s="33" t="s">
        <v>22</v>
      </c>
      <c r="H904" s="38">
        <v>0</v>
      </c>
      <c r="I904" s="100" t="s">
        <v>23</v>
      </c>
      <c r="J904" s="42">
        <v>0</v>
      </c>
      <c r="K904" s="37"/>
    </row>
    <row r="905" spans="1:11" x14ac:dyDescent="0.2">
      <c r="A905" s="161" t="s">
        <v>24</v>
      </c>
      <c r="B905" s="162"/>
      <c r="C905" s="163" t="s">
        <v>25</v>
      </c>
      <c r="D905" s="164"/>
      <c r="G905" s="161" t="s">
        <v>24</v>
      </c>
      <c r="H905" s="162"/>
      <c r="I905" s="163" t="s">
        <v>25</v>
      </c>
      <c r="J905" s="164"/>
      <c r="K905" s="16"/>
    </row>
    <row r="906" spans="1:11" x14ac:dyDescent="0.2">
      <c r="A906" s="60"/>
      <c r="B906" s="46" t="s">
        <v>26</v>
      </c>
      <c r="C906" s="47"/>
      <c r="D906" s="48" t="s">
        <v>26</v>
      </c>
      <c r="G906" s="60"/>
      <c r="H906" s="46" t="s">
        <v>26</v>
      </c>
      <c r="I906" s="47"/>
      <c r="J906" s="48" t="s">
        <v>26</v>
      </c>
      <c r="K906" s="49"/>
    </row>
    <row r="907" spans="1:11" x14ac:dyDescent="0.2">
      <c r="A907" s="40" t="s">
        <v>29</v>
      </c>
      <c r="B907" s="51">
        <v>16000</v>
      </c>
      <c r="C907" s="52" t="s">
        <v>28</v>
      </c>
      <c r="D907" s="53">
        <v>167</v>
      </c>
      <c r="G907" s="40" t="s">
        <v>29</v>
      </c>
      <c r="H907" s="51">
        <v>26000</v>
      </c>
      <c r="I907" s="52" t="s">
        <v>28</v>
      </c>
      <c r="J907" s="53">
        <v>208</v>
      </c>
      <c r="K907" s="55"/>
    </row>
    <row r="908" spans="1:11" x14ac:dyDescent="0.2">
      <c r="A908" s="40" t="s">
        <v>30</v>
      </c>
      <c r="B908" s="56">
        <v>6400</v>
      </c>
      <c r="C908" s="52" t="s">
        <v>31</v>
      </c>
      <c r="D908" s="57">
        <v>0</v>
      </c>
      <c r="G908" s="40" t="s">
        <v>30</v>
      </c>
      <c r="H908" s="56">
        <v>9800</v>
      </c>
      <c r="I908" s="52" t="s">
        <v>31</v>
      </c>
      <c r="J908" s="57">
        <v>0</v>
      </c>
      <c r="K908" s="54"/>
    </row>
    <row r="909" spans="1:11" x14ac:dyDescent="0.2">
      <c r="A909" s="40" t="s">
        <v>32</v>
      </c>
      <c r="B909" s="56">
        <v>1600</v>
      </c>
      <c r="C909" s="52" t="s">
        <v>33</v>
      </c>
      <c r="D909" s="57">
        <v>0</v>
      </c>
      <c r="G909" s="40" t="s">
        <v>32</v>
      </c>
      <c r="H909" s="56">
        <v>2950</v>
      </c>
      <c r="I909" s="52" t="s">
        <v>33</v>
      </c>
      <c r="J909" s="57">
        <v>0</v>
      </c>
      <c r="K909" s="54"/>
    </row>
    <row r="910" spans="1:11" x14ac:dyDescent="0.2">
      <c r="A910" s="40" t="s">
        <v>34</v>
      </c>
      <c r="B910" s="56">
        <v>1250</v>
      </c>
      <c r="C910" s="58" t="s">
        <v>35</v>
      </c>
      <c r="D910" s="57">
        <v>0</v>
      </c>
      <c r="G910" s="40" t="s">
        <v>34</v>
      </c>
      <c r="H910" s="56">
        <v>1250</v>
      </c>
      <c r="I910" s="58" t="s">
        <v>35</v>
      </c>
      <c r="J910" s="57">
        <v>0</v>
      </c>
      <c r="K910" s="54"/>
    </row>
    <row r="911" spans="1:11" x14ac:dyDescent="0.2">
      <c r="A911" s="40" t="s">
        <v>36</v>
      </c>
      <c r="B911" s="56">
        <v>4750</v>
      </c>
      <c r="C911" s="52" t="s">
        <v>37</v>
      </c>
      <c r="D911" s="120">
        <v>0</v>
      </c>
      <c r="G911" s="40" t="s">
        <v>36</v>
      </c>
      <c r="H911" s="56">
        <v>10000</v>
      </c>
      <c r="I911" s="52" t="s">
        <v>37</v>
      </c>
      <c r="J911" s="120">
        <v>0</v>
      </c>
      <c r="K911" s="54"/>
    </row>
    <row r="912" spans="1:11" x14ac:dyDescent="0.2">
      <c r="A912" s="40" t="s">
        <v>38</v>
      </c>
      <c r="B912" s="56">
        <v>0</v>
      </c>
      <c r="C912" s="35"/>
      <c r="D912" s="35"/>
      <c r="G912" s="40" t="s">
        <v>38</v>
      </c>
      <c r="H912" s="56">
        <v>0</v>
      </c>
      <c r="I912" s="35"/>
      <c r="J912" s="35"/>
      <c r="K912" s="28"/>
    </row>
    <row r="913" spans="1:11" x14ac:dyDescent="0.2">
      <c r="A913" s="60" t="s">
        <v>39</v>
      </c>
      <c r="B913" s="56">
        <v>0</v>
      </c>
      <c r="C913" s="61"/>
      <c r="D913" s="61"/>
      <c r="G913" s="60" t="s">
        <v>39</v>
      </c>
      <c r="H913" s="56">
        <v>0</v>
      </c>
      <c r="I913" s="61"/>
      <c r="J913" s="61"/>
      <c r="K913" s="5"/>
    </row>
    <row r="914" spans="1:11" x14ac:dyDescent="0.2">
      <c r="A914" s="65" t="s">
        <v>40</v>
      </c>
      <c r="B914" s="101">
        <f>SUM(B907:B913)</f>
        <v>30000</v>
      </c>
      <c r="C914" s="67" t="s">
        <v>41</v>
      </c>
      <c r="D914" s="68">
        <f>SUM(D907:D912)</f>
        <v>167</v>
      </c>
      <c r="G914" s="65" t="s">
        <v>40</v>
      </c>
      <c r="H914" s="101">
        <f>SUM(H907:H913)</f>
        <v>50000</v>
      </c>
      <c r="I914" s="67" t="s">
        <v>41</v>
      </c>
      <c r="J914" s="68">
        <f>SUM(J907:J912)</f>
        <v>208</v>
      </c>
      <c r="K914" s="69"/>
    </row>
    <row r="915" spans="1:11" x14ac:dyDescent="0.2">
      <c r="A915" s="70" t="s">
        <v>42</v>
      </c>
      <c r="B915" s="71">
        <f>B914-D914</f>
        <v>29833</v>
      </c>
      <c r="C915" s="151" t="s">
        <v>371</v>
      </c>
      <c r="D915" s="152"/>
      <c r="E915" s="12"/>
      <c r="F915" s="12"/>
      <c r="G915" s="70" t="s">
        <v>42</v>
      </c>
      <c r="H915" s="71">
        <f>H914-J914</f>
        <v>49792</v>
      </c>
      <c r="I915" s="151" t="e">
        <f ca="1">SpellIndian(H915)</f>
        <v>#NAME?</v>
      </c>
      <c r="J915" s="152"/>
      <c r="K915" s="72"/>
    </row>
    <row r="916" spans="1:11" x14ac:dyDescent="0.2">
      <c r="A916" s="153" t="s">
        <v>82</v>
      </c>
      <c r="B916" s="154"/>
      <c r="C916" s="73"/>
      <c r="D916" s="74"/>
      <c r="G916" s="153" t="s">
        <v>82</v>
      </c>
      <c r="H916" s="154"/>
      <c r="I916" s="73"/>
      <c r="J916" s="74"/>
      <c r="K916" s="73"/>
    </row>
    <row r="917" spans="1:11" x14ac:dyDescent="0.2">
      <c r="A917" s="155"/>
      <c r="B917" s="156"/>
      <c r="C917" s="73"/>
      <c r="D917" s="74"/>
      <c r="G917" s="155"/>
      <c r="H917" s="156"/>
      <c r="I917" s="73"/>
      <c r="J917" s="74"/>
      <c r="K917" s="73"/>
    </row>
    <row r="918" spans="1:11" x14ac:dyDescent="0.2">
      <c r="A918" s="155"/>
      <c r="B918" s="156"/>
      <c r="C918" s="73"/>
      <c r="D918" s="74"/>
      <c r="G918" s="155"/>
      <c r="H918" s="156"/>
      <c r="I918" s="73"/>
      <c r="J918" s="74"/>
      <c r="K918" s="73"/>
    </row>
    <row r="919" spans="1:11" ht="15" thickBot="1" x14ac:dyDescent="0.25">
      <c r="A919" s="123" t="s">
        <v>83</v>
      </c>
      <c r="B919" s="124"/>
      <c r="C919" s="125"/>
      <c r="D919" s="126"/>
      <c r="G919" s="123" t="s">
        <v>83</v>
      </c>
      <c r="H919" s="124"/>
      <c r="I919" s="125"/>
      <c r="J919" s="126"/>
      <c r="K919" s="122"/>
    </row>
    <row r="922" spans="1:11" ht="15" thickBot="1" x14ac:dyDescent="0.25"/>
    <row r="923" spans="1:11" x14ac:dyDescent="0.2">
      <c r="A923" s="77" t="s">
        <v>48</v>
      </c>
      <c r="B923" s="3"/>
      <c r="C923" s="3"/>
      <c r="D923" s="110"/>
      <c r="G923" s="77" t="s">
        <v>48</v>
      </c>
      <c r="H923" s="3"/>
      <c r="I923" s="3"/>
      <c r="J923" s="110"/>
    </row>
    <row r="924" spans="1:11" ht="14.25" customHeight="1" x14ac:dyDescent="0.2">
      <c r="A924" s="81"/>
      <c r="B924" s="5"/>
      <c r="C924" s="165" t="s">
        <v>1</v>
      </c>
      <c r="D924" s="166"/>
      <c r="G924" s="81"/>
      <c r="H924" s="5"/>
      <c r="I924" s="165" t="s">
        <v>1</v>
      </c>
      <c r="J924" s="166"/>
    </row>
    <row r="925" spans="1:11" ht="14.25" customHeight="1" x14ac:dyDescent="0.2">
      <c r="A925" s="80"/>
      <c r="B925" s="16"/>
      <c r="C925" s="165"/>
      <c r="D925" s="166"/>
      <c r="G925" s="80"/>
      <c r="H925" s="16"/>
      <c r="I925" s="165"/>
      <c r="J925" s="166"/>
    </row>
    <row r="926" spans="1:11" ht="15" thickBot="1" x14ac:dyDescent="0.25">
      <c r="A926" s="111"/>
      <c r="B926" s="18"/>
      <c r="C926" s="18"/>
      <c r="D926" s="19"/>
      <c r="G926" s="111"/>
      <c r="H926" s="18"/>
      <c r="I926" s="18"/>
      <c r="J926" s="19"/>
    </row>
    <row r="927" spans="1:11" ht="14.25" customHeight="1" x14ac:dyDescent="0.2">
      <c r="A927" s="138" t="s">
        <v>372</v>
      </c>
      <c r="B927" s="21"/>
      <c r="C927" s="157" t="s">
        <v>366</v>
      </c>
      <c r="D927" s="158"/>
      <c r="G927" s="20" t="s">
        <v>373</v>
      </c>
      <c r="H927" s="21"/>
      <c r="I927" s="157" t="s">
        <v>95</v>
      </c>
      <c r="J927" s="158"/>
    </row>
    <row r="928" spans="1:11" x14ac:dyDescent="0.2">
      <c r="A928" s="23" t="s">
        <v>106</v>
      </c>
      <c r="B928" s="12"/>
      <c r="C928" s="28" t="s">
        <v>374</v>
      </c>
      <c r="D928" s="25"/>
      <c r="G928" s="23" t="s">
        <v>369</v>
      </c>
      <c r="H928" s="12"/>
      <c r="I928" s="28" t="s">
        <v>375</v>
      </c>
      <c r="J928" s="25"/>
    </row>
    <row r="929" spans="1:10" x14ac:dyDescent="0.2">
      <c r="A929" s="29"/>
      <c r="B929" s="30"/>
      <c r="C929" s="159"/>
      <c r="D929" s="160"/>
      <c r="G929" s="29"/>
      <c r="H929" s="30"/>
      <c r="I929" s="159"/>
      <c r="J929" s="160"/>
    </row>
    <row r="930" spans="1:10" ht="51" x14ac:dyDescent="0.2">
      <c r="A930" s="103" t="s">
        <v>16</v>
      </c>
      <c r="B930" s="34">
        <v>19.5</v>
      </c>
      <c r="C930" s="35" t="s">
        <v>14</v>
      </c>
      <c r="D930" s="36">
        <v>1</v>
      </c>
      <c r="G930" s="103" t="s">
        <v>16</v>
      </c>
      <c r="H930" s="34">
        <v>20</v>
      </c>
      <c r="I930" s="35" t="s">
        <v>14</v>
      </c>
      <c r="J930" s="36">
        <v>2</v>
      </c>
    </row>
    <row r="931" spans="1:10" x14ac:dyDescent="0.2">
      <c r="A931" s="40" t="s">
        <v>20</v>
      </c>
      <c r="B931" s="39">
        <v>1</v>
      </c>
      <c r="C931" s="41" t="s">
        <v>21</v>
      </c>
      <c r="D931" s="42">
        <v>0</v>
      </c>
      <c r="G931" s="40" t="s">
        <v>20</v>
      </c>
      <c r="H931" s="39">
        <v>1</v>
      </c>
      <c r="I931" s="41" t="s">
        <v>21</v>
      </c>
      <c r="J931" s="42">
        <v>0</v>
      </c>
    </row>
    <row r="932" spans="1:10" ht="38.25" x14ac:dyDescent="0.2">
      <c r="A932" s="33" t="s">
        <v>22</v>
      </c>
      <c r="B932" s="43">
        <v>0</v>
      </c>
      <c r="C932" s="44" t="s">
        <v>23</v>
      </c>
      <c r="D932" s="42">
        <v>0</v>
      </c>
      <c r="G932" s="33" t="s">
        <v>22</v>
      </c>
      <c r="H932" s="38">
        <v>1</v>
      </c>
      <c r="I932" s="100" t="s">
        <v>23</v>
      </c>
      <c r="J932" s="42">
        <v>0</v>
      </c>
    </row>
    <row r="933" spans="1:10" x14ac:dyDescent="0.2">
      <c r="A933" s="161" t="s">
        <v>24</v>
      </c>
      <c r="B933" s="162"/>
      <c r="C933" s="163" t="s">
        <v>25</v>
      </c>
      <c r="D933" s="164"/>
      <c r="G933" s="161" t="s">
        <v>24</v>
      </c>
      <c r="H933" s="162"/>
      <c r="I933" s="163" t="s">
        <v>25</v>
      </c>
      <c r="J933" s="164"/>
    </row>
    <row r="934" spans="1:10" x14ac:dyDescent="0.2">
      <c r="A934" s="60"/>
      <c r="B934" s="46" t="s">
        <v>26</v>
      </c>
      <c r="C934" s="47"/>
      <c r="D934" s="48" t="s">
        <v>26</v>
      </c>
      <c r="G934" s="60"/>
      <c r="H934" s="46" t="s">
        <v>26</v>
      </c>
      <c r="I934" s="47"/>
      <c r="J934" s="48" t="s">
        <v>26</v>
      </c>
    </row>
    <row r="935" spans="1:10" x14ac:dyDescent="0.2">
      <c r="A935" s="40" t="s">
        <v>29</v>
      </c>
      <c r="B935" s="51">
        <v>16000</v>
      </c>
      <c r="C935" s="52" t="s">
        <v>28</v>
      </c>
      <c r="D935" s="57">
        <v>208</v>
      </c>
      <c r="G935" s="40" t="s">
        <v>29</v>
      </c>
      <c r="H935" s="51">
        <v>20000</v>
      </c>
      <c r="I935" s="52" t="s">
        <v>28</v>
      </c>
      <c r="J935" s="53">
        <v>208</v>
      </c>
    </row>
    <row r="936" spans="1:10" x14ac:dyDescent="0.2">
      <c r="A936" s="40" t="s">
        <v>30</v>
      </c>
      <c r="B936" s="56">
        <v>6400</v>
      </c>
      <c r="C936" s="52" t="s">
        <v>31</v>
      </c>
      <c r="D936" s="57">
        <v>0</v>
      </c>
      <c r="G936" s="40" t="s">
        <v>30</v>
      </c>
      <c r="H936" s="56">
        <v>6000</v>
      </c>
      <c r="I936" s="52" t="s">
        <v>31</v>
      </c>
      <c r="J936" s="57">
        <v>0</v>
      </c>
    </row>
    <row r="937" spans="1:10" x14ac:dyDescent="0.2">
      <c r="A937" s="40" t="s">
        <v>32</v>
      </c>
      <c r="B937" s="56">
        <v>1600</v>
      </c>
      <c r="C937" s="52" t="s">
        <v>33</v>
      </c>
      <c r="D937" s="57">
        <v>0</v>
      </c>
      <c r="G937" s="40" t="s">
        <v>32</v>
      </c>
      <c r="H937" s="56">
        <v>1600</v>
      </c>
      <c r="I937" s="52" t="s">
        <v>33</v>
      </c>
      <c r="J937" s="57">
        <v>0</v>
      </c>
    </row>
    <row r="938" spans="1:10" x14ac:dyDescent="0.2">
      <c r="A938" s="40" t="s">
        <v>34</v>
      </c>
      <c r="B938" s="56">
        <v>1250</v>
      </c>
      <c r="C938" s="58" t="s">
        <v>35</v>
      </c>
      <c r="D938" s="57">
        <v>0</v>
      </c>
      <c r="G938" s="40" t="s">
        <v>34</v>
      </c>
      <c r="H938" s="56">
        <v>1250</v>
      </c>
      <c r="I938" s="58" t="s">
        <v>35</v>
      </c>
      <c r="J938" s="57">
        <v>0</v>
      </c>
    </row>
    <row r="939" spans="1:10" x14ac:dyDescent="0.2">
      <c r="A939" s="40" t="s">
        <v>36</v>
      </c>
      <c r="B939" s="56">
        <v>14750</v>
      </c>
      <c r="C939" s="52" t="s">
        <v>37</v>
      </c>
      <c r="D939" s="120">
        <v>0</v>
      </c>
      <c r="G939" s="40" t="s">
        <v>36</v>
      </c>
      <c r="H939" s="56">
        <v>21150</v>
      </c>
      <c r="I939" s="52" t="s">
        <v>37</v>
      </c>
      <c r="J939" s="120">
        <v>0</v>
      </c>
    </row>
    <row r="940" spans="1:10" x14ac:dyDescent="0.2">
      <c r="A940" s="40" t="s">
        <v>38</v>
      </c>
      <c r="B940" s="56">
        <v>0</v>
      </c>
      <c r="C940" s="35"/>
      <c r="D940" s="35"/>
      <c r="G940" s="40" t="s">
        <v>38</v>
      </c>
      <c r="H940" s="56">
        <v>0</v>
      </c>
      <c r="I940" s="35"/>
      <c r="J940" s="35"/>
    </row>
    <row r="941" spans="1:10" x14ac:dyDescent="0.2">
      <c r="A941" s="60" t="s">
        <v>39</v>
      </c>
      <c r="B941" s="56">
        <v>0</v>
      </c>
      <c r="C941" s="61"/>
      <c r="D941" s="61"/>
      <c r="G941" s="60" t="s">
        <v>39</v>
      </c>
      <c r="H941" s="56">
        <v>0</v>
      </c>
      <c r="I941" s="61"/>
      <c r="J941" s="61"/>
    </row>
    <row r="942" spans="1:10" x14ac:dyDescent="0.2">
      <c r="A942" s="65" t="s">
        <v>40</v>
      </c>
      <c r="B942" s="101">
        <f>SUM(B935:B941)</f>
        <v>40000</v>
      </c>
      <c r="C942" s="67" t="s">
        <v>41</v>
      </c>
      <c r="D942" s="68">
        <f>SUM(D935:D940)</f>
        <v>208</v>
      </c>
      <c r="E942" s="12"/>
      <c r="F942" s="12"/>
      <c r="G942" s="65" t="s">
        <v>40</v>
      </c>
      <c r="H942" s="101">
        <f>SUM(H935:H941)</f>
        <v>50000</v>
      </c>
      <c r="I942" s="67" t="s">
        <v>41</v>
      </c>
      <c r="J942" s="68">
        <f>SUM(J935:J940)</f>
        <v>208</v>
      </c>
    </row>
    <row r="943" spans="1:10" ht="27.75" customHeight="1" x14ac:dyDescent="0.2">
      <c r="A943" s="70" t="s">
        <v>42</v>
      </c>
      <c r="B943" s="71">
        <f>B942-D942</f>
        <v>39792</v>
      </c>
      <c r="C943" s="151" t="s">
        <v>331</v>
      </c>
      <c r="D943" s="152"/>
      <c r="G943" s="70" t="s">
        <v>42</v>
      </c>
      <c r="H943" s="71">
        <f>H942-J942</f>
        <v>49792</v>
      </c>
      <c r="I943" s="151" t="s">
        <v>376</v>
      </c>
      <c r="J943" s="152"/>
    </row>
    <row r="944" spans="1:10" ht="14.25" customHeight="1" x14ac:dyDescent="0.2">
      <c r="A944" s="153" t="s">
        <v>82</v>
      </c>
      <c r="B944" s="154"/>
      <c r="C944" s="73"/>
      <c r="D944" s="74"/>
      <c r="G944" s="153" t="s">
        <v>82</v>
      </c>
      <c r="H944" s="154"/>
      <c r="I944" s="73"/>
      <c r="J944" s="74"/>
    </row>
    <row r="945" spans="1:11" ht="14.25" customHeight="1" x14ac:dyDescent="0.2">
      <c r="A945" s="155"/>
      <c r="B945" s="156"/>
      <c r="C945" s="73"/>
      <c r="D945" s="74"/>
      <c r="G945" s="155"/>
      <c r="H945" s="156"/>
      <c r="I945" s="73"/>
      <c r="J945" s="74"/>
    </row>
    <row r="946" spans="1:11" ht="14.25" customHeight="1" x14ac:dyDescent="0.2">
      <c r="A946" s="155"/>
      <c r="B946" s="156"/>
      <c r="C946" s="73"/>
      <c r="D946" s="74"/>
      <c r="G946" s="155"/>
      <c r="H946" s="156"/>
      <c r="I946" s="73"/>
      <c r="J946" s="74"/>
    </row>
    <row r="947" spans="1:11" ht="15" thickBot="1" x14ac:dyDescent="0.25">
      <c r="A947" s="123" t="s">
        <v>83</v>
      </c>
      <c r="B947" s="124"/>
      <c r="C947" s="125"/>
      <c r="D947" s="126"/>
      <c r="G947" s="123" t="s">
        <v>83</v>
      </c>
      <c r="H947" s="124"/>
      <c r="I947" s="125"/>
      <c r="J947" s="126"/>
    </row>
    <row r="949" spans="1:11" ht="15" thickBot="1" x14ac:dyDescent="0.25"/>
    <row r="950" spans="1:11" x14ac:dyDescent="0.2">
      <c r="A950" s="77" t="s">
        <v>48</v>
      </c>
      <c r="B950" s="3"/>
      <c r="C950" s="3"/>
      <c r="D950" s="110"/>
      <c r="G950" s="77" t="s">
        <v>48</v>
      </c>
      <c r="H950" s="3"/>
      <c r="I950" s="3"/>
      <c r="J950" s="110"/>
      <c r="K950" s="5"/>
    </row>
    <row r="951" spans="1:11" ht="14.25" customHeight="1" x14ac:dyDescent="0.2">
      <c r="A951" s="81"/>
      <c r="B951" s="5"/>
      <c r="C951" s="182" t="s">
        <v>1</v>
      </c>
      <c r="D951" s="183"/>
      <c r="G951" s="81"/>
      <c r="H951" s="5"/>
      <c r="I951" s="182" t="s">
        <v>377</v>
      </c>
      <c r="J951" s="183"/>
      <c r="K951" s="98"/>
    </row>
    <row r="952" spans="1:11" ht="14.25" customHeight="1" x14ac:dyDescent="0.2">
      <c r="A952" s="80"/>
      <c r="B952" s="16"/>
      <c r="C952" s="182"/>
      <c r="D952" s="183"/>
      <c r="G952" s="80"/>
      <c r="H952" s="16"/>
      <c r="I952" s="182"/>
      <c r="J952" s="183"/>
      <c r="K952" s="98"/>
    </row>
    <row r="953" spans="1:11" ht="15" thickBot="1" x14ac:dyDescent="0.25">
      <c r="A953" s="111"/>
      <c r="B953" s="18"/>
      <c r="C953" s="18"/>
      <c r="D953" s="19"/>
      <c r="G953" s="111"/>
      <c r="H953" s="18"/>
      <c r="I953" s="18"/>
      <c r="J953" s="19"/>
      <c r="K953" s="9"/>
    </row>
    <row r="954" spans="1:11" ht="14.25" customHeight="1" x14ac:dyDescent="0.2">
      <c r="A954" s="138" t="s">
        <v>378</v>
      </c>
      <c r="B954" s="21"/>
      <c r="C954" s="157" t="s">
        <v>366</v>
      </c>
      <c r="D954" s="158"/>
      <c r="G954" s="138" t="s">
        <v>378</v>
      </c>
      <c r="H954" s="21"/>
      <c r="I954" s="157" t="s">
        <v>366</v>
      </c>
      <c r="J954" s="158"/>
      <c r="K954" s="22"/>
    </row>
    <row r="955" spans="1:11" x14ac:dyDescent="0.2">
      <c r="A955" s="23" t="s">
        <v>369</v>
      </c>
      <c r="B955" s="12"/>
      <c r="C955" s="28" t="s">
        <v>379</v>
      </c>
      <c r="D955" s="25"/>
      <c r="G955" s="23" t="s">
        <v>122</v>
      </c>
      <c r="H955" s="12"/>
      <c r="I955" s="28" t="s">
        <v>379</v>
      </c>
      <c r="J955" s="25"/>
      <c r="K955" s="28"/>
    </row>
    <row r="956" spans="1:11" x14ac:dyDescent="0.2">
      <c r="A956" s="29"/>
      <c r="B956" s="30"/>
      <c r="C956" s="159"/>
      <c r="D956" s="160"/>
      <c r="G956" s="29"/>
      <c r="H956" s="30"/>
      <c r="I956" s="159"/>
      <c r="J956" s="160"/>
      <c r="K956" s="32"/>
    </row>
    <row r="957" spans="1:11" ht="39" customHeight="1" x14ac:dyDescent="0.2">
      <c r="A957" s="103" t="s">
        <v>380</v>
      </c>
      <c r="B957" s="34">
        <v>22</v>
      </c>
      <c r="C957" s="35" t="s">
        <v>14</v>
      </c>
      <c r="D957" s="36" t="s">
        <v>64</v>
      </c>
      <c r="G957" s="103" t="s">
        <v>381</v>
      </c>
      <c r="H957" s="34">
        <v>19.5</v>
      </c>
      <c r="I957" s="35" t="s">
        <v>14</v>
      </c>
      <c r="J957" s="36" t="s">
        <v>64</v>
      </c>
      <c r="K957" s="31"/>
    </row>
    <row r="958" spans="1:11" x14ac:dyDescent="0.2">
      <c r="A958" s="40" t="s">
        <v>20</v>
      </c>
      <c r="B958" s="39">
        <v>1</v>
      </c>
      <c r="C958" s="41" t="s">
        <v>21</v>
      </c>
      <c r="D958" s="42">
        <v>0</v>
      </c>
      <c r="G958" s="40" t="s">
        <v>20</v>
      </c>
      <c r="H958" s="39">
        <v>1</v>
      </c>
      <c r="I958" s="41" t="s">
        <v>21</v>
      </c>
      <c r="J958" s="42">
        <v>0</v>
      </c>
      <c r="K958" s="37"/>
    </row>
    <row r="959" spans="1:11" ht="33.75" customHeight="1" x14ac:dyDescent="0.2">
      <c r="A959" s="33" t="s">
        <v>22</v>
      </c>
      <c r="B959" s="43">
        <v>0</v>
      </c>
      <c r="C959" s="44" t="s">
        <v>23</v>
      </c>
      <c r="D959" s="42">
        <v>0</v>
      </c>
      <c r="G959" s="33" t="s">
        <v>22</v>
      </c>
      <c r="H959" s="43">
        <v>0</v>
      </c>
      <c r="I959" s="44" t="s">
        <v>23</v>
      </c>
      <c r="J959" s="42">
        <v>0</v>
      </c>
      <c r="K959" s="37"/>
    </row>
    <row r="960" spans="1:11" x14ac:dyDescent="0.2">
      <c r="A960" s="161" t="s">
        <v>24</v>
      </c>
      <c r="B960" s="162"/>
      <c r="C960" s="163" t="s">
        <v>25</v>
      </c>
      <c r="D960" s="164"/>
      <c r="G960" s="161" t="s">
        <v>24</v>
      </c>
      <c r="H960" s="162"/>
      <c r="I960" s="163" t="s">
        <v>25</v>
      </c>
      <c r="J960" s="164"/>
      <c r="K960" s="16"/>
    </row>
    <row r="961" spans="1:11" x14ac:dyDescent="0.2">
      <c r="A961" s="60"/>
      <c r="B961" s="46" t="s">
        <v>26</v>
      </c>
      <c r="C961" s="47"/>
      <c r="D961" s="48" t="s">
        <v>26</v>
      </c>
      <c r="G961" s="60"/>
      <c r="H961" s="46" t="s">
        <v>26</v>
      </c>
      <c r="I961" s="47"/>
      <c r="J961" s="48" t="s">
        <v>26</v>
      </c>
      <c r="K961" s="49"/>
    </row>
    <row r="962" spans="1:11" x14ac:dyDescent="0.2">
      <c r="A962" s="40" t="s">
        <v>29</v>
      </c>
      <c r="B962" s="51">
        <v>20000</v>
      </c>
      <c r="C962" s="52" t="s">
        <v>28</v>
      </c>
      <c r="D962" s="57">
        <v>208</v>
      </c>
      <c r="G962" s="40" t="s">
        <v>29</v>
      </c>
      <c r="H962" s="51">
        <v>15000</v>
      </c>
      <c r="I962" s="52" t="s">
        <v>28</v>
      </c>
      <c r="J962" s="57">
        <v>167</v>
      </c>
      <c r="K962" s="54"/>
    </row>
    <row r="963" spans="1:11" x14ac:dyDescent="0.2">
      <c r="A963" s="40" t="s">
        <v>30</v>
      </c>
      <c r="B963" s="56">
        <v>6000</v>
      </c>
      <c r="C963" s="52" t="s">
        <v>31</v>
      </c>
      <c r="D963" s="57">
        <v>0</v>
      </c>
      <c r="G963" s="40" t="s">
        <v>30</v>
      </c>
      <c r="H963" s="56">
        <v>5000</v>
      </c>
      <c r="I963" s="52" t="s">
        <v>31</v>
      </c>
      <c r="J963" s="57">
        <v>0</v>
      </c>
      <c r="K963" s="54"/>
    </row>
    <row r="964" spans="1:11" x14ac:dyDescent="0.2">
      <c r="A964" s="40" t="s">
        <v>32</v>
      </c>
      <c r="B964" s="56">
        <v>1600</v>
      </c>
      <c r="C964" s="52" t="s">
        <v>33</v>
      </c>
      <c r="D964" s="57">
        <v>0</v>
      </c>
      <c r="G964" s="40" t="s">
        <v>32</v>
      </c>
      <c r="H964" s="56">
        <v>2000</v>
      </c>
      <c r="I964" s="52" t="s">
        <v>33</v>
      </c>
      <c r="J964" s="57">
        <v>0</v>
      </c>
      <c r="K964" s="54"/>
    </row>
    <row r="965" spans="1:11" x14ac:dyDescent="0.2">
      <c r="A965" s="40" t="s">
        <v>34</v>
      </c>
      <c r="B965" s="56">
        <v>1250</v>
      </c>
      <c r="C965" s="58" t="s">
        <v>35</v>
      </c>
      <c r="D965" s="57">
        <v>0</v>
      </c>
      <c r="G965" s="40" t="s">
        <v>34</v>
      </c>
      <c r="H965" s="56">
        <v>1500</v>
      </c>
      <c r="I965" s="58" t="s">
        <v>35</v>
      </c>
      <c r="J965" s="57">
        <v>0</v>
      </c>
      <c r="K965" s="54"/>
    </row>
    <row r="966" spans="1:11" x14ac:dyDescent="0.2">
      <c r="A966" s="40" t="s">
        <v>36</v>
      </c>
      <c r="B966" s="56">
        <v>21150</v>
      </c>
      <c r="C966" s="52" t="s">
        <v>37</v>
      </c>
      <c r="D966" s="120">
        <v>0</v>
      </c>
      <c r="G966" s="40" t="s">
        <v>36</v>
      </c>
      <c r="H966" s="56">
        <v>6500</v>
      </c>
      <c r="I966" s="52" t="s">
        <v>37</v>
      </c>
      <c r="J966" s="120">
        <v>0</v>
      </c>
      <c r="K966" s="54"/>
    </row>
    <row r="967" spans="1:11" x14ac:dyDescent="0.2">
      <c r="A967" s="40" t="s">
        <v>38</v>
      </c>
      <c r="B967" s="56">
        <v>0</v>
      </c>
      <c r="C967" s="35"/>
      <c r="D967" s="87"/>
      <c r="G967" s="40" t="s">
        <v>38</v>
      </c>
      <c r="H967" s="56">
        <v>0</v>
      </c>
      <c r="I967" s="35"/>
      <c r="J967" s="35"/>
      <c r="K967" s="54"/>
    </row>
    <row r="968" spans="1:11" x14ac:dyDescent="0.2">
      <c r="A968" s="60" t="s">
        <v>39</v>
      </c>
      <c r="B968" s="56">
        <v>0</v>
      </c>
      <c r="C968" s="61"/>
      <c r="D968" s="88"/>
      <c r="G968" s="60" t="s">
        <v>39</v>
      </c>
      <c r="H968" s="56">
        <v>0</v>
      </c>
      <c r="I968" s="61"/>
      <c r="J968" s="61"/>
      <c r="K968" s="12"/>
    </row>
    <row r="969" spans="1:11" x14ac:dyDescent="0.2">
      <c r="A969" s="65" t="s">
        <v>40</v>
      </c>
      <c r="B969" s="101">
        <f>SUM(B962:B968)</f>
        <v>50000</v>
      </c>
      <c r="C969" s="67" t="s">
        <v>41</v>
      </c>
      <c r="D969" s="68">
        <f>SUM(D962:D967)</f>
        <v>208</v>
      </c>
      <c r="E969" s="12"/>
      <c r="F969" s="12"/>
      <c r="G969" s="65" t="s">
        <v>40</v>
      </c>
      <c r="H969" s="101">
        <f>SUM(H962:H968)</f>
        <v>30000</v>
      </c>
      <c r="I969" s="67" t="s">
        <v>41</v>
      </c>
      <c r="J969" s="68">
        <f>SUM(J962:J967)</f>
        <v>167</v>
      </c>
      <c r="K969" s="69"/>
    </row>
    <row r="970" spans="1:11" ht="36.75" customHeight="1" x14ac:dyDescent="0.2">
      <c r="A970" s="70" t="s">
        <v>42</v>
      </c>
      <c r="B970" s="71">
        <f>B969-D969</f>
        <v>49792</v>
      </c>
      <c r="C970" s="151" t="e">
        <f ca="1">SpellIndian(B970)</f>
        <v>#NAME?</v>
      </c>
      <c r="D970" s="152"/>
      <c r="G970" s="70" t="s">
        <v>42</v>
      </c>
      <c r="H970" s="71">
        <f>H969-J969</f>
        <v>29833</v>
      </c>
      <c r="I970" s="151" t="s">
        <v>371</v>
      </c>
      <c r="J970" s="152"/>
      <c r="K970" s="72"/>
    </row>
    <row r="971" spans="1:11" ht="14.25" customHeight="1" x14ac:dyDescent="0.2">
      <c r="A971" s="153" t="s">
        <v>82</v>
      </c>
      <c r="B971" s="154"/>
      <c r="C971" s="73"/>
      <c r="D971" s="74"/>
      <c r="G971" s="153" t="s">
        <v>82</v>
      </c>
      <c r="H971" s="154"/>
      <c r="I971" s="73"/>
      <c r="J971" s="74"/>
      <c r="K971" s="73"/>
    </row>
    <row r="972" spans="1:11" ht="14.25" customHeight="1" x14ac:dyDescent="0.2">
      <c r="A972" s="155"/>
      <c r="B972" s="156"/>
      <c r="C972" s="73"/>
      <c r="D972" s="74"/>
      <c r="G972" s="155"/>
      <c r="H972" s="156"/>
      <c r="I972" s="73"/>
      <c r="J972" s="74"/>
      <c r="K972" s="73"/>
    </row>
    <row r="973" spans="1:11" ht="14.25" customHeight="1" x14ac:dyDescent="0.2">
      <c r="A973" s="155"/>
      <c r="B973" s="156"/>
      <c r="C973" s="73"/>
      <c r="D973" s="74"/>
      <c r="G973" s="155"/>
      <c r="H973" s="156"/>
      <c r="I973" s="73"/>
      <c r="J973" s="74"/>
      <c r="K973" s="73"/>
    </row>
    <row r="974" spans="1:11" ht="15" thickBot="1" x14ac:dyDescent="0.25">
      <c r="A974" s="123" t="s">
        <v>83</v>
      </c>
      <c r="B974" s="124"/>
      <c r="C974" s="125"/>
      <c r="D974" s="126"/>
      <c r="G974" s="123" t="s">
        <v>83</v>
      </c>
      <c r="H974" s="124"/>
      <c r="I974" s="125"/>
      <c r="J974" s="126"/>
      <c r="K974" s="76"/>
    </row>
    <row r="976" spans="1:11" ht="15" thickBot="1" x14ac:dyDescent="0.25">
      <c r="A976" s="92"/>
      <c r="B976" s="92"/>
      <c r="C976" s="92"/>
      <c r="D976" s="92"/>
    </row>
    <row r="977" spans="1:13" x14ac:dyDescent="0.2">
      <c r="A977" s="77" t="s">
        <v>48</v>
      </c>
      <c r="B977" s="3"/>
      <c r="C977" s="3"/>
      <c r="D977" s="4"/>
      <c r="G977" s="77" t="s">
        <v>48</v>
      </c>
      <c r="H977" s="3"/>
      <c r="I977" s="3"/>
      <c r="J977" s="4"/>
      <c r="K977" s="5"/>
    </row>
    <row r="978" spans="1:13" ht="15" x14ac:dyDescent="0.2">
      <c r="A978" s="81"/>
      <c r="B978" s="5"/>
      <c r="C978" s="165" t="s">
        <v>1</v>
      </c>
      <c r="D978" s="166"/>
      <c r="G978" s="81"/>
      <c r="H978" s="5"/>
      <c r="I978" s="165" t="s">
        <v>1</v>
      </c>
      <c r="J978" s="166"/>
      <c r="K978" s="102"/>
    </row>
    <row r="979" spans="1:13" ht="15" x14ac:dyDescent="0.2">
      <c r="A979" s="80"/>
      <c r="B979" s="16"/>
      <c r="C979" s="165"/>
      <c r="D979" s="166"/>
      <c r="G979" s="80"/>
      <c r="H979" s="16"/>
      <c r="I979" s="165"/>
      <c r="J979" s="166"/>
      <c r="K979" s="102"/>
    </row>
    <row r="980" spans="1:13" ht="15" thickBot="1" x14ac:dyDescent="0.25">
      <c r="A980" s="111"/>
      <c r="B980" s="18"/>
      <c r="C980" s="18"/>
      <c r="D980" s="19"/>
      <c r="G980" s="111"/>
      <c r="H980" s="18"/>
      <c r="I980" s="18"/>
      <c r="J980" s="19"/>
      <c r="K980" s="9"/>
    </row>
    <row r="981" spans="1:13" ht="14.25" customHeight="1" x14ac:dyDescent="0.2">
      <c r="A981" s="20" t="s">
        <v>382</v>
      </c>
      <c r="B981" s="21"/>
      <c r="C981" s="157" t="s">
        <v>383</v>
      </c>
      <c r="D981" s="158"/>
      <c r="G981" s="20" t="s">
        <v>384</v>
      </c>
      <c r="H981" s="21"/>
      <c r="I981" s="157" t="s">
        <v>385</v>
      </c>
      <c r="J981" s="158"/>
      <c r="K981" s="22"/>
    </row>
    <row r="982" spans="1:13" x14ac:dyDescent="0.2">
      <c r="A982" s="23" t="s">
        <v>386</v>
      </c>
      <c r="B982" s="12"/>
      <c r="C982" s="28" t="s">
        <v>387</v>
      </c>
      <c r="D982" s="25"/>
      <c r="G982" s="23" t="s">
        <v>277</v>
      </c>
      <c r="H982" s="12"/>
      <c r="I982" s="28" t="s">
        <v>388</v>
      </c>
      <c r="J982" s="25"/>
      <c r="K982" s="28"/>
    </row>
    <row r="983" spans="1:13" x14ac:dyDescent="0.2">
      <c r="A983" s="29" t="s">
        <v>389</v>
      </c>
      <c r="B983" s="30"/>
      <c r="C983" s="159" t="s">
        <v>11</v>
      </c>
      <c r="D983" s="160"/>
      <c r="G983" s="29" t="s">
        <v>390</v>
      </c>
      <c r="H983" s="30"/>
      <c r="I983" s="159" t="s">
        <v>11</v>
      </c>
      <c r="J983" s="160"/>
      <c r="K983" s="32"/>
    </row>
    <row r="984" spans="1:13" ht="51" x14ac:dyDescent="0.2">
      <c r="A984" s="103" t="s">
        <v>16</v>
      </c>
      <c r="B984" s="34">
        <v>20</v>
      </c>
      <c r="C984" s="35" t="s">
        <v>14</v>
      </c>
      <c r="D984" s="36">
        <v>2.5</v>
      </c>
      <c r="G984" s="103" t="s">
        <v>16</v>
      </c>
      <c r="H984" s="34">
        <v>19</v>
      </c>
      <c r="I984" s="35" t="s">
        <v>14</v>
      </c>
      <c r="J984" s="36">
        <v>2</v>
      </c>
      <c r="K984" s="31"/>
      <c r="L984" s="1" t="s">
        <v>49</v>
      </c>
      <c r="M984" s="1" t="s">
        <v>50</v>
      </c>
    </row>
    <row r="985" spans="1:13" x14ac:dyDescent="0.2">
      <c r="A985" s="40" t="s">
        <v>20</v>
      </c>
      <c r="B985" s="39">
        <v>1</v>
      </c>
      <c r="C985" s="41" t="s">
        <v>21</v>
      </c>
      <c r="D985" s="42">
        <v>0</v>
      </c>
      <c r="G985" s="40" t="s">
        <v>20</v>
      </c>
      <c r="H985" s="39">
        <v>3</v>
      </c>
      <c r="I985" s="41" t="s">
        <v>21</v>
      </c>
      <c r="J985" s="42">
        <v>1</v>
      </c>
      <c r="K985" s="37"/>
    </row>
    <row r="986" spans="1:13" ht="38.25" x14ac:dyDescent="0.2">
      <c r="A986" s="33" t="s">
        <v>22</v>
      </c>
      <c r="B986" s="43">
        <v>1</v>
      </c>
      <c r="C986" s="44" t="s">
        <v>23</v>
      </c>
      <c r="D986" s="42">
        <v>1.5</v>
      </c>
      <c r="G986" s="33" t="s">
        <v>22</v>
      </c>
      <c r="H986" s="43">
        <v>2</v>
      </c>
      <c r="I986" s="44" t="s">
        <v>23</v>
      </c>
      <c r="J986" s="42">
        <v>0</v>
      </c>
      <c r="K986" s="37"/>
      <c r="L986" s="1" t="s">
        <v>51</v>
      </c>
      <c r="M986" s="1">
        <v>8</v>
      </c>
    </row>
    <row r="987" spans="1:13" x14ac:dyDescent="0.2">
      <c r="A987" s="161" t="s">
        <v>24</v>
      </c>
      <c r="B987" s="162"/>
      <c r="C987" s="163" t="s">
        <v>25</v>
      </c>
      <c r="D987" s="164"/>
      <c r="G987" s="161" t="s">
        <v>24</v>
      </c>
      <c r="H987" s="162"/>
      <c r="I987" s="163" t="s">
        <v>25</v>
      </c>
      <c r="J987" s="164"/>
      <c r="K987" s="16"/>
      <c r="L987" s="1" t="s">
        <v>31</v>
      </c>
      <c r="M987" s="1" t="s">
        <v>31</v>
      </c>
    </row>
    <row r="988" spans="1:13" x14ac:dyDescent="0.2">
      <c r="A988" s="60"/>
      <c r="B988" s="46" t="s">
        <v>26</v>
      </c>
      <c r="C988" s="47"/>
      <c r="D988" s="48" t="s">
        <v>26</v>
      </c>
      <c r="G988" s="60"/>
      <c r="H988" s="46" t="s">
        <v>26</v>
      </c>
      <c r="I988" s="47"/>
      <c r="J988" s="48" t="s">
        <v>26</v>
      </c>
      <c r="K988" s="49"/>
      <c r="L988" s="1" t="s">
        <v>58</v>
      </c>
      <c r="M988" s="1" t="s">
        <v>59</v>
      </c>
    </row>
    <row r="989" spans="1:13" x14ac:dyDescent="0.2">
      <c r="A989" s="40" t="s">
        <v>29</v>
      </c>
      <c r="B989" s="51">
        <v>10200</v>
      </c>
      <c r="C989" s="52" t="s">
        <v>28</v>
      </c>
      <c r="D989" s="57">
        <v>125</v>
      </c>
      <c r="G989" s="40" t="s">
        <v>29</v>
      </c>
      <c r="H989" s="51">
        <v>10200</v>
      </c>
      <c r="I989" s="52" t="s">
        <v>28</v>
      </c>
      <c r="J989" s="57">
        <v>125</v>
      </c>
      <c r="K989" s="54"/>
      <c r="L989" s="1" t="s">
        <v>62</v>
      </c>
      <c r="M989" s="1" t="s">
        <v>63</v>
      </c>
    </row>
    <row r="990" spans="1:13" x14ac:dyDescent="0.2">
      <c r="A990" s="40" t="s">
        <v>30</v>
      </c>
      <c r="B990" s="56">
        <v>3000</v>
      </c>
      <c r="C990" s="52" t="s">
        <v>31</v>
      </c>
      <c r="D990" s="57">
        <v>0</v>
      </c>
      <c r="G990" s="40" t="s">
        <v>30</v>
      </c>
      <c r="H990" s="56">
        <v>3100</v>
      </c>
      <c r="I990" s="52" t="s">
        <v>31</v>
      </c>
      <c r="J990" s="57">
        <v>0</v>
      </c>
      <c r="K990" s="54"/>
    </row>
    <row r="991" spans="1:13" x14ac:dyDescent="0.2">
      <c r="A991" s="40" t="s">
        <v>32</v>
      </c>
      <c r="B991" s="56">
        <v>2100</v>
      </c>
      <c r="C991" s="52" t="s">
        <v>33</v>
      </c>
      <c r="D991" s="57">
        <f>1950</f>
        <v>1950</v>
      </c>
      <c r="G991" s="40" t="s">
        <v>32</v>
      </c>
      <c r="H991" s="56">
        <v>4280</v>
      </c>
      <c r="I991" s="52" t="s">
        <v>33</v>
      </c>
      <c r="J991" s="57">
        <v>2115</v>
      </c>
      <c r="K991" s="54"/>
    </row>
    <row r="992" spans="1:13" x14ac:dyDescent="0.2">
      <c r="A992" s="40" t="s">
        <v>34</v>
      </c>
      <c r="B992" s="56">
        <v>1250</v>
      </c>
      <c r="C992" s="58" t="s">
        <v>35</v>
      </c>
      <c r="D992" s="57">
        <v>0</v>
      </c>
      <c r="G992" s="40" t="s">
        <v>34</v>
      </c>
      <c r="H992" s="56">
        <v>1210</v>
      </c>
      <c r="I992" s="58" t="s">
        <v>35</v>
      </c>
      <c r="J992" s="57">
        <f>1219+124</f>
        <v>1343</v>
      </c>
      <c r="K992" s="54"/>
    </row>
    <row r="993" spans="1:11" x14ac:dyDescent="0.2">
      <c r="A993" s="40" t="s">
        <v>36</v>
      </c>
      <c r="B993" s="56">
        <v>5450</v>
      </c>
      <c r="C993" s="52" t="s">
        <v>37</v>
      </c>
      <c r="D993" s="120">
        <v>1800</v>
      </c>
      <c r="G993" s="40" t="s">
        <v>36</v>
      </c>
      <c r="H993" s="56">
        <v>1210</v>
      </c>
      <c r="I993" s="52" t="s">
        <v>37</v>
      </c>
      <c r="J993" s="120">
        <v>1451</v>
      </c>
      <c r="K993" s="54"/>
    </row>
    <row r="994" spans="1:11" x14ac:dyDescent="0.2">
      <c r="A994" s="40" t="s">
        <v>38</v>
      </c>
      <c r="B994" s="56">
        <v>0</v>
      </c>
      <c r="C994" s="35"/>
      <c r="D994" s="35"/>
      <c r="G994" s="40" t="s">
        <v>38</v>
      </c>
      <c r="H994" s="56">
        <v>0</v>
      </c>
      <c r="I994" s="35"/>
      <c r="J994" s="35"/>
      <c r="K994" s="28"/>
    </row>
    <row r="995" spans="1:11" x14ac:dyDescent="0.2">
      <c r="A995" s="60" t="s">
        <v>39</v>
      </c>
      <c r="B995" s="56">
        <v>0</v>
      </c>
      <c r="C995" s="61"/>
      <c r="D995" s="61"/>
      <c r="G995" s="60" t="s">
        <v>39</v>
      </c>
      <c r="H995" s="56">
        <v>0</v>
      </c>
      <c r="I995" s="61"/>
      <c r="J995" s="61"/>
      <c r="K995" s="5"/>
    </row>
    <row r="996" spans="1:11" x14ac:dyDescent="0.2">
      <c r="A996" s="65" t="s">
        <v>40</v>
      </c>
      <c r="B996" s="101">
        <f>SUM(B989:B995)</f>
        <v>22000</v>
      </c>
      <c r="C996" s="67" t="s">
        <v>41</v>
      </c>
      <c r="D996" s="68">
        <f>SUM(D989:D994)</f>
        <v>3875</v>
      </c>
      <c r="G996" s="65" t="s">
        <v>40</v>
      </c>
      <c r="H996" s="101">
        <f>SUM(H989:H995)</f>
        <v>20000</v>
      </c>
      <c r="I996" s="67" t="s">
        <v>41</v>
      </c>
      <c r="J996" s="68">
        <f>SUM(J989:J994)</f>
        <v>5034</v>
      </c>
      <c r="K996" s="69"/>
    </row>
    <row r="997" spans="1:11" ht="34.5" customHeight="1" x14ac:dyDescent="0.2">
      <c r="A997" s="70" t="s">
        <v>42</v>
      </c>
      <c r="B997" s="71">
        <f>B996-D996</f>
        <v>18125</v>
      </c>
      <c r="C997" s="151" t="s">
        <v>391</v>
      </c>
      <c r="D997" s="152"/>
      <c r="E997" s="12"/>
      <c r="F997" s="12"/>
      <c r="G997" s="70" t="s">
        <v>42</v>
      </c>
      <c r="H997" s="71">
        <f>H996-J996</f>
        <v>14966</v>
      </c>
      <c r="I997" s="151" t="s">
        <v>392</v>
      </c>
      <c r="J997" s="152"/>
      <c r="K997" s="72"/>
    </row>
    <row r="998" spans="1:11" ht="14.25" customHeight="1" x14ac:dyDescent="0.2">
      <c r="A998" s="153" t="s">
        <v>82</v>
      </c>
      <c r="B998" s="154"/>
      <c r="C998" s="73"/>
      <c r="D998" s="74"/>
      <c r="G998" s="153" t="s">
        <v>82</v>
      </c>
      <c r="H998" s="154"/>
      <c r="I998" s="73"/>
      <c r="J998" s="74"/>
      <c r="K998" s="73"/>
    </row>
    <row r="999" spans="1:11" ht="14.25" customHeight="1" x14ac:dyDescent="0.2">
      <c r="A999" s="155"/>
      <c r="B999" s="156"/>
      <c r="C999" s="73"/>
      <c r="D999" s="74"/>
      <c r="G999" s="155"/>
      <c r="H999" s="156"/>
      <c r="I999" s="73"/>
      <c r="J999" s="74"/>
      <c r="K999" s="73"/>
    </row>
    <row r="1000" spans="1:11" ht="14.25" customHeight="1" x14ac:dyDescent="0.2">
      <c r="A1000" s="155"/>
      <c r="B1000" s="156"/>
      <c r="C1000" s="73"/>
      <c r="D1000" s="74"/>
      <c r="G1000" s="155"/>
      <c r="H1000" s="156"/>
      <c r="I1000" s="73"/>
      <c r="J1000" s="74"/>
      <c r="K1000" s="73"/>
    </row>
    <row r="1001" spans="1:11" ht="15" thickBot="1" x14ac:dyDescent="0.25">
      <c r="A1001" s="123" t="s">
        <v>83</v>
      </c>
      <c r="B1001" s="124"/>
      <c r="C1001" s="125"/>
      <c r="D1001" s="126"/>
      <c r="G1001" s="123" t="s">
        <v>83</v>
      </c>
      <c r="H1001" s="124"/>
      <c r="I1001" s="125"/>
      <c r="J1001" s="126"/>
      <c r="K1001" s="122"/>
    </row>
    <row r="1002" spans="1:11" x14ac:dyDescent="0.2">
      <c r="A1002" s="92"/>
      <c r="B1002" s="92"/>
      <c r="C1002" s="92"/>
      <c r="D1002" s="92"/>
    </row>
    <row r="1003" spans="1:11" ht="15" thickBot="1" x14ac:dyDescent="0.25">
      <c r="A1003" s="92"/>
      <c r="B1003" s="92"/>
      <c r="C1003" s="92"/>
      <c r="D1003" s="92"/>
    </row>
    <row r="1004" spans="1:11" x14ac:dyDescent="0.2">
      <c r="A1004" s="77" t="s">
        <v>0</v>
      </c>
      <c r="B1004" s="3"/>
      <c r="C1004" s="3"/>
      <c r="D1004" s="4"/>
      <c r="G1004" s="2"/>
      <c r="H1004" s="3"/>
      <c r="I1004" s="3"/>
      <c r="J1004" s="4"/>
      <c r="K1004" s="5"/>
    </row>
    <row r="1005" spans="1:11" ht="15" x14ac:dyDescent="0.2">
      <c r="A1005" s="81"/>
      <c r="B1005" s="5"/>
      <c r="C1005" s="165" t="s">
        <v>1</v>
      </c>
      <c r="D1005" s="166"/>
      <c r="G1005" s="10"/>
      <c r="H1005" s="5"/>
      <c r="I1005" s="165" t="s">
        <v>1</v>
      </c>
      <c r="J1005" s="166"/>
      <c r="K1005" s="102"/>
    </row>
    <row r="1006" spans="1:11" ht="15" x14ac:dyDescent="0.2">
      <c r="A1006" s="80"/>
      <c r="B1006" s="16"/>
      <c r="C1006" s="165"/>
      <c r="D1006" s="166"/>
      <c r="G1006" s="14"/>
      <c r="H1006" s="16"/>
      <c r="I1006" s="165"/>
      <c r="J1006" s="166"/>
      <c r="K1006" s="102"/>
    </row>
    <row r="1007" spans="1:11" ht="15" thickBot="1" x14ac:dyDescent="0.25">
      <c r="A1007" s="111"/>
      <c r="B1007" s="18"/>
      <c r="C1007" s="18"/>
      <c r="D1007" s="19"/>
      <c r="G1007" s="17"/>
      <c r="H1007" s="18"/>
      <c r="I1007" s="18"/>
      <c r="J1007" s="19"/>
      <c r="K1007" s="9"/>
    </row>
    <row r="1008" spans="1:11" ht="14.25" customHeight="1" x14ac:dyDescent="0.2">
      <c r="A1008" s="20" t="s">
        <v>240</v>
      </c>
      <c r="B1008" s="21"/>
      <c r="C1008" s="157" t="s">
        <v>241</v>
      </c>
      <c r="D1008" s="158"/>
      <c r="G1008" s="20" t="s">
        <v>393</v>
      </c>
      <c r="H1008" s="21"/>
      <c r="I1008" s="157" t="s">
        <v>394</v>
      </c>
      <c r="J1008" s="158"/>
      <c r="K1008" s="22"/>
    </row>
    <row r="1009" spans="1:11" x14ac:dyDescent="0.2">
      <c r="A1009" s="23" t="s">
        <v>395</v>
      </c>
      <c r="B1009" s="12"/>
      <c r="C1009" s="28" t="s">
        <v>244</v>
      </c>
      <c r="D1009" s="25"/>
      <c r="G1009" s="23" t="s">
        <v>396</v>
      </c>
      <c r="H1009" s="12"/>
      <c r="I1009" s="28" t="s">
        <v>397</v>
      </c>
      <c r="J1009" s="25"/>
      <c r="K1009" s="28"/>
    </row>
    <row r="1010" spans="1:11" x14ac:dyDescent="0.2">
      <c r="A1010" s="29" t="s">
        <v>246</v>
      </c>
      <c r="B1010" s="30"/>
      <c r="C1010" s="159" t="s">
        <v>11</v>
      </c>
      <c r="D1010" s="160"/>
      <c r="G1010" s="29" t="s">
        <v>398</v>
      </c>
      <c r="H1010" s="30"/>
      <c r="I1010" s="159" t="s">
        <v>11</v>
      </c>
      <c r="J1010" s="160"/>
      <c r="K1010" s="32"/>
    </row>
    <row r="1011" spans="1:11" ht="51" x14ac:dyDescent="0.2">
      <c r="A1011" s="103" t="s">
        <v>248</v>
      </c>
      <c r="B1011" s="34">
        <v>22</v>
      </c>
      <c r="C1011" s="35" t="s">
        <v>14</v>
      </c>
      <c r="D1011" s="36" t="s">
        <v>399</v>
      </c>
      <c r="G1011" s="103" t="s">
        <v>164</v>
      </c>
      <c r="H1011" s="34">
        <v>20</v>
      </c>
      <c r="I1011" s="35" t="s">
        <v>14</v>
      </c>
      <c r="J1011" s="36">
        <v>0</v>
      </c>
      <c r="K1011" s="31"/>
    </row>
    <row r="1012" spans="1:11" x14ac:dyDescent="0.2">
      <c r="A1012" s="40" t="s">
        <v>20</v>
      </c>
      <c r="B1012" s="39">
        <v>0</v>
      </c>
      <c r="C1012" s="41" t="s">
        <v>21</v>
      </c>
      <c r="D1012" s="42">
        <v>0</v>
      </c>
      <c r="G1012" s="40" t="s">
        <v>20</v>
      </c>
      <c r="H1012" s="39">
        <v>0</v>
      </c>
      <c r="I1012" s="41" t="s">
        <v>21</v>
      </c>
      <c r="J1012" s="42">
        <v>0</v>
      </c>
      <c r="K1012" s="37"/>
    </row>
    <row r="1013" spans="1:11" ht="38.25" x14ac:dyDescent="0.2">
      <c r="A1013" s="33" t="s">
        <v>22</v>
      </c>
      <c r="B1013" s="38">
        <v>0</v>
      </c>
      <c r="C1013" s="100" t="s">
        <v>23</v>
      </c>
      <c r="D1013" s="42">
        <v>6.5</v>
      </c>
      <c r="G1013" s="33" t="s">
        <v>22</v>
      </c>
      <c r="H1013" s="38">
        <v>0</v>
      </c>
      <c r="I1013" s="100" t="s">
        <v>23</v>
      </c>
      <c r="J1013" s="42">
        <v>0</v>
      </c>
      <c r="K1013" s="37"/>
    </row>
    <row r="1014" spans="1:11" x14ac:dyDescent="0.2">
      <c r="A1014" s="161" t="s">
        <v>24</v>
      </c>
      <c r="B1014" s="162"/>
      <c r="C1014" s="163" t="s">
        <v>25</v>
      </c>
      <c r="D1014" s="164"/>
      <c r="G1014" s="161" t="s">
        <v>24</v>
      </c>
      <c r="H1014" s="162"/>
      <c r="I1014" s="163" t="s">
        <v>25</v>
      </c>
      <c r="J1014" s="164"/>
      <c r="K1014" s="16"/>
    </row>
    <row r="1015" spans="1:11" x14ac:dyDescent="0.2">
      <c r="A1015" s="60"/>
      <c r="B1015" s="46" t="s">
        <v>26</v>
      </c>
      <c r="C1015" s="47"/>
      <c r="D1015" s="48" t="s">
        <v>26</v>
      </c>
      <c r="G1015" s="45"/>
      <c r="H1015" s="46" t="s">
        <v>26</v>
      </c>
      <c r="I1015" s="47"/>
      <c r="J1015" s="48" t="s">
        <v>26</v>
      </c>
      <c r="K1015" s="49"/>
    </row>
    <row r="1016" spans="1:11" x14ac:dyDescent="0.2">
      <c r="A1016" s="40" t="s">
        <v>29</v>
      </c>
      <c r="B1016" s="51">
        <v>12200</v>
      </c>
      <c r="C1016" s="52" t="s">
        <v>28</v>
      </c>
      <c r="D1016" s="53">
        <v>167</v>
      </c>
      <c r="G1016" s="50" t="s">
        <v>29</v>
      </c>
      <c r="H1016" s="51">
        <v>24600</v>
      </c>
      <c r="I1016" s="52" t="s">
        <v>28</v>
      </c>
      <c r="J1016" s="57">
        <v>208</v>
      </c>
      <c r="K1016" s="55"/>
    </row>
    <row r="1017" spans="1:11" x14ac:dyDescent="0.2">
      <c r="A1017" s="40" t="s">
        <v>30</v>
      </c>
      <c r="B1017" s="56">
        <v>3600</v>
      </c>
      <c r="C1017" s="52" t="s">
        <v>31</v>
      </c>
      <c r="D1017" s="57">
        <v>0</v>
      </c>
      <c r="G1017" s="40" t="s">
        <v>30</v>
      </c>
      <c r="H1017" s="56">
        <v>10000</v>
      </c>
      <c r="I1017" s="52" t="s">
        <v>31</v>
      </c>
      <c r="J1017" s="57">
        <v>0</v>
      </c>
      <c r="K1017" s="54"/>
    </row>
    <row r="1018" spans="1:11" x14ac:dyDescent="0.2">
      <c r="A1018" s="40" t="s">
        <v>32</v>
      </c>
      <c r="B1018" s="56">
        <v>1600</v>
      </c>
      <c r="C1018" s="52" t="s">
        <v>33</v>
      </c>
      <c r="D1018" s="57">
        <v>1950</v>
      </c>
      <c r="G1018" s="40" t="s">
        <v>32</v>
      </c>
      <c r="H1018" s="56">
        <v>12300</v>
      </c>
      <c r="I1018" s="52" t="s">
        <v>33</v>
      </c>
      <c r="J1018" s="57">
        <v>1950</v>
      </c>
      <c r="K1018" s="54"/>
    </row>
    <row r="1019" spans="1:11" x14ac:dyDescent="0.2">
      <c r="A1019" s="40" t="s">
        <v>34</v>
      </c>
      <c r="B1019" s="56">
        <v>1250</v>
      </c>
      <c r="C1019" s="58" t="s">
        <v>35</v>
      </c>
      <c r="D1019" s="57">
        <v>0</v>
      </c>
      <c r="G1019" s="40" t="s">
        <v>34</v>
      </c>
      <c r="H1019" s="56">
        <v>1250</v>
      </c>
      <c r="I1019" s="58" t="s">
        <v>35</v>
      </c>
      <c r="J1019" s="57">
        <v>0</v>
      </c>
      <c r="K1019" s="54"/>
    </row>
    <row r="1020" spans="1:11" x14ac:dyDescent="0.2">
      <c r="A1020" s="40" t="s">
        <v>36</v>
      </c>
      <c r="B1020" s="56">
        <v>13250</v>
      </c>
      <c r="C1020" s="52" t="s">
        <v>37</v>
      </c>
      <c r="D1020" s="57">
        <v>1800</v>
      </c>
      <c r="G1020" s="40" t="s">
        <v>36</v>
      </c>
      <c r="H1020" s="56">
        <v>14350</v>
      </c>
      <c r="I1020" s="132" t="s">
        <v>37</v>
      </c>
      <c r="J1020" s="130">
        <v>1800</v>
      </c>
      <c r="K1020" s="54"/>
    </row>
    <row r="1021" spans="1:11" x14ac:dyDescent="0.2">
      <c r="A1021" s="40" t="s">
        <v>38</v>
      </c>
      <c r="B1021" s="56">
        <v>0</v>
      </c>
      <c r="C1021" s="61"/>
      <c r="D1021" s="62"/>
      <c r="G1021" s="40" t="s">
        <v>38</v>
      </c>
      <c r="H1021" s="56">
        <v>0</v>
      </c>
      <c r="I1021" s="41"/>
      <c r="J1021" s="57"/>
      <c r="K1021" s="28"/>
    </row>
    <row r="1022" spans="1:11" x14ac:dyDescent="0.2">
      <c r="A1022" s="60" t="s">
        <v>39</v>
      </c>
      <c r="B1022" s="56">
        <f>1450+300</f>
        <v>1750</v>
      </c>
      <c r="C1022" s="61"/>
      <c r="D1022" s="62"/>
      <c r="G1022" s="60" t="s">
        <v>39</v>
      </c>
      <c r="H1022" s="56">
        <v>0</v>
      </c>
      <c r="I1022" s="63"/>
      <c r="J1022" s="89"/>
      <c r="K1022" s="5"/>
    </row>
    <row r="1023" spans="1:11" x14ac:dyDescent="0.2">
      <c r="A1023" s="20" t="s">
        <v>40</v>
      </c>
      <c r="B1023" s="109">
        <f>SUM(B1016:B1022)</f>
        <v>33650</v>
      </c>
      <c r="C1023" s="67" t="s">
        <v>41</v>
      </c>
      <c r="D1023" s="68">
        <f>SUM(D1016:D1022)-D1021</f>
        <v>3917</v>
      </c>
      <c r="G1023" s="65" t="s">
        <v>40</v>
      </c>
      <c r="H1023" s="101">
        <f>SUM(H1016:H1022)</f>
        <v>62500</v>
      </c>
      <c r="I1023" s="67" t="s">
        <v>41</v>
      </c>
      <c r="J1023" s="68">
        <f>SUM(J1016:J1022)</f>
        <v>3958</v>
      </c>
      <c r="K1023" s="69"/>
    </row>
    <row r="1024" spans="1:11" ht="42" customHeight="1" x14ac:dyDescent="0.2">
      <c r="A1024" s="70" t="s">
        <v>42</v>
      </c>
      <c r="B1024" s="71">
        <f>B1023-D1023</f>
        <v>29733</v>
      </c>
      <c r="C1024" s="151" t="s">
        <v>400</v>
      </c>
      <c r="D1024" s="152"/>
      <c r="E1024" s="12"/>
      <c r="F1024" s="12"/>
      <c r="G1024" s="70" t="s">
        <v>42</v>
      </c>
      <c r="H1024" s="71">
        <f>H1023-J1023</f>
        <v>58542</v>
      </c>
      <c r="I1024" s="151" t="s">
        <v>401</v>
      </c>
      <c r="J1024" s="152"/>
      <c r="K1024" s="72"/>
    </row>
    <row r="1025" spans="1:11" ht="14.25" customHeight="1" x14ac:dyDescent="0.2">
      <c r="A1025" s="153" t="s">
        <v>82</v>
      </c>
      <c r="B1025" s="154"/>
      <c r="C1025" s="73"/>
      <c r="D1025" s="74"/>
      <c r="G1025" s="153" t="s">
        <v>82</v>
      </c>
      <c r="H1025" s="154"/>
      <c r="I1025" s="12"/>
      <c r="J1025" s="74"/>
      <c r="K1025" s="73"/>
    </row>
    <row r="1026" spans="1:11" ht="14.25" customHeight="1" x14ac:dyDescent="0.2">
      <c r="A1026" s="155"/>
      <c r="B1026" s="156"/>
      <c r="C1026" s="73"/>
      <c r="D1026" s="74"/>
      <c r="G1026" s="155"/>
      <c r="H1026" s="156"/>
      <c r="I1026" s="73"/>
      <c r="J1026" s="74"/>
      <c r="K1026" s="73"/>
    </row>
    <row r="1027" spans="1:11" ht="14.25" customHeight="1" x14ac:dyDescent="0.2">
      <c r="A1027" s="155"/>
      <c r="B1027" s="156"/>
      <c r="C1027" s="73"/>
      <c r="D1027" s="74"/>
      <c r="G1027" s="155"/>
      <c r="H1027" s="156"/>
      <c r="I1027" s="73"/>
      <c r="J1027" s="74"/>
      <c r="K1027" s="73"/>
    </row>
    <row r="1028" spans="1:11" ht="15" thickBot="1" x14ac:dyDescent="0.25">
      <c r="A1028" s="167" t="s">
        <v>83</v>
      </c>
      <c r="B1028" s="168"/>
      <c r="C1028" s="168"/>
      <c r="D1028" s="169"/>
      <c r="G1028" s="167" t="s">
        <v>83</v>
      </c>
      <c r="H1028" s="168"/>
      <c r="I1028" s="168"/>
      <c r="J1028" s="169"/>
      <c r="K1028" s="122"/>
    </row>
    <row r="1029" spans="1:11" x14ac:dyDescent="0.2">
      <c r="A1029" s="92"/>
      <c r="B1029" s="92"/>
      <c r="C1029" s="92"/>
      <c r="D1029" s="92"/>
    </row>
    <row r="1030" spans="1:11" ht="15" thickBot="1" x14ac:dyDescent="0.25">
      <c r="A1030" s="92"/>
      <c r="B1030" s="92"/>
      <c r="C1030" s="92"/>
      <c r="D1030" s="92"/>
    </row>
    <row r="1031" spans="1:11" x14ac:dyDescent="0.2">
      <c r="A1031" s="77" t="s">
        <v>48</v>
      </c>
      <c r="B1031" s="3"/>
      <c r="C1031" s="3"/>
      <c r="D1031" s="4"/>
      <c r="G1031" s="77" t="s">
        <v>0</v>
      </c>
      <c r="H1031" s="3"/>
      <c r="I1031" s="3"/>
      <c r="J1031" s="4"/>
      <c r="K1031" s="5"/>
    </row>
    <row r="1032" spans="1:11" ht="15" x14ac:dyDescent="0.2">
      <c r="A1032" s="81"/>
      <c r="B1032" s="5"/>
      <c r="C1032" s="165" t="s">
        <v>1</v>
      </c>
      <c r="D1032" s="166"/>
      <c r="G1032" s="81"/>
      <c r="H1032" s="5"/>
      <c r="I1032" s="165" t="s">
        <v>1</v>
      </c>
      <c r="J1032" s="166"/>
      <c r="K1032" s="102"/>
    </row>
    <row r="1033" spans="1:11" ht="15" x14ac:dyDescent="0.2">
      <c r="A1033" s="80"/>
      <c r="B1033" s="16"/>
      <c r="C1033" s="165"/>
      <c r="D1033" s="166"/>
      <c r="G1033" s="80"/>
      <c r="H1033" s="16"/>
      <c r="I1033" s="165"/>
      <c r="J1033" s="166"/>
      <c r="K1033" s="102"/>
    </row>
    <row r="1034" spans="1:11" ht="15" thickBot="1" x14ac:dyDescent="0.25">
      <c r="A1034" s="111"/>
      <c r="B1034" s="18"/>
      <c r="C1034" s="18"/>
      <c r="D1034" s="19"/>
      <c r="G1034" s="111"/>
      <c r="H1034" s="18"/>
      <c r="I1034" s="18"/>
      <c r="J1034" s="19"/>
      <c r="K1034" s="9"/>
    </row>
    <row r="1035" spans="1:11" ht="14.25" customHeight="1" x14ac:dyDescent="0.2">
      <c r="A1035" s="20" t="s">
        <v>176</v>
      </c>
      <c r="B1035" s="21"/>
      <c r="C1035" s="157" t="s">
        <v>177</v>
      </c>
      <c r="D1035" s="158"/>
      <c r="G1035" s="20" t="s">
        <v>319</v>
      </c>
      <c r="H1035" s="21"/>
      <c r="I1035" s="157" t="s">
        <v>320</v>
      </c>
      <c r="J1035" s="158"/>
      <c r="K1035" s="22"/>
    </row>
    <row r="1036" spans="1:11" x14ac:dyDescent="0.2">
      <c r="A1036" s="23" t="s">
        <v>179</v>
      </c>
      <c r="B1036" s="12"/>
      <c r="C1036" s="28" t="s">
        <v>180</v>
      </c>
      <c r="D1036" s="25"/>
      <c r="G1036" s="23" t="s">
        <v>321</v>
      </c>
      <c r="H1036" s="12"/>
      <c r="I1036" s="28" t="s">
        <v>322</v>
      </c>
      <c r="J1036" s="25"/>
      <c r="K1036" s="28"/>
    </row>
    <row r="1037" spans="1:11" x14ac:dyDescent="0.2">
      <c r="A1037" s="29" t="s">
        <v>182</v>
      </c>
      <c r="B1037" s="30"/>
      <c r="C1037" s="159" t="s">
        <v>11</v>
      </c>
      <c r="D1037" s="160"/>
      <c r="G1037" s="29" t="s">
        <v>323</v>
      </c>
      <c r="H1037" s="30"/>
      <c r="I1037" s="159" t="s">
        <v>11</v>
      </c>
      <c r="J1037" s="160"/>
      <c r="K1037" s="32"/>
    </row>
    <row r="1038" spans="1:11" ht="51" x14ac:dyDescent="0.2">
      <c r="A1038" s="103" t="s">
        <v>164</v>
      </c>
      <c r="B1038" s="34">
        <v>21</v>
      </c>
      <c r="C1038" s="35" t="s">
        <v>14</v>
      </c>
      <c r="D1038" s="36" t="s">
        <v>93</v>
      </c>
      <c r="G1038" s="103" t="s">
        <v>164</v>
      </c>
      <c r="H1038" s="34">
        <v>11</v>
      </c>
      <c r="I1038" s="35" t="s">
        <v>14</v>
      </c>
      <c r="J1038" s="36" t="s">
        <v>172</v>
      </c>
      <c r="K1038" s="31"/>
    </row>
    <row r="1039" spans="1:11" x14ac:dyDescent="0.2">
      <c r="A1039" s="40" t="s">
        <v>20</v>
      </c>
      <c r="B1039" s="39">
        <v>1</v>
      </c>
      <c r="C1039" s="41" t="s">
        <v>21</v>
      </c>
      <c r="D1039" s="42">
        <v>0</v>
      </c>
      <c r="G1039" s="40" t="s">
        <v>20</v>
      </c>
      <c r="H1039" s="39">
        <v>11</v>
      </c>
      <c r="I1039" s="41" t="s">
        <v>21</v>
      </c>
      <c r="J1039" s="42">
        <v>11</v>
      </c>
      <c r="K1039" s="37"/>
    </row>
    <row r="1040" spans="1:11" ht="38.25" x14ac:dyDescent="0.2">
      <c r="A1040" s="33" t="s">
        <v>22</v>
      </c>
      <c r="B1040" s="43">
        <v>0</v>
      </c>
      <c r="C1040" s="44" t="s">
        <v>23</v>
      </c>
      <c r="D1040" s="42">
        <v>1</v>
      </c>
      <c r="G1040" s="33" t="s">
        <v>22</v>
      </c>
      <c r="H1040" s="38">
        <v>0</v>
      </c>
      <c r="I1040" s="100" t="s">
        <v>23</v>
      </c>
      <c r="J1040" s="42">
        <v>0</v>
      </c>
      <c r="K1040" s="37"/>
    </row>
    <row r="1041" spans="1:11" x14ac:dyDescent="0.2">
      <c r="A1041" s="161" t="s">
        <v>24</v>
      </c>
      <c r="B1041" s="162"/>
      <c r="C1041" s="163" t="s">
        <v>25</v>
      </c>
      <c r="D1041" s="164"/>
      <c r="G1041" s="161" t="s">
        <v>24</v>
      </c>
      <c r="H1041" s="162"/>
      <c r="I1041" s="163" t="s">
        <v>25</v>
      </c>
      <c r="J1041" s="164"/>
      <c r="K1041" s="16"/>
    </row>
    <row r="1042" spans="1:11" x14ac:dyDescent="0.2">
      <c r="A1042" s="60"/>
      <c r="B1042" s="46" t="s">
        <v>26</v>
      </c>
      <c r="C1042" s="47"/>
      <c r="D1042" s="48" t="s">
        <v>26</v>
      </c>
      <c r="G1042" s="60"/>
      <c r="H1042" s="46" t="s">
        <v>26</v>
      </c>
      <c r="I1042" s="47"/>
      <c r="J1042" s="48" t="s">
        <v>26</v>
      </c>
      <c r="K1042" s="49"/>
    </row>
    <row r="1043" spans="1:11" x14ac:dyDescent="0.2">
      <c r="A1043" s="40" t="s">
        <v>29</v>
      </c>
      <c r="B1043" s="51">
        <v>17200</v>
      </c>
      <c r="C1043" s="52" t="s">
        <v>28</v>
      </c>
      <c r="D1043" s="53">
        <v>208</v>
      </c>
      <c r="G1043" s="40" t="s">
        <v>29</v>
      </c>
      <c r="H1043" s="51">
        <v>14667</v>
      </c>
      <c r="I1043" s="52" t="s">
        <v>28</v>
      </c>
      <c r="J1043" s="53">
        <v>125</v>
      </c>
      <c r="K1043" s="55"/>
    </row>
    <row r="1044" spans="1:11" x14ac:dyDescent="0.2">
      <c r="A1044" s="40" t="s">
        <v>30</v>
      </c>
      <c r="B1044" s="56">
        <v>7500</v>
      </c>
      <c r="C1044" s="52" t="s">
        <v>31</v>
      </c>
      <c r="D1044" s="57">
        <v>0</v>
      </c>
      <c r="G1044" s="40" t="s">
        <v>30</v>
      </c>
      <c r="H1044" s="56">
        <v>3000</v>
      </c>
      <c r="I1044" s="52" t="s">
        <v>31</v>
      </c>
      <c r="J1044" s="57">
        <v>0</v>
      </c>
      <c r="K1044" s="54"/>
    </row>
    <row r="1045" spans="1:11" x14ac:dyDescent="0.2">
      <c r="A1045" s="40" t="s">
        <v>32</v>
      </c>
      <c r="B1045" s="56">
        <v>3550</v>
      </c>
      <c r="C1045" s="52" t="s">
        <v>33</v>
      </c>
      <c r="D1045" s="57">
        <v>2936</v>
      </c>
      <c r="G1045" s="40" t="s">
        <v>32</v>
      </c>
      <c r="H1045" s="56">
        <v>2000</v>
      </c>
      <c r="I1045" s="52" t="s">
        <v>33</v>
      </c>
      <c r="J1045" s="57">
        <v>823</v>
      </c>
      <c r="K1045" s="54"/>
    </row>
    <row r="1046" spans="1:11" x14ac:dyDescent="0.2">
      <c r="A1046" s="40" t="s">
        <v>34</v>
      </c>
      <c r="B1046" s="56">
        <v>3500</v>
      </c>
      <c r="C1046" s="58" t="s">
        <v>35</v>
      </c>
      <c r="D1046" s="57">
        <v>0</v>
      </c>
      <c r="G1046" s="40" t="s">
        <v>34</v>
      </c>
      <c r="H1046" s="56">
        <v>1000</v>
      </c>
      <c r="I1046" s="58" t="s">
        <v>35</v>
      </c>
      <c r="J1046" s="57">
        <v>12089</v>
      </c>
      <c r="K1046" s="54"/>
    </row>
    <row r="1047" spans="1:11" x14ac:dyDescent="0.2">
      <c r="A1047" s="40" t="s">
        <v>36</v>
      </c>
      <c r="B1047" s="56">
        <v>11250</v>
      </c>
      <c r="C1047" s="52" t="s">
        <v>37</v>
      </c>
      <c r="D1047" s="120">
        <v>0</v>
      </c>
      <c r="G1047" s="40" t="s">
        <v>36</v>
      </c>
      <c r="H1047" s="56">
        <v>4333</v>
      </c>
      <c r="I1047" s="52" t="s">
        <v>37</v>
      </c>
      <c r="J1047" s="57">
        <v>760</v>
      </c>
      <c r="K1047" s="54"/>
    </row>
    <row r="1048" spans="1:11" x14ac:dyDescent="0.2">
      <c r="A1048" s="40" t="s">
        <v>38</v>
      </c>
      <c r="B1048" s="56">
        <v>0</v>
      </c>
      <c r="C1048" s="35"/>
      <c r="D1048" s="35"/>
      <c r="G1048" s="40" t="s">
        <v>38</v>
      </c>
      <c r="H1048" s="56">
        <v>0</v>
      </c>
      <c r="I1048" s="61"/>
      <c r="J1048" s="62"/>
      <c r="K1048" s="28"/>
    </row>
    <row r="1049" spans="1:11" x14ac:dyDescent="0.2">
      <c r="A1049" s="60" t="s">
        <v>39</v>
      </c>
      <c r="B1049" s="56">
        <v>0</v>
      </c>
      <c r="C1049" s="61"/>
      <c r="D1049" s="61"/>
      <c r="G1049" s="60" t="s">
        <v>39</v>
      </c>
      <c r="H1049" s="56">
        <v>0</v>
      </c>
      <c r="I1049" s="61"/>
      <c r="J1049" s="62"/>
      <c r="K1049" s="5"/>
    </row>
    <row r="1050" spans="1:11" x14ac:dyDescent="0.2">
      <c r="A1050" s="65" t="s">
        <v>40</v>
      </c>
      <c r="B1050" s="101">
        <f>SUM(B1043:B1049)</f>
        <v>43000</v>
      </c>
      <c r="C1050" s="67" t="s">
        <v>41</v>
      </c>
      <c r="D1050" s="68">
        <f>SUM(D1043:D1048)</f>
        <v>3144</v>
      </c>
      <c r="G1050" s="20" t="s">
        <v>40</v>
      </c>
      <c r="H1050" s="109">
        <f>SUM(H1043:H1049)</f>
        <v>25000</v>
      </c>
      <c r="I1050" s="67" t="s">
        <v>41</v>
      </c>
      <c r="J1050" s="68">
        <f>SUM(J1043:J1049)-J1048</f>
        <v>13797</v>
      </c>
      <c r="K1050" s="69"/>
    </row>
    <row r="1051" spans="1:11" ht="42" customHeight="1" x14ac:dyDescent="0.2">
      <c r="A1051" s="70" t="s">
        <v>42</v>
      </c>
      <c r="B1051" s="71">
        <f>B1050-D1050</f>
        <v>39856</v>
      </c>
      <c r="C1051" s="151" t="s">
        <v>324</v>
      </c>
      <c r="D1051" s="152"/>
      <c r="E1051" s="12"/>
      <c r="F1051" s="12"/>
      <c r="G1051" s="70" t="s">
        <v>42</v>
      </c>
      <c r="H1051" s="71">
        <f>H1050-J1050</f>
        <v>11203</v>
      </c>
      <c r="I1051" s="151" t="s">
        <v>325</v>
      </c>
      <c r="J1051" s="152"/>
      <c r="K1051" s="72"/>
    </row>
    <row r="1052" spans="1:11" ht="14.25" customHeight="1" x14ac:dyDescent="0.2">
      <c r="A1052" s="153" t="s">
        <v>82</v>
      </c>
      <c r="B1052" s="154"/>
      <c r="C1052" s="73"/>
      <c r="D1052" s="74"/>
      <c r="G1052" s="153" t="s">
        <v>82</v>
      </c>
      <c r="H1052" s="154"/>
      <c r="I1052" s="73"/>
      <c r="J1052" s="74"/>
      <c r="K1052" s="73"/>
    </row>
    <row r="1053" spans="1:11" ht="14.25" customHeight="1" x14ac:dyDescent="0.2">
      <c r="A1053" s="155"/>
      <c r="B1053" s="156"/>
      <c r="C1053" s="73"/>
      <c r="D1053" s="74"/>
      <c r="G1053" s="155"/>
      <c r="H1053" s="156"/>
      <c r="I1053" s="73"/>
      <c r="J1053" s="74"/>
      <c r="K1053" s="73"/>
    </row>
    <row r="1054" spans="1:11" ht="14.25" customHeight="1" x14ac:dyDescent="0.2">
      <c r="A1054" s="155"/>
      <c r="B1054" s="156"/>
      <c r="C1054" s="73"/>
      <c r="D1054" s="74"/>
      <c r="G1054" s="155"/>
      <c r="H1054" s="156"/>
      <c r="I1054" s="73"/>
      <c r="J1054" s="74"/>
      <c r="K1054" s="73"/>
    </row>
    <row r="1055" spans="1:11" ht="15" thickBot="1" x14ac:dyDescent="0.25">
      <c r="A1055" s="123" t="s">
        <v>83</v>
      </c>
      <c r="B1055" s="124"/>
      <c r="C1055" s="125"/>
      <c r="D1055" s="126"/>
      <c r="G1055" s="167" t="s">
        <v>83</v>
      </c>
      <c r="H1055" s="168"/>
      <c r="I1055" s="168"/>
      <c r="J1055" s="169"/>
      <c r="K1055" s="122"/>
    </row>
    <row r="1056" spans="1:11" x14ac:dyDescent="0.2">
      <c r="A1056" s="92"/>
      <c r="B1056" s="92"/>
      <c r="C1056" s="92"/>
      <c r="D1056" s="92"/>
    </row>
    <row r="1057" spans="1:11" ht="15" thickBot="1" x14ac:dyDescent="0.25">
      <c r="A1057" s="128"/>
      <c r="B1057" s="128"/>
      <c r="C1057" s="122"/>
      <c r="D1057" s="122"/>
      <c r="G1057" s="128"/>
      <c r="H1057" s="128"/>
      <c r="I1057" s="122"/>
      <c r="J1057" s="122"/>
      <c r="K1057" s="122"/>
    </row>
    <row r="1058" spans="1:11" x14ac:dyDescent="0.2">
      <c r="A1058" s="77" t="s">
        <v>48</v>
      </c>
      <c r="B1058" s="3"/>
      <c r="C1058" s="3"/>
      <c r="D1058" s="110"/>
      <c r="G1058" s="77" t="s">
        <v>48</v>
      </c>
      <c r="H1058" s="3"/>
      <c r="I1058" s="3"/>
      <c r="J1058" s="4"/>
      <c r="K1058" s="5"/>
    </row>
    <row r="1059" spans="1:11" ht="15" x14ac:dyDescent="0.2">
      <c r="A1059" s="81"/>
      <c r="B1059" s="5"/>
      <c r="C1059" s="165" t="s">
        <v>1</v>
      </c>
      <c r="D1059" s="166"/>
      <c r="G1059" s="81"/>
      <c r="H1059" s="5"/>
      <c r="I1059" s="165" t="s">
        <v>1</v>
      </c>
      <c r="J1059" s="166"/>
      <c r="K1059" s="102"/>
    </row>
    <row r="1060" spans="1:11" ht="15" x14ac:dyDescent="0.2">
      <c r="A1060" s="80"/>
      <c r="B1060" s="16"/>
      <c r="C1060" s="165"/>
      <c r="D1060" s="166"/>
      <c r="G1060" s="80"/>
      <c r="H1060" s="16"/>
      <c r="I1060" s="165"/>
      <c r="J1060" s="166"/>
      <c r="K1060" s="102"/>
    </row>
    <row r="1061" spans="1:11" ht="15" thickBot="1" x14ac:dyDescent="0.25">
      <c r="A1061" s="111"/>
      <c r="B1061" s="18"/>
      <c r="C1061" s="18"/>
      <c r="D1061" s="19"/>
      <c r="G1061" s="111"/>
      <c r="H1061" s="18"/>
      <c r="I1061" s="18"/>
      <c r="J1061" s="19"/>
      <c r="K1061" s="9"/>
    </row>
    <row r="1062" spans="1:11" ht="14.25" customHeight="1" x14ac:dyDescent="0.2">
      <c r="A1062" s="20" t="s">
        <v>157</v>
      </c>
      <c r="B1062" s="21"/>
      <c r="C1062" s="157" t="s">
        <v>158</v>
      </c>
      <c r="D1062" s="158"/>
      <c r="G1062" s="20" t="s">
        <v>402</v>
      </c>
      <c r="H1062" s="21"/>
      <c r="I1062" s="157" t="s">
        <v>403</v>
      </c>
      <c r="J1062" s="158"/>
      <c r="K1062" s="22"/>
    </row>
    <row r="1063" spans="1:11" x14ac:dyDescent="0.2">
      <c r="A1063" s="23" t="s">
        <v>137</v>
      </c>
      <c r="B1063" s="12"/>
      <c r="C1063" s="28" t="s">
        <v>161</v>
      </c>
      <c r="D1063" s="25"/>
      <c r="G1063" s="23" t="s">
        <v>188</v>
      </c>
      <c r="H1063" s="12"/>
      <c r="I1063" s="28" t="s">
        <v>404</v>
      </c>
      <c r="J1063" s="25"/>
      <c r="K1063" s="28"/>
    </row>
    <row r="1064" spans="1:11" x14ac:dyDescent="0.2">
      <c r="A1064" s="29" t="s">
        <v>163</v>
      </c>
      <c r="B1064" s="30"/>
      <c r="C1064" s="159" t="s">
        <v>11</v>
      </c>
      <c r="D1064" s="160"/>
      <c r="G1064" s="29" t="s">
        <v>405</v>
      </c>
      <c r="H1064" s="30"/>
      <c r="I1064" s="159" t="s">
        <v>11</v>
      </c>
      <c r="J1064" s="160"/>
      <c r="K1064" s="32"/>
    </row>
    <row r="1065" spans="1:11" ht="51" x14ac:dyDescent="0.2">
      <c r="A1065" s="103" t="s">
        <v>164</v>
      </c>
      <c r="B1065" s="34">
        <v>22</v>
      </c>
      <c r="C1065" s="35" t="s">
        <v>14</v>
      </c>
      <c r="D1065" s="129" t="s">
        <v>17</v>
      </c>
      <c r="G1065" s="103" t="s">
        <v>164</v>
      </c>
      <c r="H1065" s="34">
        <v>14</v>
      </c>
      <c r="I1065" s="35" t="s">
        <v>14</v>
      </c>
      <c r="J1065" s="36" t="s">
        <v>79</v>
      </c>
      <c r="K1065" s="31"/>
    </row>
    <row r="1066" spans="1:11" x14ac:dyDescent="0.2">
      <c r="A1066" s="40" t="s">
        <v>20</v>
      </c>
      <c r="B1066" s="39">
        <v>0</v>
      </c>
      <c r="C1066" s="41" t="s">
        <v>21</v>
      </c>
      <c r="D1066" s="42">
        <v>0</v>
      </c>
      <c r="G1066" s="40" t="s">
        <v>20</v>
      </c>
      <c r="H1066" s="39">
        <v>8</v>
      </c>
      <c r="I1066" s="41" t="s">
        <v>21</v>
      </c>
      <c r="J1066" s="42">
        <v>4.5</v>
      </c>
      <c r="K1066" s="37"/>
    </row>
    <row r="1067" spans="1:11" ht="38.25" x14ac:dyDescent="0.2">
      <c r="A1067" s="33" t="s">
        <v>22</v>
      </c>
      <c r="B1067" s="43">
        <v>0</v>
      </c>
      <c r="C1067" s="44" t="s">
        <v>23</v>
      </c>
      <c r="D1067" s="42">
        <v>10</v>
      </c>
      <c r="G1067" s="33" t="s">
        <v>22</v>
      </c>
      <c r="H1067" s="43">
        <v>0</v>
      </c>
      <c r="I1067" s="44" t="s">
        <v>23</v>
      </c>
      <c r="J1067" s="42">
        <v>0</v>
      </c>
      <c r="K1067" s="37"/>
    </row>
    <row r="1068" spans="1:11" x14ac:dyDescent="0.2">
      <c r="A1068" s="161" t="s">
        <v>24</v>
      </c>
      <c r="B1068" s="162"/>
      <c r="C1068" s="163" t="s">
        <v>25</v>
      </c>
      <c r="D1068" s="164"/>
      <c r="G1068" s="161" t="s">
        <v>24</v>
      </c>
      <c r="H1068" s="162"/>
      <c r="I1068" s="163" t="s">
        <v>25</v>
      </c>
      <c r="J1068" s="164"/>
      <c r="K1068" s="16"/>
    </row>
    <row r="1069" spans="1:11" x14ac:dyDescent="0.2">
      <c r="A1069" s="60"/>
      <c r="B1069" s="46" t="s">
        <v>26</v>
      </c>
      <c r="C1069" s="47"/>
      <c r="D1069" s="48" t="s">
        <v>26</v>
      </c>
      <c r="G1069" s="60"/>
      <c r="H1069" s="46" t="s">
        <v>26</v>
      </c>
      <c r="I1069" s="47"/>
      <c r="J1069" s="48" t="s">
        <v>26</v>
      </c>
      <c r="K1069" s="49"/>
    </row>
    <row r="1070" spans="1:11" x14ac:dyDescent="0.2">
      <c r="A1070" s="40" t="s">
        <v>29</v>
      </c>
      <c r="B1070" s="51">
        <v>16000</v>
      </c>
      <c r="C1070" s="52" t="s">
        <v>28</v>
      </c>
      <c r="D1070" s="53">
        <v>125</v>
      </c>
      <c r="G1070" s="40" t="s">
        <v>29</v>
      </c>
      <c r="H1070" s="51">
        <v>8600</v>
      </c>
      <c r="I1070" s="52" t="s">
        <v>28</v>
      </c>
      <c r="J1070" s="53">
        <v>125</v>
      </c>
      <c r="K1070" s="55"/>
    </row>
    <row r="1071" spans="1:11" x14ac:dyDescent="0.2">
      <c r="A1071" s="40" t="s">
        <v>30</v>
      </c>
      <c r="B1071" s="56">
        <v>2500</v>
      </c>
      <c r="C1071" s="52" t="s">
        <v>31</v>
      </c>
      <c r="D1071" s="57">
        <v>0</v>
      </c>
      <c r="G1071" s="40" t="s">
        <v>30</v>
      </c>
      <c r="H1071" s="56">
        <v>6500</v>
      </c>
      <c r="I1071" s="52" t="s">
        <v>31</v>
      </c>
      <c r="J1071" s="57">
        <v>0</v>
      </c>
      <c r="K1071" s="54"/>
    </row>
    <row r="1072" spans="1:11" x14ac:dyDescent="0.2">
      <c r="A1072" s="40" t="s">
        <v>32</v>
      </c>
      <c r="B1072" s="56">
        <v>1600</v>
      </c>
      <c r="C1072" s="52" t="s">
        <v>33</v>
      </c>
      <c r="D1072" s="57">
        <v>0</v>
      </c>
      <c r="G1072" s="40" t="s">
        <v>32</v>
      </c>
      <c r="H1072" s="56">
        <v>1600</v>
      </c>
      <c r="I1072" s="52" t="s">
        <v>33</v>
      </c>
      <c r="J1072" s="57">
        <v>1500</v>
      </c>
      <c r="K1072" s="54"/>
    </row>
    <row r="1073" spans="1:11" x14ac:dyDescent="0.2">
      <c r="A1073" s="40" t="s">
        <v>34</v>
      </c>
      <c r="B1073" s="56">
        <v>1250</v>
      </c>
      <c r="C1073" s="58" t="s">
        <v>35</v>
      </c>
      <c r="D1073" s="57">
        <v>0</v>
      </c>
      <c r="G1073" s="40" t="s">
        <v>34</v>
      </c>
      <c r="H1073" s="56">
        <v>1250</v>
      </c>
      <c r="I1073" s="58" t="s">
        <v>35</v>
      </c>
      <c r="J1073" s="57">
        <v>4398</v>
      </c>
      <c r="K1073" s="54"/>
    </row>
    <row r="1074" spans="1:11" x14ac:dyDescent="0.2">
      <c r="A1074" s="40" t="s">
        <v>36</v>
      </c>
      <c r="B1074" s="56">
        <v>2650</v>
      </c>
      <c r="C1074" s="52" t="s">
        <v>37</v>
      </c>
      <c r="D1074" s="120">
        <v>0</v>
      </c>
      <c r="G1074" s="40" t="s">
        <v>36</v>
      </c>
      <c r="H1074" s="56">
        <v>3550</v>
      </c>
      <c r="I1074" s="52" t="s">
        <v>37</v>
      </c>
      <c r="J1074" s="120">
        <v>0</v>
      </c>
      <c r="K1074" s="54"/>
    </row>
    <row r="1075" spans="1:11" x14ac:dyDescent="0.2">
      <c r="A1075" s="40" t="s">
        <v>38</v>
      </c>
      <c r="B1075" s="56">
        <v>0</v>
      </c>
      <c r="C1075" s="35"/>
      <c r="D1075" s="35"/>
      <c r="G1075" s="40" t="s">
        <v>38</v>
      </c>
      <c r="H1075" s="56">
        <v>0</v>
      </c>
      <c r="I1075" s="35"/>
      <c r="J1075" s="35"/>
      <c r="K1075" s="28"/>
    </row>
    <row r="1076" spans="1:11" x14ac:dyDescent="0.2">
      <c r="A1076" s="60" t="s">
        <v>39</v>
      </c>
      <c r="B1076" s="56">
        <v>545</v>
      </c>
      <c r="C1076" s="61"/>
      <c r="D1076" s="61"/>
      <c r="G1076" s="60" t="s">
        <v>39</v>
      </c>
      <c r="H1076" s="56">
        <v>0</v>
      </c>
      <c r="I1076" s="61"/>
      <c r="J1076" s="61"/>
      <c r="K1076" s="5"/>
    </row>
    <row r="1077" spans="1:11" x14ac:dyDescent="0.2">
      <c r="A1077" s="65" t="s">
        <v>40</v>
      </c>
      <c r="B1077" s="101">
        <f>SUM(B1070:B1076)</f>
        <v>24545</v>
      </c>
      <c r="C1077" s="67" t="s">
        <v>41</v>
      </c>
      <c r="D1077" s="68">
        <f>SUM(D1070:D1075)</f>
        <v>125</v>
      </c>
      <c r="G1077" s="65" t="s">
        <v>40</v>
      </c>
      <c r="H1077" s="101">
        <f>SUM(H1070:H1076)</f>
        <v>21500</v>
      </c>
      <c r="I1077" s="67" t="s">
        <v>41</v>
      </c>
      <c r="J1077" s="68">
        <f>SUM(J1070:J1075)</f>
        <v>6023</v>
      </c>
      <c r="K1077" s="69"/>
    </row>
    <row r="1078" spans="1:11" ht="43.5" customHeight="1" x14ac:dyDescent="0.2">
      <c r="A1078" s="70" t="s">
        <v>42</v>
      </c>
      <c r="B1078" s="71">
        <f>B1077-D1077</f>
        <v>24420</v>
      </c>
      <c r="C1078" s="151" t="s">
        <v>406</v>
      </c>
      <c r="D1078" s="152"/>
      <c r="E1078" s="12"/>
      <c r="F1078" s="12"/>
      <c r="G1078" s="70" t="s">
        <v>42</v>
      </c>
      <c r="H1078" s="71">
        <f>H1077-J1077</f>
        <v>15477</v>
      </c>
      <c r="I1078" s="151" t="s">
        <v>407</v>
      </c>
      <c r="J1078" s="152"/>
      <c r="K1078" s="72"/>
    </row>
    <row r="1079" spans="1:11" ht="14.25" customHeight="1" x14ac:dyDescent="0.2">
      <c r="A1079" s="153" t="s">
        <v>82</v>
      </c>
      <c r="B1079" s="154"/>
      <c r="C1079" s="73"/>
      <c r="D1079" s="74"/>
      <c r="G1079" s="153" t="s">
        <v>82</v>
      </c>
      <c r="H1079" s="154"/>
      <c r="I1079" s="73"/>
      <c r="J1079" s="74"/>
      <c r="K1079" s="73"/>
    </row>
    <row r="1080" spans="1:11" ht="14.25" customHeight="1" x14ac:dyDescent="0.2">
      <c r="A1080" s="155"/>
      <c r="B1080" s="156"/>
      <c r="C1080" s="73"/>
      <c r="D1080" s="74"/>
      <c r="G1080" s="155"/>
      <c r="H1080" s="156"/>
      <c r="I1080" s="73"/>
      <c r="J1080" s="74"/>
      <c r="K1080" s="73"/>
    </row>
    <row r="1081" spans="1:11" ht="14.25" customHeight="1" x14ac:dyDescent="0.2">
      <c r="A1081" s="155"/>
      <c r="B1081" s="156"/>
      <c r="C1081" s="73"/>
      <c r="D1081" s="74"/>
      <c r="G1081" s="155"/>
      <c r="H1081" s="156"/>
      <c r="I1081" s="73"/>
      <c r="J1081" s="74"/>
      <c r="K1081" s="73"/>
    </row>
    <row r="1082" spans="1:11" ht="15" thickBot="1" x14ac:dyDescent="0.25">
      <c r="A1082" s="123" t="s">
        <v>83</v>
      </c>
      <c r="B1082" s="124"/>
      <c r="C1082" s="125"/>
      <c r="D1082" s="126"/>
      <c r="G1082" s="123" t="s">
        <v>83</v>
      </c>
      <c r="H1082" s="124"/>
      <c r="I1082" s="125"/>
      <c r="J1082" s="126"/>
      <c r="K1082" s="122"/>
    </row>
    <row r="1083" spans="1:11" x14ac:dyDescent="0.2">
      <c r="A1083" s="92"/>
      <c r="B1083" s="92"/>
      <c r="C1083" s="92"/>
      <c r="D1083" s="92"/>
    </row>
    <row r="1085" spans="1:11" ht="15" thickBot="1" x14ac:dyDescent="0.25"/>
    <row r="1086" spans="1:11" x14ac:dyDescent="0.2">
      <c r="A1086" s="77"/>
      <c r="B1086" s="3"/>
      <c r="C1086" s="3"/>
      <c r="D1086" s="4"/>
    </row>
    <row r="1087" spans="1:11" x14ac:dyDescent="0.2">
      <c r="A1087" s="81"/>
      <c r="B1087" s="5"/>
      <c r="C1087" s="165" t="s">
        <v>1</v>
      </c>
      <c r="D1087" s="166"/>
    </row>
    <row r="1088" spans="1:11" x14ac:dyDescent="0.2">
      <c r="A1088" s="80"/>
      <c r="B1088" s="16"/>
      <c r="C1088" s="165"/>
      <c r="D1088" s="166"/>
    </row>
    <row r="1089" spans="1:4" ht="15" thickBot="1" x14ac:dyDescent="0.25">
      <c r="A1089" s="81"/>
      <c r="B1089" s="15"/>
      <c r="C1089" s="15"/>
      <c r="D1089" s="82"/>
    </row>
    <row r="1090" spans="1:4" ht="15" x14ac:dyDescent="0.25">
      <c r="A1090" s="139" t="s">
        <v>408</v>
      </c>
      <c r="B1090" s="140"/>
      <c r="C1090" s="141" t="s">
        <v>131</v>
      </c>
      <c r="D1090" s="142"/>
    </row>
    <row r="1091" spans="1:4" ht="15" x14ac:dyDescent="0.25">
      <c r="A1091" s="180" t="s">
        <v>409</v>
      </c>
      <c r="B1091" s="181"/>
      <c r="C1091" s="32" t="s">
        <v>410</v>
      </c>
      <c r="D1091" s="143"/>
    </row>
    <row r="1092" spans="1:4" ht="15" thickBot="1" x14ac:dyDescent="0.25">
      <c r="A1092" s="144" t="s">
        <v>411</v>
      </c>
      <c r="B1092" s="145"/>
      <c r="C1092" s="174" t="s">
        <v>11</v>
      </c>
      <c r="D1092" s="175"/>
    </row>
    <row r="1093" spans="1:4" x14ac:dyDescent="0.2">
      <c r="A1093" s="103" t="s">
        <v>412</v>
      </c>
      <c r="B1093" s="34">
        <v>19.5</v>
      </c>
      <c r="C1093" s="146" t="s">
        <v>14</v>
      </c>
      <c r="D1093" s="147" t="s">
        <v>172</v>
      </c>
    </row>
    <row r="1094" spans="1:4" x14ac:dyDescent="0.2">
      <c r="A1094" s="40" t="s">
        <v>20</v>
      </c>
      <c r="B1094" s="39">
        <v>2.5</v>
      </c>
      <c r="C1094" s="41" t="s">
        <v>21</v>
      </c>
      <c r="D1094" s="42">
        <v>2.5</v>
      </c>
    </row>
    <row r="1095" spans="1:4" ht="38.25" x14ac:dyDescent="0.2">
      <c r="A1095" s="33" t="s">
        <v>22</v>
      </c>
      <c r="B1095" s="38">
        <v>0</v>
      </c>
      <c r="C1095" s="100" t="s">
        <v>23</v>
      </c>
      <c r="D1095" s="42">
        <v>0</v>
      </c>
    </row>
    <row r="1096" spans="1:4" x14ac:dyDescent="0.2">
      <c r="A1096" s="161" t="s">
        <v>24</v>
      </c>
      <c r="B1096" s="162"/>
      <c r="C1096" s="163" t="s">
        <v>25</v>
      </c>
      <c r="D1096" s="164"/>
    </row>
    <row r="1097" spans="1:4" x14ac:dyDescent="0.2">
      <c r="A1097" s="60"/>
      <c r="B1097" s="46" t="s">
        <v>26</v>
      </c>
      <c r="C1097" s="47"/>
      <c r="D1097" s="48" t="s">
        <v>26</v>
      </c>
    </row>
    <row r="1098" spans="1:4" x14ac:dyDescent="0.2">
      <c r="A1098" s="40" t="s">
        <v>29</v>
      </c>
      <c r="B1098" s="51">
        <v>16000</v>
      </c>
      <c r="C1098" s="52" t="s">
        <v>28</v>
      </c>
      <c r="D1098" s="53">
        <v>125</v>
      </c>
    </row>
    <row r="1099" spans="1:4" x14ac:dyDescent="0.2">
      <c r="A1099" s="40" t="s">
        <v>30</v>
      </c>
      <c r="B1099" s="56">
        <v>4800</v>
      </c>
      <c r="C1099" s="52" t="s">
        <v>31</v>
      </c>
      <c r="D1099" s="57">
        <v>0</v>
      </c>
    </row>
    <row r="1100" spans="1:4" x14ac:dyDescent="0.2">
      <c r="A1100" s="40" t="s">
        <v>32</v>
      </c>
      <c r="B1100" s="56">
        <v>2100</v>
      </c>
      <c r="C1100" s="52" t="s">
        <v>33</v>
      </c>
      <c r="D1100" s="57">
        <v>0</v>
      </c>
    </row>
    <row r="1101" spans="1:4" x14ac:dyDescent="0.2">
      <c r="A1101" s="40" t="s">
        <v>34</v>
      </c>
      <c r="B1101" s="56">
        <v>2100</v>
      </c>
      <c r="C1101" s="58" t="s">
        <v>35</v>
      </c>
      <c r="D1101" s="57">
        <v>2841</v>
      </c>
    </row>
    <row r="1102" spans="1:4" x14ac:dyDescent="0.2">
      <c r="A1102" s="40" t="s">
        <v>36</v>
      </c>
      <c r="B1102" s="56">
        <v>0</v>
      </c>
      <c r="C1102" s="52" t="s">
        <v>37</v>
      </c>
      <c r="D1102" s="57">
        <v>0</v>
      </c>
    </row>
    <row r="1103" spans="1:4" x14ac:dyDescent="0.2">
      <c r="A1103" s="40" t="s">
        <v>38</v>
      </c>
      <c r="B1103" s="56">
        <v>0</v>
      </c>
      <c r="C1103" s="35"/>
      <c r="D1103" s="87"/>
    </row>
    <row r="1104" spans="1:4" x14ac:dyDescent="0.2">
      <c r="A1104" s="60" t="s">
        <v>39</v>
      </c>
      <c r="B1104" s="56">
        <v>0</v>
      </c>
      <c r="C1104" s="35"/>
      <c r="D1104" s="87"/>
    </row>
    <row r="1105" spans="1:11" x14ac:dyDescent="0.2">
      <c r="A1105" s="65" t="s">
        <v>40</v>
      </c>
      <c r="B1105" s="101">
        <f>SUM(B1098:B1104)</f>
        <v>25000</v>
      </c>
      <c r="C1105" s="67" t="s">
        <v>41</v>
      </c>
      <c r="D1105" s="68">
        <f>SUM(D1098:D1104)</f>
        <v>2966</v>
      </c>
    </row>
    <row r="1106" spans="1:11" x14ac:dyDescent="0.2">
      <c r="A1106" s="70" t="s">
        <v>42</v>
      </c>
      <c r="B1106" s="71">
        <f>B1105-D1105</f>
        <v>22034</v>
      </c>
      <c r="C1106" s="151" t="e">
        <f ca="1">SpellIndian(B1106)</f>
        <v>#NAME?</v>
      </c>
      <c r="D1106" s="152"/>
    </row>
    <row r="1107" spans="1:11" ht="14.1" customHeight="1" x14ac:dyDescent="0.2">
      <c r="A1107" s="176" t="s">
        <v>44</v>
      </c>
      <c r="B1107" s="177"/>
      <c r="C1107" s="178" t="s">
        <v>45</v>
      </c>
      <c r="D1107" s="179"/>
    </row>
    <row r="1108" spans="1:11" ht="14.1" customHeight="1" x14ac:dyDescent="0.2">
      <c r="A1108" s="176"/>
      <c r="B1108" s="177"/>
      <c r="C1108" s="16"/>
      <c r="D1108" s="75"/>
    </row>
    <row r="1109" spans="1:11" ht="14.1" customHeight="1" x14ac:dyDescent="0.2">
      <c r="A1109" s="176"/>
      <c r="B1109" s="177"/>
      <c r="C1109" s="16"/>
      <c r="D1109" s="75"/>
    </row>
    <row r="1110" spans="1:11" ht="15" thickBot="1" x14ac:dyDescent="0.25">
      <c r="A1110" s="170" t="s">
        <v>413</v>
      </c>
      <c r="B1110" s="171"/>
      <c r="C1110" s="172" t="s">
        <v>47</v>
      </c>
      <c r="D1110" s="173"/>
    </row>
    <row r="1112" spans="1:11" ht="15" thickBot="1" x14ac:dyDescent="0.25"/>
    <row r="1113" spans="1:11" x14ac:dyDescent="0.2">
      <c r="A1113" s="77"/>
      <c r="B1113" s="3"/>
      <c r="C1113" s="3"/>
      <c r="D1113" s="110"/>
      <c r="G1113" s="77"/>
      <c r="H1113" s="3"/>
      <c r="I1113" s="3"/>
      <c r="J1113" s="110"/>
      <c r="K1113" s="5"/>
    </row>
    <row r="1114" spans="1:11" ht="15" x14ac:dyDescent="0.2">
      <c r="A1114" s="81"/>
      <c r="B1114" s="5"/>
      <c r="C1114" s="165"/>
      <c r="D1114" s="166"/>
      <c r="G1114" s="81"/>
      <c r="H1114" s="5"/>
      <c r="I1114" s="165"/>
      <c r="J1114" s="166"/>
      <c r="K1114" s="102"/>
    </row>
    <row r="1115" spans="1:11" ht="15" x14ac:dyDescent="0.2">
      <c r="A1115" s="80"/>
      <c r="B1115" s="16"/>
      <c r="C1115" s="165"/>
      <c r="D1115" s="166"/>
      <c r="G1115" s="80"/>
      <c r="H1115" s="16"/>
      <c r="I1115" s="165"/>
      <c r="J1115" s="166"/>
      <c r="K1115" s="102"/>
    </row>
    <row r="1116" spans="1:11" ht="15" thickBot="1" x14ac:dyDescent="0.25">
      <c r="A1116" s="111"/>
      <c r="B1116" s="18"/>
      <c r="C1116" s="18"/>
      <c r="D1116" s="19"/>
      <c r="G1116" s="111"/>
      <c r="H1116" s="18"/>
      <c r="I1116" s="18"/>
      <c r="J1116" s="19"/>
      <c r="K1116" s="9"/>
    </row>
    <row r="1117" spans="1:11" x14ac:dyDescent="0.2">
      <c r="A1117" s="20"/>
      <c r="B1117" s="21"/>
      <c r="C1117" s="157"/>
      <c r="D1117" s="158"/>
      <c r="G1117" s="20"/>
      <c r="H1117" s="21"/>
      <c r="I1117" s="157"/>
      <c r="J1117" s="158"/>
      <c r="K1117" s="22"/>
    </row>
    <row r="1118" spans="1:11" x14ac:dyDescent="0.2">
      <c r="A1118" s="23"/>
      <c r="B1118" s="12"/>
      <c r="C1118" s="28"/>
      <c r="D1118" s="25"/>
      <c r="G1118" s="23"/>
      <c r="H1118" s="12"/>
      <c r="I1118" s="28"/>
      <c r="J1118" s="25"/>
      <c r="K1118" s="28"/>
    </row>
    <row r="1119" spans="1:11" x14ac:dyDescent="0.2">
      <c r="A1119" s="29"/>
      <c r="B1119" s="30"/>
      <c r="C1119" s="159"/>
      <c r="D1119" s="160"/>
      <c r="G1119" s="29"/>
      <c r="H1119" s="30"/>
      <c r="I1119" s="159"/>
      <c r="J1119" s="160"/>
      <c r="K1119" s="32"/>
    </row>
    <row r="1120" spans="1:11" x14ac:dyDescent="0.2">
      <c r="A1120" s="103"/>
      <c r="B1120" s="34"/>
      <c r="C1120" s="35"/>
      <c r="D1120" s="36"/>
      <c r="G1120" s="103"/>
      <c r="H1120" s="34"/>
      <c r="I1120" s="35"/>
      <c r="J1120" s="36"/>
      <c r="K1120" s="31"/>
    </row>
    <row r="1121" spans="1:11" x14ac:dyDescent="0.2">
      <c r="A1121" s="40"/>
      <c r="B1121" s="39"/>
      <c r="C1121" s="41"/>
      <c r="D1121" s="42"/>
      <c r="G1121" s="40"/>
      <c r="H1121" s="39"/>
      <c r="I1121" s="41"/>
      <c r="J1121" s="42"/>
      <c r="K1121" s="37"/>
    </row>
    <row r="1122" spans="1:11" x14ac:dyDescent="0.2">
      <c r="A1122" s="33"/>
      <c r="B1122" s="43"/>
      <c r="C1122" s="44"/>
      <c r="D1122" s="42"/>
      <c r="G1122" s="33"/>
      <c r="H1122" s="43"/>
      <c r="I1122" s="44"/>
      <c r="J1122" s="42"/>
      <c r="K1122" s="37"/>
    </row>
    <row r="1123" spans="1:11" x14ac:dyDescent="0.2">
      <c r="A1123" s="161"/>
      <c r="B1123" s="162"/>
      <c r="C1123" s="163"/>
      <c r="D1123" s="164"/>
      <c r="G1123" s="161"/>
      <c r="H1123" s="162"/>
      <c r="I1123" s="163"/>
      <c r="J1123" s="164"/>
      <c r="K1123" s="16"/>
    </row>
    <row r="1124" spans="1:11" x14ac:dyDescent="0.2">
      <c r="A1124" s="60"/>
      <c r="B1124" s="46"/>
      <c r="C1124" s="47"/>
      <c r="D1124" s="48"/>
      <c r="G1124" s="60"/>
      <c r="H1124" s="46"/>
      <c r="I1124" s="47"/>
      <c r="J1124" s="48"/>
      <c r="K1124" s="49"/>
    </row>
    <row r="1125" spans="1:11" x14ac:dyDescent="0.2">
      <c r="A1125" s="40"/>
      <c r="B1125" s="51"/>
      <c r="C1125" s="52"/>
      <c r="D1125" s="57"/>
      <c r="G1125" s="40"/>
      <c r="H1125" s="51"/>
      <c r="I1125" s="52"/>
      <c r="J1125" s="57"/>
      <c r="K1125" s="54"/>
    </row>
    <row r="1126" spans="1:11" x14ac:dyDescent="0.2">
      <c r="A1126" s="40"/>
      <c r="B1126" s="56"/>
      <c r="C1126" s="52"/>
      <c r="D1126" s="57"/>
      <c r="G1126" s="40"/>
      <c r="H1126" s="56"/>
      <c r="I1126" s="52"/>
      <c r="J1126" s="57"/>
      <c r="K1126" s="54"/>
    </row>
    <row r="1127" spans="1:11" x14ac:dyDescent="0.2">
      <c r="A1127" s="40"/>
      <c r="B1127" s="56"/>
      <c r="C1127" s="52"/>
      <c r="D1127" s="57"/>
      <c r="G1127" s="40"/>
      <c r="H1127" s="56"/>
      <c r="I1127" s="52"/>
      <c r="J1127" s="57"/>
      <c r="K1127" s="54"/>
    </row>
    <row r="1128" spans="1:11" x14ac:dyDescent="0.2">
      <c r="A1128" s="40"/>
      <c r="B1128" s="56"/>
      <c r="C1128" s="58"/>
      <c r="D1128" s="57"/>
      <c r="G1128" s="40"/>
      <c r="H1128" s="56"/>
      <c r="I1128" s="58"/>
      <c r="J1128" s="57"/>
      <c r="K1128" s="54"/>
    </row>
    <row r="1129" spans="1:11" x14ac:dyDescent="0.2">
      <c r="A1129" s="40"/>
      <c r="B1129" s="56"/>
      <c r="C1129" s="52"/>
      <c r="D1129" s="120"/>
      <c r="G1129" s="40"/>
      <c r="H1129" s="56"/>
      <c r="I1129" s="52"/>
      <c r="J1129" s="120"/>
      <c r="K1129" s="54"/>
    </row>
    <row r="1130" spans="1:11" x14ac:dyDescent="0.2">
      <c r="A1130" s="40"/>
      <c r="B1130" s="56"/>
      <c r="C1130" s="35"/>
      <c r="D1130" s="35"/>
      <c r="G1130" s="40"/>
      <c r="H1130" s="56"/>
      <c r="I1130" s="35"/>
      <c r="J1130" s="35"/>
      <c r="K1130" s="28"/>
    </row>
    <row r="1131" spans="1:11" x14ac:dyDescent="0.2">
      <c r="A1131" s="60"/>
      <c r="B1131" s="56"/>
      <c r="C1131" s="61"/>
      <c r="D1131" s="61"/>
      <c r="G1131" s="60"/>
      <c r="H1131" s="56"/>
      <c r="I1131" s="61"/>
      <c r="J1131" s="61"/>
      <c r="K1131" s="5"/>
    </row>
    <row r="1132" spans="1:11" x14ac:dyDescent="0.2">
      <c r="A1132" s="65"/>
      <c r="B1132" s="101"/>
      <c r="C1132" s="67"/>
      <c r="D1132" s="68"/>
      <c r="G1132" s="65"/>
      <c r="H1132" s="101"/>
      <c r="I1132" s="67"/>
      <c r="J1132" s="68"/>
      <c r="K1132" s="69"/>
    </row>
    <row r="1133" spans="1:11" x14ac:dyDescent="0.2">
      <c r="A1133" s="70"/>
      <c r="B1133" s="71"/>
      <c r="C1133" s="151"/>
      <c r="D1133" s="152"/>
      <c r="G1133" s="70"/>
      <c r="H1133" s="71"/>
      <c r="I1133" s="151"/>
      <c r="J1133" s="152"/>
      <c r="K1133" s="72"/>
    </row>
    <row r="1134" spans="1:11" x14ac:dyDescent="0.2">
      <c r="A1134" s="153"/>
      <c r="B1134" s="154"/>
      <c r="C1134" s="73"/>
      <c r="D1134" s="74"/>
      <c r="G1134" s="153"/>
      <c r="H1134" s="154"/>
      <c r="I1134" s="73"/>
      <c r="J1134" s="74"/>
      <c r="K1134" s="73"/>
    </row>
    <row r="1135" spans="1:11" x14ac:dyDescent="0.2">
      <c r="A1135" s="155"/>
      <c r="B1135" s="156"/>
      <c r="C1135" s="73"/>
      <c r="D1135" s="74"/>
      <c r="G1135" s="155"/>
      <c r="H1135" s="156"/>
      <c r="I1135" s="73"/>
      <c r="J1135" s="74"/>
      <c r="K1135" s="73"/>
    </row>
    <row r="1136" spans="1:11" x14ac:dyDescent="0.2">
      <c r="A1136" s="155"/>
      <c r="B1136" s="156"/>
      <c r="C1136" s="73"/>
      <c r="D1136" s="74"/>
      <c r="G1136" s="155"/>
      <c r="H1136" s="156"/>
      <c r="I1136" s="73"/>
      <c r="J1136" s="74"/>
      <c r="K1136" s="73"/>
    </row>
    <row r="1137" spans="1:11" ht="15" thickBot="1" x14ac:dyDescent="0.25">
      <c r="A1137" s="123"/>
      <c r="B1137" s="124"/>
      <c r="C1137" s="125"/>
      <c r="D1137" s="126"/>
      <c r="G1137" s="123"/>
      <c r="H1137" s="124"/>
      <c r="I1137" s="125"/>
      <c r="J1137" s="126"/>
      <c r="K1137" s="122"/>
    </row>
    <row r="1139" spans="1:11" ht="15" thickBot="1" x14ac:dyDescent="0.25"/>
    <row r="1140" spans="1:11" x14ac:dyDescent="0.2">
      <c r="A1140" s="77"/>
      <c r="B1140" s="3"/>
      <c r="C1140" s="3"/>
      <c r="D1140" s="110"/>
      <c r="G1140" s="77" t="s">
        <v>48</v>
      </c>
      <c r="H1140" s="3"/>
      <c r="I1140" s="3"/>
      <c r="J1140" s="110"/>
      <c r="K1140" s="5"/>
    </row>
    <row r="1141" spans="1:11" ht="15" x14ac:dyDescent="0.2">
      <c r="A1141" s="81"/>
      <c r="B1141" s="5"/>
      <c r="C1141" s="165" t="s">
        <v>1</v>
      </c>
      <c r="D1141" s="166"/>
      <c r="G1141" s="81"/>
      <c r="H1141" s="5"/>
      <c r="I1141" s="165" t="s">
        <v>1</v>
      </c>
      <c r="J1141" s="166"/>
      <c r="K1141" s="102"/>
    </row>
    <row r="1142" spans="1:11" ht="15" x14ac:dyDescent="0.2">
      <c r="A1142" s="80"/>
      <c r="B1142" s="16"/>
      <c r="C1142" s="165"/>
      <c r="D1142" s="166"/>
      <c r="G1142" s="80"/>
      <c r="H1142" s="16"/>
      <c r="I1142" s="165"/>
      <c r="J1142" s="166"/>
      <c r="K1142" s="102"/>
    </row>
    <row r="1143" spans="1:11" ht="15" thickBot="1" x14ac:dyDescent="0.25">
      <c r="A1143" s="111"/>
      <c r="B1143" s="18"/>
      <c r="C1143" s="18"/>
      <c r="D1143" s="19"/>
      <c r="G1143" s="111"/>
      <c r="H1143" s="18"/>
      <c r="I1143" s="18"/>
      <c r="J1143" s="19"/>
      <c r="K1143" s="9"/>
    </row>
    <row r="1144" spans="1:11" x14ac:dyDescent="0.2">
      <c r="A1144" s="20" t="s">
        <v>414</v>
      </c>
      <c r="B1144" s="21"/>
      <c r="C1144" s="112" t="s">
        <v>383</v>
      </c>
      <c r="D1144" s="113"/>
      <c r="G1144" s="20" t="s">
        <v>415</v>
      </c>
      <c r="H1144" s="21"/>
      <c r="I1144" s="157" t="s">
        <v>103</v>
      </c>
      <c r="J1144" s="158"/>
      <c r="K1144" s="22"/>
    </row>
    <row r="1145" spans="1:11" x14ac:dyDescent="0.2">
      <c r="A1145" s="23" t="s">
        <v>416</v>
      </c>
      <c r="B1145" s="12"/>
      <c r="C1145" s="28" t="s">
        <v>417</v>
      </c>
      <c r="D1145" s="25"/>
      <c r="G1145" s="23" t="s">
        <v>137</v>
      </c>
      <c r="H1145" s="12"/>
      <c r="I1145" s="28" t="s">
        <v>418</v>
      </c>
      <c r="J1145" s="25"/>
      <c r="K1145" s="28"/>
    </row>
    <row r="1146" spans="1:11" x14ac:dyDescent="0.2">
      <c r="A1146" s="29" t="s">
        <v>419</v>
      </c>
      <c r="B1146" s="30"/>
      <c r="C1146" s="159" t="s">
        <v>11</v>
      </c>
      <c r="D1146" s="160"/>
      <c r="G1146" s="29" t="s">
        <v>420</v>
      </c>
      <c r="H1146" s="30"/>
      <c r="I1146" s="159" t="s">
        <v>11</v>
      </c>
      <c r="J1146" s="160"/>
      <c r="K1146" s="32"/>
    </row>
    <row r="1147" spans="1:11" ht="51" x14ac:dyDescent="0.2">
      <c r="A1147" s="103" t="s">
        <v>16</v>
      </c>
      <c r="B1147" s="118">
        <v>21</v>
      </c>
      <c r="C1147" s="119" t="s">
        <v>14</v>
      </c>
      <c r="D1147" s="36">
        <v>1</v>
      </c>
      <c r="G1147" s="103" t="s">
        <v>16</v>
      </c>
      <c r="H1147" s="34">
        <v>21</v>
      </c>
      <c r="I1147" s="35" t="s">
        <v>14</v>
      </c>
      <c r="J1147" s="36">
        <v>1</v>
      </c>
      <c r="K1147" s="31"/>
    </row>
    <row r="1148" spans="1:11" x14ac:dyDescent="0.2">
      <c r="A1148" s="40" t="s">
        <v>20</v>
      </c>
      <c r="B1148" s="39">
        <v>1</v>
      </c>
      <c r="C1148" s="41" t="s">
        <v>21</v>
      </c>
      <c r="D1148" s="42">
        <v>0</v>
      </c>
      <c r="G1148" s="40" t="s">
        <v>20</v>
      </c>
      <c r="H1148" s="39">
        <v>0</v>
      </c>
      <c r="I1148" s="41" t="s">
        <v>21</v>
      </c>
      <c r="J1148" s="42">
        <v>0</v>
      </c>
      <c r="K1148" s="37"/>
    </row>
    <row r="1149" spans="1:11" ht="38.25" x14ac:dyDescent="0.2">
      <c r="A1149" s="33" t="s">
        <v>22</v>
      </c>
      <c r="B1149" s="43">
        <v>1</v>
      </c>
      <c r="C1149" s="44" t="s">
        <v>23</v>
      </c>
      <c r="D1149" s="42">
        <v>0</v>
      </c>
      <c r="G1149" s="33" t="s">
        <v>22</v>
      </c>
      <c r="H1149" s="43">
        <v>0</v>
      </c>
      <c r="I1149" s="44" t="s">
        <v>23</v>
      </c>
      <c r="J1149" s="42">
        <v>1</v>
      </c>
      <c r="K1149" s="37"/>
    </row>
    <row r="1150" spans="1:11" x14ac:dyDescent="0.2">
      <c r="A1150" s="161" t="s">
        <v>24</v>
      </c>
      <c r="B1150" s="162"/>
      <c r="C1150" s="163" t="s">
        <v>25</v>
      </c>
      <c r="D1150" s="164"/>
      <c r="G1150" s="161" t="s">
        <v>24</v>
      </c>
      <c r="H1150" s="162"/>
      <c r="I1150" s="163" t="s">
        <v>25</v>
      </c>
      <c r="J1150" s="164"/>
      <c r="K1150" s="16"/>
    </row>
    <row r="1151" spans="1:11" x14ac:dyDescent="0.2">
      <c r="A1151" s="60"/>
      <c r="B1151" s="46" t="s">
        <v>26</v>
      </c>
      <c r="C1151" s="47"/>
      <c r="D1151" s="48" t="s">
        <v>26</v>
      </c>
      <c r="G1151" s="60"/>
      <c r="H1151" s="46" t="s">
        <v>26</v>
      </c>
      <c r="I1151" s="47"/>
      <c r="J1151" s="48" t="s">
        <v>26</v>
      </c>
      <c r="K1151" s="49"/>
    </row>
    <row r="1152" spans="1:11" x14ac:dyDescent="0.2">
      <c r="A1152" s="40" t="s">
        <v>29</v>
      </c>
      <c r="B1152" s="51">
        <v>16000</v>
      </c>
      <c r="C1152" s="52" t="s">
        <v>28</v>
      </c>
      <c r="D1152" s="53">
        <v>167</v>
      </c>
      <c r="G1152" s="40" t="s">
        <v>29</v>
      </c>
      <c r="H1152" s="51">
        <v>16000</v>
      </c>
      <c r="I1152" s="52" t="s">
        <v>28</v>
      </c>
      <c r="J1152" s="53">
        <v>125</v>
      </c>
      <c r="K1152" s="55"/>
    </row>
    <row r="1153" spans="1:11" x14ac:dyDescent="0.2">
      <c r="A1153" s="40" t="s">
        <v>30</v>
      </c>
      <c r="B1153" s="56">
        <v>4800</v>
      </c>
      <c r="C1153" s="52" t="s">
        <v>31</v>
      </c>
      <c r="D1153" s="57">
        <v>0</v>
      </c>
      <c r="G1153" s="40" t="s">
        <v>30</v>
      </c>
      <c r="H1153" s="56">
        <v>4800</v>
      </c>
      <c r="I1153" s="52" t="s">
        <v>31</v>
      </c>
      <c r="J1153" s="57">
        <v>0</v>
      </c>
      <c r="K1153" s="54"/>
    </row>
    <row r="1154" spans="1:11" x14ac:dyDescent="0.2">
      <c r="A1154" s="40" t="s">
        <v>32</v>
      </c>
      <c r="B1154" s="56">
        <v>1600</v>
      </c>
      <c r="C1154" s="52" t="s">
        <v>33</v>
      </c>
      <c r="D1154" s="57">
        <v>0</v>
      </c>
      <c r="G1154" s="40" t="s">
        <v>32</v>
      </c>
      <c r="H1154" s="56">
        <v>1600</v>
      </c>
      <c r="I1154" s="52" t="s">
        <v>33</v>
      </c>
      <c r="J1154" s="57">
        <v>0</v>
      </c>
      <c r="K1154" s="54"/>
    </row>
    <row r="1155" spans="1:11" x14ac:dyDescent="0.2">
      <c r="A1155" s="40" t="s">
        <v>34</v>
      </c>
      <c r="B1155" s="56">
        <v>1250</v>
      </c>
      <c r="C1155" s="58" t="s">
        <v>35</v>
      </c>
      <c r="D1155" s="57">
        <v>0</v>
      </c>
      <c r="G1155" s="40" t="s">
        <v>34</v>
      </c>
      <c r="H1155" s="56">
        <v>1250</v>
      </c>
      <c r="I1155" s="58" t="s">
        <v>35</v>
      </c>
      <c r="J1155" s="57">
        <v>0</v>
      </c>
      <c r="K1155" s="54"/>
    </row>
    <row r="1156" spans="1:11" x14ac:dyDescent="0.2">
      <c r="A1156" s="40" t="s">
        <v>36</v>
      </c>
      <c r="B1156" s="56">
        <v>9350</v>
      </c>
      <c r="C1156" s="52" t="s">
        <v>37</v>
      </c>
      <c r="D1156" s="57">
        <v>0</v>
      </c>
      <c r="G1156" s="40" t="s">
        <v>36</v>
      </c>
      <c r="H1156" s="56">
        <v>350</v>
      </c>
      <c r="I1156" s="52" t="s">
        <v>37</v>
      </c>
      <c r="J1156" s="120">
        <v>0</v>
      </c>
      <c r="K1156" s="54"/>
    </row>
    <row r="1157" spans="1:11" x14ac:dyDescent="0.2">
      <c r="A1157" s="40" t="s">
        <v>38</v>
      </c>
      <c r="B1157" s="56">
        <v>0</v>
      </c>
      <c r="C1157" s="35"/>
      <c r="D1157" s="59"/>
      <c r="G1157" s="40" t="s">
        <v>38</v>
      </c>
      <c r="H1157" s="56">
        <v>0</v>
      </c>
      <c r="I1157" s="35"/>
      <c r="J1157" s="35"/>
      <c r="K1157" s="28"/>
    </row>
    <row r="1158" spans="1:11" x14ac:dyDescent="0.2">
      <c r="A1158" s="60" t="s">
        <v>39</v>
      </c>
      <c r="B1158" s="56">
        <v>0</v>
      </c>
      <c r="C1158" s="35"/>
      <c r="D1158" s="59"/>
      <c r="G1158" s="60" t="s">
        <v>39</v>
      </c>
      <c r="H1158" s="56">
        <v>0</v>
      </c>
      <c r="I1158" s="61"/>
      <c r="J1158" s="61"/>
      <c r="K1158" s="5"/>
    </row>
    <row r="1159" spans="1:11" x14ac:dyDescent="0.2">
      <c r="A1159" s="65" t="s">
        <v>40</v>
      </c>
      <c r="B1159" s="101">
        <f>SUM(B1152:B1158)</f>
        <v>33000</v>
      </c>
      <c r="C1159" s="67" t="s">
        <v>41</v>
      </c>
      <c r="D1159" s="68">
        <f>SUM(D1152:D1158)</f>
        <v>167</v>
      </c>
      <c r="G1159" s="65" t="s">
        <v>40</v>
      </c>
      <c r="H1159" s="101">
        <f>SUM(H1152:H1158)</f>
        <v>24000</v>
      </c>
      <c r="I1159" s="67" t="s">
        <v>41</v>
      </c>
      <c r="J1159" s="68">
        <f>SUM(J1152:J1157)</f>
        <v>125</v>
      </c>
      <c r="K1159" s="69"/>
    </row>
    <row r="1160" spans="1:11" x14ac:dyDescent="0.2">
      <c r="A1160" s="70" t="s">
        <v>42</v>
      </c>
      <c r="B1160" s="71">
        <f>B1159-D1159</f>
        <v>32833</v>
      </c>
      <c r="C1160" s="151" t="s">
        <v>421</v>
      </c>
      <c r="D1160" s="152"/>
      <c r="E1160" s="12"/>
      <c r="F1160" s="12"/>
      <c r="G1160" s="70" t="s">
        <v>42</v>
      </c>
      <c r="H1160" s="71">
        <f>H1159-J1159</f>
        <v>23875</v>
      </c>
      <c r="I1160" s="151" t="s">
        <v>422</v>
      </c>
      <c r="J1160" s="152"/>
      <c r="K1160" s="72"/>
    </row>
    <row r="1161" spans="1:11" x14ac:dyDescent="0.2">
      <c r="A1161" s="153" t="s">
        <v>82</v>
      </c>
      <c r="B1161" s="154"/>
      <c r="C1161" s="73"/>
      <c r="D1161" s="74"/>
      <c r="G1161" s="153" t="s">
        <v>82</v>
      </c>
      <c r="H1161" s="154"/>
      <c r="I1161" s="73"/>
      <c r="J1161" s="74"/>
      <c r="K1161" s="73"/>
    </row>
    <row r="1162" spans="1:11" x14ac:dyDescent="0.2">
      <c r="A1162" s="155"/>
      <c r="B1162" s="156"/>
      <c r="C1162" s="73"/>
      <c r="D1162" s="74"/>
      <c r="G1162" s="155"/>
      <c r="H1162" s="156"/>
      <c r="I1162" s="73"/>
      <c r="J1162" s="74"/>
      <c r="K1162" s="73"/>
    </row>
    <row r="1163" spans="1:11" x14ac:dyDescent="0.2">
      <c r="A1163" s="155"/>
      <c r="B1163" s="156"/>
      <c r="C1163" s="73"/>
      <c r="D1163" s="74"/>
      <c r="G1163" s="155"/>
      <c r="H1163" s="156"/>
      <c r="I1163" s="73"/>
      <c r="J1163" s="74"/>
      <c r="K1163" s="73"/>
    </row>
    <row r="1164" spans="1:11" ht="15" thickBot="1" x14ac:dyDescent="0.25">
      <c r="A1164" s="167" t="s">
        <v>83</v>
      </c>
      <c r="B1164" s="168"/>
      <c r="C1164" s="168"/>
      <c r="D1164" s="169"/>
      <c r="G1164" s="123" t="s">
        <v>83</v>
      </c>
      <c r="H1164" s="124"/>
      <c r="I1164" s="125"/>
      <c r="J1164" s="126"/>
      <c r="K1164" s="122"/>
    </row>
    <row r="1165" spans="1:11" x14ac:dyDescent="0.2">
      <c r="A1165" s="92"/>
      <c r="B1165" s="92"/>
      <c r="C1165" s="92"/>
      <c r="D1165" s="92"/>
    </row>
    <row r="1166" spans="1:11" x14ac:dyDescent="0.2">
      <c r="A1166" s="92"/>
      <c r="B1166" s="92"/>
      <c r="C1166" s="92"/>
      <c r="D1166" s="92"/>
    </row>
    <row r="1167" spans="1:11" x14ac:dyDescent="0.2">
      <c r="A1167" s="92"/>
      <c r="B1167" s="92"/>
      <c r="C1167" s="92"/>
      <c r="D1167" s="92"/>
    </row>
    <row r="1168" spans="1:11" ht="15" thickBot="1" x14ac:dyDescent="0.25">
      <c r="A1168" s="92"/>
      <c r="B1168" s="92"/>
      <c r="C1168" s="92"/>
      <c r="D1168" s="92"/>
    </row>
    <row r="1169" spans="1:11" x14ac:dyDescent="0.2">
      <c r="A1169" s="77" t="s">
        <v>48</v>
      </c>
      <c r="B1169" s="3"/>
      <c r="C1169" s="3"/>
      <c r="D1169" s="110"/>
      <c r="G1169" s="77" t="s">
        <v>48</v>
      </c>
      <c r="H1169" s="3"/>
      <c r="I1169" s="3"/>
      <c r="J1169" s="110"/>
      <c r="K1169" s="5"/>
    </row>
    <row r="1170" spans="1:11" ht="15" x14ac:dyDescent="0.2">
      <c r="A1170" s="81"/>
      <c r="B1170" s="5"/>
      <c r="C1170" s="165" t="s">
        <v>1</v>
      </c>
      <c r="D1170" s="166"/>
      <c r="G1170" s="81"/>
      <c r="H1170" s="5"/>
      <c r="I1170" s="165" t="s">
        <v>1</v>
      </c>
      <c r="J1170" s="166"/>
      <c r="K1170" s="102"/>
    </row>
    <row r="1171" spans="1:11" ht="15" x14ac:dyDescent="0.2">
      <c r="A1171" s="80"/>
      <c r="B1171" s="16"/>
      <c r="C1171" s="165"/>
      <c r="D1171" s="166"/>
      <c r="G1171" s="80"/>
      <c r="H1171" s="16"/>
      <c r="I1171" s="165"/>
      <c r="J1171" s="166"/>
      <c r="K1171" s="102"/>
    </row>
    <row r="1172" spans="1:11" ht="15" thickBot="1" x14ac:dyDescent="0.25">
      <c r="A1172" s="111"/>
      <c r="B1172" s="18"/>
      <c r="C1172" s="18"/>
      <c r="D1172" s="19"/>
      <c r="G1172" s="111"/>
      <c r="H1172" s="18"/>
      <c r="I1172" s="18"/>
      <c r="J1172" s="19"/>
      <c r="K1172" s="9"/>
    </row>
    <row r="1173" spans="1:11" x14ac:dyDescent="0.2">
      <c r="A1173" s="20" t="s">
        <v>423</v>
      </c>
      <c r="B1173" s="21"/>
      <c r="C1173" s="157" t="s">
        <v>103</v>
      </c>
      <c r="D1173" s="158"/>
      <c r="G1173" s="20" t="s">
        <v>424</v>
      </c>
      <c r="H1173" s="21"/>
      <c r="I1173" s="157" t="s">
        <v>103</v>
      </c>
      <c r="J1173" s="158"/>
      <c r="K1173" s="22"/>
    </row>
    <row r="1174" spans="1:11" x14ac:dyDescent="0.2">
      <c r="A1174" s="23" t="s">
        <v>188</v>
      </c>
      <c r="B1174" s="12"/>
      <c r="C1174" s="28" t="s">
        <v>425</v>
      </c>
      <c r="D1174" s="25"/>
      <c r="G1174" s="23" t="s">
        <v>188</v>
      </c>
      <c r="H1174" s="12"/>
      <c r="I1174" s="28" t="s">
        <v>426</v>
      </c>
      <c r="J1174" s="25"/>
      <c r="K1174" s="28"/>
    </row>
    <row r="1175" spans="1:11" x14ac:dyDescent="0.2">
      <c r="A1175" s="29" t="s">
        <v>427</v>
      </c>
      <c r="B1175" s="30"/>
      <c r="C1175" s="159" t="s">
        <v>11</v>
      </c>
      <c r="D1175" s="160"/>
      <c r="G1175" s="29" t="s">
        <v>428</v>
      </c>
      <c r="H1175" s="30"/>
      <c r="I1175" s="159" t="s">
        <v>11</v>
      </c>
      <c r="J1175" s="160"/>
      <c r="K1175" s="32"/>
    </row>
    <row r="1176" spans="1:11" ht="51" x14ac:dyDescent="0.2">
      <c r="A1176" s="103" t="s">
        <v>16</v>
      </c>
      <c r="B1176" s="34">
        <v>19.5</v>
      </c>
      <c r="C1176" s="35" t="s">
        <v>14</v>
      </c>
      <c r="D1176" s="36">
        <v>0</v>
      </c>
      <c r="G1176" s="103" t="s">
        <v>16</v>
      </c>
      <c r="H1176" s="34">
        <v>19.5</v>
      </c>
      <c r="I1176" s="35" t="s">
        <v>14</v>
      </c>
      <c r="J1176" s="36">
        <v>1</v>
      </c>
      <c r="K1176" s="31"/>
    </row>
    <row r="1177" spans="1:11" x14ac:dyDescent="0.2">
      <c r="A1177" s="40" t="s">
        <v>20</v>
      </c>
      <c r="B1177" s="39">
        <v>1.5</v>
      </c>
      <c r="C1177" s="41" t="s">
        <v>21</v>
      </c>
      <c r="D1177" s="42">
        <v>0.5</v>
      </c>
      <c r="G1177" s="40" t="s">
        <v>20</v>
      </c>
      <c r="H1177" s="39">
        <v>2.5</v>
      </c>
      <c r="I1177" s="41" t="s">
        <v>21</v>
      </c>
      <c r="J1177" s="42">
        <v>0.5</v>
      </c>
      <c r="K1177" s="37"/>
    </row>
    <row r="1178" spans="1:11" ht="38.25" x14ac:dyDescent="0.2">
      <c r="A1178" s="33" t="s">
        <v>22</v>
      </c>
      <c r="B1178" s="43">
        <v>1</v>
      </c>
      <c r="C1178" s="44" t="s">
        <v>23</v>
      </c>
      <c r="D1178" s="42">
        <v>0</v>
      </c>
      <c r="G1178" s="33" t="s">
        <v>22</v>
      </c>
      <c r="H1178" s="43">
        <v>2</v>
      </c>
      <c r="I1178" s="44" t="s">
        <v>23</v>
      </c>
      <c r="J1178" s="42">
        <v>1</v>
      </c>
      <c r="K1178" s="37"/>
    </row>
    <row r="1179" spans="1:11" x14ac:dyDescent="0.2">
      <c r="A1179" s="161" t="s">
        <v>24</v>
      </c>
      <c r="B1179" s="162"/>
      <c r="C1179" s="163" t="s">
        <v>25</v>
      </c>
      <c r="D1179" s="164"/>
      <c r="G1179" s="161" t="s">
        <v>24</v>
      </c>
      <c r="H1179" s="162"/>
      <c r="I1179" s="163" t="s">
        <v>25</v>
      </c>
      <c r="J1179" s="164"/>
      <c r="K1179" s="16"/>
    </row>
    <row r="1180" spans="1:11" x14ac:dyDescent="0.2">
      <c r="A1180" s="60"/>
      <c r="B1180" s="46" t="s">
        <v>26</v>
      </c>
      <c r="C1180" s="47"/>
      <c r="D1180" s="48" t="s">
        <v>26</v>
      </c>
      <c r="G1180" s="60"/>
      <c r="H1180" s="46" t="s">
        <v>26</v>
      </c>
      <c r="I1180" s="47"/>
      <c r="J1180" s="48" t="s">
        <v>26</v>
      </c>
      <c r="K1180" s="49"/>
    </row>
    <row r="1181" spans="1:11" x14ac:dyDescent="0.2">
      <c r="A1181" s="40" t="s">
        <v>29</v>
      </c>
      <c r="B1181" s="51">
        <v>16000</v>
      </c>
      <c r="C1181" s="52" t="s">
        <v>28</v>
      </c>
      <c r="D1181" s="57">
        <v>125</v>
      </c>
      <c r="G1181" s="40" t="s">
        <v>29</v>
      </c>
      <c r="H1181" s="51">
        <v>16000</v>
      </c>
      <c r="I1181" s="52" t="s">
        <v>28</v>
      </c>
      <c r="J1181" s="57">
        <v>125</v>
      </c>
      <c r="K1181" s="54"/>
    </row>
    <row r="1182" spans="1:11" x14ac:dyDescent="0.2">
      <c r="A1182" s="40" t="s">
        <v>30</v>
      </c>
      <c r="B1182" s="56">
        <v>4800</v>
      </c>
      <c r="C1182" s="52" t="s">
        <v>31</v>
      </c>
      <c r="D1182" s="57">
        <v>0</v>
      </c>
      <c r="G1182" s="40" t="s">
        <v>30</v>
      </c>
      <c r="H1182" s="56">
        <v>0</v>
      </c>
      <c r="I1182" s="52" t="s">
        <v>31</v>
      </c>
      <c r="J1182" s="57">
        <v>0</v>
      </c>
      <c r="K1182" s="54"/>
    </row>
    <row r="1183" spans="1:11" x14ac:dyDescent="0.2">
      <c r="A1183" s="40" t="s">
        <v>32</v>
      </c>
      <c r="B1183" s="56">
        <v>0</v>
      </c>
      <c r="C1183" s="52" t="s">
        <v>33</v>
      </c>
      <c r="D1183" s="57">
        <v>1500</v>
      </c>
      <c r="G1183" s="40" t="s">
        <v>32</v>
      </c>
      <c r="H1183" s="56">
        <v>1600</v>
      </c>
      <c r="I1183" s="52" t="s">
        <v>33</v>
      </c>
      <c r="J1183" s="57">
        <v>1500</v>
      </c>
      <c r="K1183" s="54"/>
    </row>
    <row r="1184" spans="1:11" x14ac:dyDescent="0.2">
      <c r="A1184" s="40" t="s">
        <v>34</v>
      </c>
      <c r="B1184" s="56">
        <v>0</v>
      </c>
      <c r="C1184" s="58" t="s">
        <v>35</v>
      </c>
      <c r="D1184" s="57">
        <v>467</v>
      </c>
      <c r="G1184" s="40" t="s">
        <v>34</v>
      </c>
      <c r="H1184" s="56">
        <v>1250</v>
      </c>
      <c r="I1184" s="58" t="s">
        <v>35</v>
      </c>
      <c r="J1184" s="57">
        <v>467</v>
      </c>
      <c r="K1184" s="54"/>
    </row>
    <row r="1185" spans="1:11" x14ac:dyDescent="0.2">
      <c r="A1185" s="40" t="s">
        <v>36</v>
      </c>
      <c r="B1185" s="56">
        <v>700</v>
      </c>
      <c r="C1185" s="52" t="s">
        <v>37</v>
      </c>
      <c r="D1185" s="120">
        <v>0</v>
      </c>
      <c r="G1185" s="40" t="s">
        <v>36</v>
      </c>
      <c r="H1185" s="56">
        <v>2650</v>
      </c>
      <c r="I1185" s="52" t="s">
        <v>37</v>
      </c>
      <c r="J1185" s="120">
        <v>0</v>
      </c>
      <c r="K1185" s="54"/>
    </row>
    <row r="1186" spans="1:11" x14ac:dyDescent="0.2">
      <c r="A1186" s="40" t="s">
        <v>38</v>
      </c>
      <c r="B1186" s="56">
        <v>0</v>
      </c>
      <c r="C1186" s="35"/>
      <c r="D1186" s="35"/>
      <c r="G1186" s="40" t="s">
        <v>38</v>
      </c>
      <c r="H1186" s="56">
        <v>0</v>
      </c>
      <c r="I1186" s="35"/>
      <c r="J1186" s="35"/>
      <c r="K1186" s="28"/>
    </row>
    <row r="1187" spans="1:11" x14ac:dyDescent="0.2">
      <c r="A1187" s="60" t="s">
        <v>39</v>
      </c>
      <c r="B1187" s="56">
        <v>0</v>
      </c>
      <c r="C1187" s="61"/>
      <c r="D1187" s="61"/>
      <c r="G1187" s="60" t="s">
        <v>39</v>
      </c>
      <c r="H1187" s="56">
        <v>0</v>
      </c>
      <c r="I1187" s="61"/>
      <c r="J1187" s="61"/>
      <c r="K1187" s="5"/>
    </row>
    <row r="1188" spans="1:11" x14ac:dyDescent="0.2">
      <c r="A1188" s="65" t="s">
        <v>40</v>
      </c>
      <c r="B1188" s="101">
        <f>SUM(B1181:B1183)</f>
        <v>20800</v>
      </c>
      <c r="C1188" s="67" t="s">
        <v>41</v>
      </c>
      <c r="D1188" s="68">
        <f>SUM(D1181:D1186)</f>
        <v>2092</v>
      </c>
      <c r="G1188" s="65" t="s">
        <v>40</v>
      </c>
      <c r="H1188" s="101">
        <f>SUM(H1181:H1183)</f>
        <v>17600</v>
      </c>
      <c r="I1188" s="67" t="s">
        <v>41</v>
      </c>
      <c r="J1188" s="68">
        <f>SUM(J1181:J1186)</f>
        <v>2092</v>
      </c>
      <c r="K1188" s="69"/>
    </row>
    <row r="1189" spans="1:11" ht="49.5" customHeight="1" x14ac:dyDescent="0.2">
      <c r="A1189" s="70" t="s">
        <v>42</v>
      </c>
      <c r="B1189" s="71">
        <f>B1188-D1188</f>
        <v>18708</v>
      </c>
      <c r="C1189" s="151" t="s">
        <v>429</v>
      </c>
      <c r="D1189" s="152"/>
      <c r="E1189" s="12"/>
      <c r="F1189" s="12"/>
      <c r="G1189" s="70" t="s">
        <v>42</v>
      </c>
      <c r="H1189" s="71">
        <f>H1188-J1188</f>
        <v>15508</v>
      </c>
      <c r="I1189" s="151" t="s">
        <v>430</v>
      </c>
      <c r="J1189" s="152"/>
      <c r="K1189" s="72"/>
    </row>
    <row r="1190" spans="1:11" ht="14.25" customHeight="1" x14ac:dyDescent="0.2">
      <c r="A1190" s="153" t="s">
        <v>82</v>
      </c>
      <c r="B1190" s="154"/>
      <c r="C1190" s="73"/>
      <c r="D1190" s="74"/>
      <c r="G1190" s="153" t="s">
        <v>82</v>
      </c>
      <c r="H1190" s="154"/>
      <c r="I1190" s="73"/>
      <c r="J1190" s="74"/>
      <c r="K1190" s="73"/>
    </row>
    <row r="1191" spans="1:11" ht="14.25" customHeight="1" x14ac:dyDescent="0.2">
      <c r="A1191" s="155"/>
      <c r="B1191" s="156"/>
      <c r="C1191" s="73"/>
      <c r="D1191" s="74"/>
      <c r="G1191" s="155"/>
      <c r="H1191" s="156"/>
      <c r="I1191" s="73"/>
      <c r="J1191" s="74"/>
      <c r="K1191" s="73"/>
    </row>
    <row r="1192" spans="1:11" ht="14.25" customHeight="1" x14ac:dyDescent="0.2">
      <c r="A1192" s="155"/>
      <c r="B1192" s="156"/>
      <c r="C1192" s="73"/>
      <c r="D1192" s="74"/>
      <c r="G1192" s="155"/>
      <c r="H1192" s="156"/>
      <c r="I1192" s="73"/>
      <c r="J1192" s="74"/>
      <c r="K1192" s="73"/>
    </row>
    <row r="1193" spans="1:11" ht="15" thickBot="1" x14ac:dyDescent="0.25">
      <c r="A1193" s="123" t="s">
        <v>83</v>
      </c>
      <c r="B1193" s="124"/>
      <c r="C1193" s="125"/>
      <c r="D1193" s="126"/>
      <c r="G1193" s="123" t="s">
        <v>83</v>
      </c>
      <c r="H1193" s="124"/>
      <c r="I1193" s="125"/>
      <c r="J1193" s="126"/>
      <c r="K1193" s="122"/>
    </row>
    <row r="1196" spans="1:11" ht="15" thickBot="1" x14ac:dyDescent="0.25">
      <c r="A1196" s="92"/>
      <c r="B1196" s="92"/>
      <c r="C1196" s="92"/>
      <c r="D1196" s="148"/>
      <c r="J1196" s="149"/>
    </row>
    <row r="1197" spans="1:11" x14ac:dyDescent="0.2">
      <c r="A1197" s="77" t="s">
        <v>48</v>
      </c>
      <c r="B1197" s="3"/>
      <c r="C1197" s="3"/>
      <c r="D1197" s="110"/>
      <c r="G1197" s="77" t="s">
        <v>48</v>
      </c>
      <c r="H1197" s="3"/>
      <c r="I1197" s="3"/>
      <c r="J1197" s="110"/>
      <c r="K1197" s="5"/>
    </row>
    <row r="1198" spans="1:11" ht="15" x14ac:dyDescent="0.2">
      <c r="A1198" s="81"/>
      <c r="B1198" s="5"/>
      <c r="C1198" s="165" t="s">
        <v>1</v>
      </c>
      <c r="D1198" s="166"/>
      <c r="G1198" s="81"/>
      <c r="H1198" s="5"/>
      <c r="I1198" s="165" t="s">
        <v>1</v>
      </c>
      <c r="J1198" s="166"/>
      <c r="K1198" s="102"/>
    </row>
    <row r="1199" spans="1:11" ht="15" x14ac:dyDescent="0.2">
      <c r="A1199" s="80"/>
      <c r="B1199" s="16"/>
      <c r="C1199" s="165"/>
      <c r="D1199" s="166"/>
      <c r="G1199" s="80"/>
      <c r="H1199" s="16"/>
      <c r="I1199" s="165"/>
      <c r="J1199" s="166"/>
      <c r="K1199" s="102"/>
    </row>
    <row r="1200" spans="1:11" ht="15" thickBot="1" x14ac:dyDescent="0.25">
      <c r="A1200" s="111"/>
      <c r="B1200" s="18"/>
      <c r="C1200" s="18"/>
      <c r="D1200" s="19"/>
      <c r="G1200" s="111"/>
      <c r="H1200" s="18"/>
      <c r="I1200" s="18"/>
      <c r="J1200" s="19"/>
      <c r="K1200" s="9"/>
    </row>
    <row r="1201" spans="1:11" x14ac:dyDescent="0.2">
      <c r="A1201" s="20" t="s">
        <v>431</v>
      </c>
      <c r="B1201" s="21"/>
      <c r="C1201" s="157" t="s">
        <v>103</v>
      </c>
      <c r="D1201" s="158"/>
      <c r="G1201" s="20" t="s">
        <v>432</v>
      </c>
      <c r="H1201" s="21"/>
      <c r="I1201" s="157" t="s">
        <v>103</v>
      </c>
      <c r="J1201" s="158"/>
      <c r="K1201" s="22"/>
    </row>
    <row r="1202" spans="1:11" x14ac:dyDescent="0.2">
      <c r="A1202" s="23" t="s">
        <v>188</v>
      </c>
      <c r="B1202" s="12"/>
      <c r="C1202" s="28" t="s">
        <v>433</v>
      </c>
      <c r="D1202" s="25"/>
      <c r="G1202" s="23" t="s">
        <v>188</v>
      </c>
      <c r="H1202" s="12"/>
      <c r="I1202" s="28" t="s">
        <v>434</v>
      </c>
      <c r="J1202" s="25"/>
      <c r="K1202" s="28"/>
    </row>
    <row r="1203" spans="1:11" x14ac:dyDescent="0.2">
      <c r="A1203" s="29"/>
      <c r="B1203" s="30"/>
      <c r="C1203" s="159"/>
      <c r="D1203" s="160"/>
      <c r="G1203" s="29"/>
      <c r="H1203" s="30"/>
      <c r="I1203" s="159"/>
      <c r="J1203" s="160"/>
      <c r="K1203" s="32"/>
    </row>
    <row r="1204" spans="1:11" ht="51" x14ac:dyDescent="0.2">
      <c r="A1204" s="103" t="s">
        <v>16</v>
      </c>
      <c r="B1204" s="34">
        <v>9</v>
      </c>
      <c r="C1204" s="35" t="s">
        <v>14</v>
      </c>
      <c r="D1204" s="36">
        <v>0</v>
      </c>
      <c r="G1204" s="103" t="s">
        <v>16</v>
      </c>
      <c r="H1204" s="34">
        <v>9</v>
      </c>
      <c r="I1204" s="35" t="s">
        <v>14</v>
      </c>
      <c r="J1204" s="36">
        <v>0</v>
      </c>
      <c r="K1204" s="31"/>
    </row>
    <row r="1205" spans="1:11" x14ac:dyDescent="0.2">
      <c r="A1205" s="40" t="s">
        <v>20</v>
      </c>
      <c r="B1205" s="39">
        <v>12</v>
      </c>
      <c r="C1205" s="41" t="s">
        <v>21</v>
      </c>
      <c r="D1205" s="42">
        <v>12</v>
      </c>
      <c r="G1205" s="40" t="s">
        <v>20</v>
      </c>
      <c r="H1205" s="39">
        <v>12</v>
      </c>
      <c r="I1205" s="41" t="s">
        <v>21</v>
      </c>
      <c r="J1205" s="42">
        <v>12</v>
      </c>
      <c r="K1205" s="37"/>
    </row>
    <row r="1206" spans="1:11" ht="38.25" x14ac:dyDescent="0.2">
      <c r="A1206" s="33" t="s">
        <v>22</v>
      </c>
      <c r="B1206" s="43">
        <v>0</v>
      </c>
      <c r="C1206" s="44" t="s">
        <v>23</v>
      </c>
      <c r="D1206" s="42">
        <v>0</v>
      </c>
      <c r="G1206" s="33" t="s">
        <v>22</v>
      </c>
      <c r="H1206" s="43">
        <v>0</v>
      </c>
      <c r="I1206" s="44" t="s">
        <v>23</v>
      </c>
      <c r="J1206" s="42">
        <v>0</v>
      </c>
      <c r="K1206" s="37"/>
    </row>
    <row r="1207" spans="1:11" x14ac:dyDescent="0.2">
      <c r="A1207" s="161" t="s">
        <v>24</v>
      </c>
      <c r="B1207" s="162"/>
      <c r="C1207" s="163" t="s">
        <v>25</v>
      </c>
      <c r="D1207" s="164"/>
      <c r="G1207" s="161" t="s">
        <v>24</v>
      </c>
      <c r="H1207" s="162"/>
      <c r="I1207" s="163" t="s">
        <v>25</v>
      </c>
      <c r="J1207" s="164"/>
      <c r="K1207" s="16"/>
    </row>
    <row r="1208" spans="1:11" x14ac:dyDescent="0.2">
      <c r="A1208" s="60"/>
      <c r="B1208" s="46" t="s">
        <v>26</v>
      </c>
      <c r="C1208" s="47"/>
      <c r="D1208" s="48" t="s">
        <v>26</v>
      </c>
      <c r="G1208" s="60"/>
      <c r="H1208" s="46" t="s">
        <v>26</v>
      </c>
      <c r="I1208" s="47"/>
      <c r="J1208" s="48" t="s">
        <v>26</v>
      </c>
      <c r="K1208" s="49"/>
    </row>
    <row r="1209" spans="1:11" x14ac:dyDescent="0.2">
      <c r="A1209" s="40" t="s">
        <v>29</v>
      </c>
      <c r="B1209" s="51">
        <v>16000</v>
      </c>
      <c r="C1209" s="52" t="s">
        <v>28</v>
      </c>
      <c r="D1209" s="57">
        <v>125</v>
      </c>
      <c r="G1209" s="40" t="s">
        <v>29</v>
      </c>
      <c r="H1209" s="51">
        <v>16000</v>
      </c>
      <c r="I1209" s="52" t="s">
        <v>28</v>
      </c>
      <c r="J1209" s="57">
        <v>125</v>
      </c>
      <c r="K1209" s="54"/>
    </row>
    <row r="1210" spans="1:11" x14ac:dyDescent="0.2">
      <c r="A1210" s="40" t="s">
        <v>30</v>
      </c>
      <c r="B1210" s="56">
        <v>0</v>
      </c>
      <c r="C1210" s="52" t="s">
        <v>31</v>
      </c>
      <c r="D1210" s="57">
        <v>0</v>
      </c>
      <c r="G1210" s="40" t="s">
        <v>30</v>
      </c>
      <c r="H1210" s="56">
        <v>0</v>
      </c>
      <c r="I1210" s="52" t="s">
        <v>31</v>
      </c>
      <c r="J1210" s="57">
        <v>0</v>
      </c>
      <c r="K1210" s="54"/>
    </row>
    <row r="1211" spans="1:11" x14ac:dyDescent="0.2">
      <c r="A1211" s="40" t="s">
        <v>32</v>
      </c>
      <c r="B1211" s="56">
        <v>1600</v>
      </c>
      <c r="C1211" s="52" t="s">
        <v>33</v>
      </c>
      <c r="D1211" s="57">
        <v>1500</v>
      </c>
      <c r="G1211" s="40" t="s">
        <v>32</v>
      </c>
      <c r="H1211" s="56">
        <v>1600</v>
      </c>
      <c r="I1211" s="52" t="s">
        <v>33</v>
      </c>
      <c r="J1211" s="57">
        <v>1500</v>
      </c>
      <c r="K1211" s="54"/>
    </row>
    <row r="1212" spans="1:11" x14ac:dyDescent="0.2">
      <c r="A1212" s="40" t="s">
        <v>34</v>
      </c>
      <c r="B1212" s="56">
        <v>1250</v>
      </c>
      <c r="C1212" s="58" t="s">
        <v>35</v>
      </c>
      <c r="D1212" s="57">
        <v>11727</v>
      </c>
      <c r="G1212" s="40" t="s">
        <v>34</v>
      </c>
      <c r="H1212" s="56">
        <v>1250</v>
      </c>
      <c r="I1212" s="58" t="s">
        <v>35</v>
      </c>
      <c r="J1212" s="57">
        <v>11727</v>
      </c>
      <c r="K1212" s="54"/>
    </row>
    <row r="1213" spans="1:11" x14ac:dyDescent="0.2">
      <c r="A1213" s="40" t="s">
        <v>36</v>
      </c>
      <c r="B1213" s="56">
        <v>2650</v>
      </c>
      <c r="C1213" s="52" t="s">
        <v>37</v>
      </c>
      <c r="D1213" s="120">
        <v>0</v>
      </c>
      <c r="G1213" s="40" t="s">
        <v>36</v>
      </c>
      <c r="H1213" s="56">
        <v>2650</v>
      </c>
      <c r="I1213" s="52" t="s">
        <v>37</v>
      </c>
      <c r="J1213" s="120">
        <v>0</v>
      </c>
      <c r="K1213" s="54"/>
    </row>
    <row r="1214" spans="1:11" x14ac:dyDescent="0.2">
      <c r="A1214" s="40" t="s">
        <v>38</v>
      </c>
      <c r="B1214" s="56">
        <v>0</v>
      </c>
      <c r="C1214" s="35"/>
      <c r="D1214" s="35"/>
      <c r="G1214" s="40" t="s">
        <v>38</v>
      </c>
      <c r="H1214" s="56">
        <v>0</v>
      </c>
      <c r="I1214" s="35"/>
      <c r="J1214" s="35"/>
      <c r="K1214" s="28"/>
    </row>
    <row r="1215" spans="1:11" x14ac:dyDescent="0.2">
      <c r="A1215" s="60" t="s">
        <v>39</v>
      </c>
      <c r="B1215" s="56">
        <v>0</v>
      </c>
      <c r="C1215" s="61"/>
      <c r="D1215" s="61"/>
      <c r="G1215" s="60" t="s">
        <v>39</v>
      </c>
      <c r="H1215" s="56">
        <v>0</v>
      </c>
      <c r="I1215" s="61"/>
      <c r="J1215" s="61"/>
      <c r="K1215" s="5"/>
    </row>
    <row r="1216" spans="1:11" x14ac:dyDescent="0.2">
      <c r="A1216" s="65" t="s">
        <v>40</v>
      </c>
      <c r="B1216" s="101">
        <f>SUM(B1209:B1215)</f>
        <v>21500</v>
      </c>
      <c r="C1216" s="67" t="s">
        <v>41</v>
      </c>
      <c r="D1216" s="68">
        <f>SUM(D1209:D1214)</f>
        <v>13352</v>
      </c>
      <c r="G1216" s="65" t="s">
        <v>40</v>
      </c>
      <c r="H1216" s="101">
        <f>SUM(H1209:H1215)</f>
        <v>21500</v>
      </c>
      <c r="I1216" s="67" t="s">
        <v>41</v>
      </c>
      <c r="J1216" s="68">
        <f>SUM(J1209:J1214)</f>
        <v>13352</v>
      </c>
      <c r="K1216" s="69"/>
    </row>
    <row r="1217" spans="1:11" ht="42.75" customHeight="1" x14ac:dyDescent="0.2">
      <c r="A1217" s="70" t="s">
        <v>42</v>
      </c>
      <c r="B1217" s="71">
        <f>B1216-D1216</f>
        <v>8148</v>
      </c>
      <c r="C1217" s="151" t="s">
        <v>435</v>
      </c>
      <c r="D1217" s="152"/>
      <c r="E1217" s="12"/>
      <c r="F1217" s="12"/>
      <c r="G1217" s="70" t="s">
        <v>42</v>
      </c>
      <c r="H1217" s="71">
        <f>H1216-J1216</f>
        <v>8148</v>
      </c>
      <c r="I1217" s="151" t="s">
        <v>436</v>
      </c>
      <c r="J1217" s="152"/>
      <c r="K1217" s="72"/>
    </row>
    <row r="1218" spans="1:11" x14ac:dyDescent="0.2">
      <c r="A1218" s="153" t="s">
        <v>82</v>
      </c>
      <c r="B1218" s="154"/>
      <c r="C1218" s="73"/>
      <c r="D1218" s="74"/>
      <c r="G1218" s="153" t="s">
        <v>82</v>
      </c>
      <c r="H1218" s="154"/>
      <c r="I1218" s="73"/>
      <c r="J1218" s="74"/>
      <c r="K1218" s="73"/>
    </row>
    <row r="1219" spans="1:11" x14ac:dyDescent="0.2">
      <c r="A1219" s="155"/>
      <c r="B1219" s="156"/>
      <c r="C1219" s="73"/>
      <c r="D1219" s="74"/>
      <c r="G1219" s="155"/>
      <c r="H1219" s="156"/>
      <c r="I1219" s="73"/>
      <c r="J1219" s="74"/>
      <c r="K1219" s="73"/>
    </row>
    <row r="1220" spans="1:11" x14ac:dyDescent="0.2">
      <c r="A1220" s="155"/>
      <c r="B1220" s="156"/>
      <c r="C1220" s="73"/>
      <c r="D1220" s="74"/>
      <c r="G1220" s="155"/>
      <c r="H1220" s="156"/>
      <c r="I1220" s="73"/>
      <c r="J1220" s="74"/>
      <c r="K1220" s="73"/>
    </row>
    <row r="1221" spans="1:11" ht="15" thickBot="1" x14ac:dyDescent="0.25">
      <c r="A1221" s="123" t="s">
        <v>83</v>
      </c>
      <c r="B1221" s="124"/>
      <c r="C1221" s="125"/>
      <c r="D1221" s="126"/>
      <c r="G1221" s="123" t="s">
        <v>83</v>
      </c>
      <c r="H1221" s="124"/>
      <c r="I1221" s="125"/>
      <c r="J1221" s="126"/>
      <c r="K1221" s="122"/>
    </row>
    <row r="1222" spans="1:11" x14ac:dyDescent="0.2">
      <c r="A1222" s="92"/>
      <c r="B1222" s="92"/>
      <c r="C1222" s="92"/>
      <c r="D1222" s="92"/>
    </row>
    <row r="1223" spans="1:11" ht="15" thickBot="1" x14ac:dyDescent="0.25">
      <c r="A1223" s="92"/>
      <c r="B1223" s="92"/>
      <c r="C1223" s="92"/>
      <c r="D1223" s="148"/>
      <c r="J1223" s="149"/>
    </row>
    <row r="1224" spans="1:11" x14ac:dyDescent="0.2">
      <c r="A1224" s="77" t="s">
        <v>48</v>
      </c>
      <c r="B1224" s="3"/>
      <c r="C1224" s="3"/>
      <c r="D1224" s="110"/>
      <c r="G1224" s="77" t="s">
        <v>48</v>
      </c>
      <c r="H1224" s="3"/>
      <c r="I1224" s="3"/>
      <c r="J1224" s="110"/>
      <c r="K1224" s="5"/>
    </row>
    <row r="1225" spans="1:11" ht="15" x14ac:dyDescent="0.2">
      <c r="A1225" s="81"/>
      <c r="B1225" s="5"/>
      <c r="C1225" s="165" t="s">
        <v>1</v>
      </c>
      <c r="D1225" s="166"/>
      <c r="G1225" s="81"/>
      <c r="H1225" s="5"/>
      <c r="I1225" s="165" t="s">
        <v>1</v>
      </c>
      <c r="J1225" s="166"/>
      <c r="K1225" s="102"/>
    </row>
    <row r="1226" spans="1:11" ht="15" x14ac:dyDescent="0.2">
      <c r="A1226" s="80"/>
      <c r="B1226" s="16"/>
      <c r="C1226" s="165"/>
      <c r="D1226" s="166"/>
      <c r="G1226" s="80"/>
      <c r="H1226" s="16"/>
      <c r="I1226" s="165"/>
      <c r="J1226" s="166"/>
      <c r="K1226" s="102"/>
    </row>
    <row r="1227" spans="1:11" ht="15" thickBot="1" x14ac:dyDescent="0.25">
      <c r="A1227" s="111"/>
      <c r="B1227" s="18"/>
      <c r="C1227" s="18"/>
      <c r="D1227" s="19"/>
      <c r="G1227" s="111"/>
      <c r="H1227" s="18"/>
      <c r="I1227" s="18"/>
      <c r="J1227" s="19"/>
      <c r="K1227" s="9"/>
    </row>
    <row r="1228" spans="1:11" x14ac:dyDescent="0.2">
      <c r="A1228" s="20" t="s">
        <v>437</v>
      </c>
      <c r="B1228" s="21"/>
      <c r="C1228" s="157" t="s">
        <v>103</v>
      </c>
      <c r="D1228" s="158"/>
      <c r="G1228" s="20" t="s">
        <v>438</v>
      </c>
      <c r="H1228" s="21"/>
      <c r="I1228" s="157" t="s">
        <v>103</v>
      </c>
      <c r="J1228" s="158"/>
      <c r="K1228" s="22"/>
    </row>
    <row r="1229" spans="1:11" x14ac:dyDescent="0.2">
      <c r="A1229" s="23" t="s">
        <v>188</v>
      </c>
      <c r="B1229" s="12"/>
      <c r="C1229" s="28" t="s">
        <v>439</v>
      </c>
      <c r="D1229" s="25"/>
      <c r="G1229" s="23" t="s">
        <v>188</v>
      </c>
      <c r="H1229" s="12"/>
      <c r="I1229" s="28" t="s">
        <v>440</v>
      </c>
      <c r="J1229" s="25"/>
      <c r="K1229" s="28"/>
    </row>
    <row r="1230" spans="1:11" x14ac:dyDescent="0.2">
      <c r="A1230" s="29"/>
      <c r="B1230" s="30"/>
      <c r="C1230" s="159"/>
      <c r="D1230" s="160"/>
      <c r="G1230" s="29"/>
      <c r="H1230" s="30"/>
      <c r="I1230" s="159"/>
      <c r="J1230" s="160"/>
      <c r="K1230" s="32"/>
    </row>
    <row r="1231" spans="1:11" ht="51" x14ac:dyDescent="0.2">
      <c r="A1231" s="103" t="s">
        <v>16</v>
      </c>
      <c r="B1231" s="34">
        <v>20</v>
      </c>
      <c r="C1231" s="35" t="s">
        <v>14</v>
      </c>
      <c r="D1231" s="36">
        <v>0</v>
      </c>
      <c r="G1231" s="103" t="s">
        <v>16</v>
      </c>
      <c r="H1231" s="34">
        <f>21-15</f>
        <v>6</v>
      </c>
      <c r="I1231" s="35" t="s">
        <v>14</v>
      </c>
      <c r="J1231" s="36">
        <v>0</v>
      </c>
      <c r="K1231" s="31"/>
    </row>
    <row r="1232" spans="1:11" x14ac:dyDescent="0.2">
      <c r="A1232" s="40" t="s">
        <v>20</v>
      </c>
      <c r="B1232" s="39">
        <v>1</v>
      </c>
      <c r="C1232" s="41" t="s">
        <v>21</v>
      </c>
      <c r="D1232" s="42">
        <v>1</v>
      </c>
      <c r="G1232" s="40" t="s">
        <v>20</v>
      </c>
      <c r="H1232" s="39">
        <v>15</v>
      </c>
      <c r="I1232" s="41" t="s">
        <v>21</v>
      </c>
      <c r="J1232" s="42">
        <v>15</v>
      </c>
      <c r="K1232" s="37"/>
    </row>
    <row r="1233" spans="1:11" ht="38.25" x14ac:dyDescent="0.2">
      <c r="A1233" s="33" t="s">
        <v>22</v>
      </c>
      <c r="B1233" s="43">
        <v>0</v>
      </c>
      <c r="C1233" s="44" t="s">
        <v>23</v>
      </c>
      <c r="D1233" s="42">
        <v>0</v>
      </c>
      <c r="G1233" s="33" t="s">
        <v>22</v>
      </c>
      <c r="H1233" s="43">
        <v>0</v>
      </c>
      <c r="I1233" s="44" t="s">
        <v>23</v>
      </c>
      <c r="J1233" s="42">
        <v>0</v>
      </c>
      <c r="K1233" s="37"/>
    </row>
    <row r="1234" spans="1:11" x14ac:dyDescent="0.2">
      <c r="A1234" s="161" t="s">
        <v>24</v>
      </c>
      <c r="B1234" s="162"/>
      <c r="C1234" s="163" t="s">
        <v>25</v>
      </c>
      <c r="D1234" s="164"/>
      <c r="G1234" s="161" t="s">
        <v>24</v>
      </c>
      <c r="H1234" s="162"/>
      <c r="I1234" s="163" t="s">
        <v>25</v>
      </c>
      <c r="J1234" s="164"/>
      <c r="K1234" s="16"/>
    </row>
    <row r="1235" spans="1:11" x14ac:dyDescent="0.2">
      <c r="A1235" s="60"/>
      <c r="B1235" s="46" t="s">
        <v>26</v>
      </c>
      <c r="C1235" s="47"/>
      <c r="D1235" s="48" t="s">
        <v>26</v>
      </c>
      <c r="G1235" s="60"/>
      <c r="H1235" s="46" t="s">
        <v>26</v>
      </c>
      <c r="I1235" s="47"/>
      <c r="J1235" s="48" t="s">
        <v>26</v>
      </c>
      <c r="K1235" s="49"/>
    </row>
    <row r="1236" spans="1:11" x14ac:dyDescent="0.2">
      <c r="A1236" s="40" t="s">
        <v>29</v>
      </c>
      <c r="B1236" s="51">
        <v>16000</v>
      </c>
      <c r="C1236" s="52" t="s">
        <v>28</v>
      </c>
      <c r="D1236" s="57">
        <v>125</v>
      </c>
      <c r="G1236" s="40" t="s">
        <v>29</v>
      </c>
      <c r="H1236" s="51">
        <v>16000</v>
      </c>
      <c r="I1236" s="52" t="s">
        <v>28</v>
      </c>
      <c r="J1236" s="57">
        <v>125</v>
      </c>
      <c r="K1236" s="54"/>
    </row>
    <row r="1237" spans="1:11" x14ac:dyDescent="0.2">
      <c r="A1237" s="40" t="s">
        <v>30</v>
      </c>
      <c r="B1237" s="56">
        <v>0</v>
      </c>
      <c r="C1237" s="52" t="s">
        <v>31</v>
      </c>
      <c r="D1237" s="57">
        <v>0</v>
      </c>
      <c r="G1237" s="40" t="s">
        <v>30</v>
      </c>
      <c r="H1237" s="56">
        <v>0</v>
      </c>
      <c r="I1237" s="52" t="s">
        <v>31</v>
      </c>
      <c r="J1237" s="57">
        <v>0</v>
      </c>
      <c r="K1237" s="54"/>
    </row>
    <row r="1238" spans="1:11" x14ac:dyDescent="0.2">
      <c r="A1238" s="40" t="s">
        <v>32</v>
      </c>
      <c r="B1238" s="56">
        <v>1600</v>
      </c>
      <c r="C1238" s="52" t="s">
        <v>33</v>
      </c>
      <c r="D1238" s="57">
        <v>1500</v>
      </c>
      <c r="G1238" s="40" t="s">
        <v>32</v>
      </c>
      <c r="H1238" s="56">
        <v>1600</v>
      </c>
      <c r="I1238" s="52" t="s">
        <v>33</v>
      </c>
      <c r="J1238" s="57">
        <v>1500</v>
      </c>
      <c r="K1238" s="54"/>
    </row>
    <row r="1239" spans="1:11" x14ac:dyDescent="0.2">
      <c r="A1239" s="40" t="s">
        <v>34</v>
      </c>
      <c r="B1239" s="56">
        <v>1250</v>
      </c>
      <c r="C1239" s="58" t="s">
        <v>35</v>
      </c>
      <c r="D1239" s="57">
        <v>977</v>
      </c>
      <c r="G1239" s="40" t="s">
        <v>34</v>
      </c>
      <c r="H1239" s="56">
        <v>1250</v>
      </c>
      <c r="I1239" s="58" t="s">
        <v>35</v>
      </c>
      <c r="J1239" s="57">
        <v>14659</v>
      </c>
      <c r="K1239" s="54"/>
    </row>
    <row r="1240" spans="1:11" x14ac:dyDescent="0.2">
      <c r="A1240" s="40" t="s">
        <v>36</v>
      </c>
      <c r="B1240" s="56">
        <v>2650</v>
      </c>
      <c r="C1240" s="52" t="s">
        <v>37</v>
      </c>
      <c r="D1240" s="120">
        <v>0</v>
      </c>
      <c r="G1240" s="40" t="s">
        <v>36</v>
      </c>
      <c r="H1240" s="56">
        <v>2650</v>
      </c>
      <c r="I1240" s="52" t="s">
        <v>37</v>
      </c>
      <c r="J1240" s="120">
        <v>0</v>
      </c>
      <c r="K1240" s="54"/>
    </row>
    <row r="1241" spans="1:11" x14ac:dyDescent="0.2">
      <c r="A1241" s="40" t="s">
        <v>38</v>
      </c>
      <c r="B1241" s="56">
        <v>0</v>
      </c>
      <c r="C1241" s="35"/>
      <c r="D1241" s="35"/>
      <c r="G1241" s="40" t="s">
        <v>38</v>
      </c>
      <c r="H1241" s="56">
        <v>0</v>
      </c>
      <c r="I1241" s="35"/>
      <c r="J1241" s="35"/>
      <c r="K1241" s="28"/>
    </row>
    <row r="1242" spans="1:11" x14ac:dyDescent="0.2">
      <c r="A1242" s="60" t="s">
        <v>39</v>
      </c>
      <c r="B1242" s="56">
        <v>0</v>
      </c>
      <c r="C1242" s="61"/>
      <c r="D1242" s="61"/>
      <c r="G1242" s="60" t="s">
        <v>39</v>
      </c>
      <c r="H1242" s="56">
        <v>0</v>
      </c>
      <c r="I1242" s="61"/>
      <c r="J1242" s="61"/>
      <c r="K1242" s="5"/>
    </row>
    <row r="1243" spans="1:11" x14ac:dyDescent="0.2">
      <c r="A1243" s="65" t="s">
        <v>40</v>
      </c>
      <c r="B1243" s="101">
        <f>SUM(B1236:B1242)</f>
        <v>21500</v>
      </c>
      <c r="C1243" s="67" t="s">
        <v>41</v>
      </c>
      <c r="D1243" s="68">
        <f>SUM(D1236:D1241)</f>
        <v>2602</v>
      </c>
      <c r="G1243" s="65" t="s">
        <v>40</v>
      </c>
      <c r="H1243" s="101">
        <f>SUM(H1236:H1242)</f>
        <v>21500</v>
      </c>
      <c r="I1243" s="67" t="s">
        <v>41</v>
      </c>
      <c r="J1243" s="68">
        <f>SUM(J1236:J1241)</f>
        <v>16284</v>
      </c>
      <c r="K1243" s="69"/>
    </row>
    <row r="1244" spans="1:11" ht="41.25" customHeight="1" x14ac:dyDescent="0.2">
      <c r="A1244" s="70" t="s">
        <v>42</v>
      </c>
      <c r="B1244" s="71">
        <f>B1243-D1243</f>
        <v>18898</v>
      </c>
      <c r="C1244" s="151" t="s">
        <v>441</v>
      </c>
      <c r="D1244" s="152"/>
      <c r="E1244" s="12"/>
      <c r="F1244" s="12"/>
      <c r="G1244" s="70" t="s">
        <v>42</v>
      </c>
      <c r="H1244" s="71">
        <f>H1243-J1243</f>
        <v>5216</v>
      </c>
      <c r="I1244" s="151" t="s">
        <v>442</v>
      </c>
      <c r="J1244" s="152"/>
      <c r="K1244" s="72"/>
    </row>
    <row r="1245" spans="1:11" x14ac:dyDescent="0.2">
      <c r="A1245" s="153" t="s">
        <v>82</v>
      </c>
      <c r="B1245" s="154"/>
      <c r="C1245" s="73"/>
      <c r="D1245" s="74"/>
      <c r="G1245" s="153" t="s">
        <v>82</v>
      </c>
      <c r="H1245" s="154"/>
      <c r="I1245" s="73"/>
      <c r="J1245" s="74"/>
      <c r="K1245" s="73"/>
    </row>
    <row r="1246" spans="1:11" x14ac:dyDescent="0.2">
      <c r="A1246" s="155"/>
      <c r="B1246" s="156"/>
      <c r="C1246" s="73"/>
      <c r="D1246" s="74"/>
      <c r="G1246" s="155"/>
      <c r="H1246" s="156"/>
      <c r="I1246" s="73"/>
      <c r="J1246" s="74"/>
      <c r="K1246" s="73"/>
    </row>
    <row r="1247" spans="1:11" x14ac:dyDescent="0.2">
      <c r="A1247" s="155"/>
      <c r="B1247" s="156"/>
      <c r="C1247" s="73"/>
      <c r="D1247" s="74"/>
      <c r="G1247" s="155"/>
      <c r="H1247" s="156"/>
      <c r="I1247" s="73"/>
      <c r="J1247" s="74"/>
      <c r="K1247" s="73"/>
    </row>
    <row r="1248" spans="1:11" ht="15" thickBot="1" x14ac:dyDescent="0.25">
      <c r="A1248" s="123" t="s">
        <v>83</v>
      </c>
      <c r="B1248" s="124"/>
      <c r="C1248" s="125"/>
      <c r="D1248" s="126"/>
      <c r="G1248" s="123" t="s">
        <v>83</v>
      </c>
      <c r="H1248" s="124"/>
      <c r="I1248" s="125"/>
      <c r="J1248" s="126"/>
      <c r="K1248" s="122"/>
    </row>
    <row r="1250" spans="1:11" ht="15" thickBot="1" x14ac:dyDescent="0.25">
      <c r="A1250" s="92"/>
      <c r="B1250" s="92"/>
      <c r="C1250" s="92"/>
      <c r="D1250" s="149"/>
      <c r="J1250" s="149"/>
    </row>
    <row r="1251" spans="1:11" x14ac:dyDescent="0.2">
      <c r="A1251" s="77" t="s">
        <v>48</v>
      </c>
      <c r="B1251" s="3"/>
      <c r="C1251" s="3"/>
      <c r="D1251" s="110"/>
      <c r="G1251" s="77" t="s">
        <v>48</v>
      </c>
      <c r="H1251" s="3"/>
      <c r="I1251" s="3"/>
      <c r="J1251" s="110"/>
      <c r="K1251" s="5"/>
    </row>
    <row r="1252" spans="1:11" ht="15" x14ac:dyDescent="0.2">
      <c r="A1252" s="81"/>
      <c r="B1252" s="5"/>
      <c r="C1252" s="165" t="s">
        <v>1</v>
      </c>
      <c r="D1252" s="166"/>
      <c r="G1252" s="81"/>
      <c r="H1252" s="5"/>
      <c r="I1252" s="165" t="s">
        <v>1</v>
      </c>
      <c r="J1252" s="166"/>
      <c r="K1252" s="102"/>
    </row>
    <row r="1253" spans="1:11" ht="15" x14ac:dyDescent="0.2">
      <c r="A1253" s="80"/>
      <c r="B1253" s="16"/>
      <c r="C1253" s="165"/>
      <c r="D1253" s="166"/>
      <c r="G1253" s="80"/>
      <c r="H1253" s="16"/>
      <c r="I1253" s="165"/>
      <c r="J1253" s="166"/>
      <c r="K1253" s="102"/>
    </row>
    <row r="1254" spans="1:11" ht="15" thickBot="1" x14ac:dyDescent="0.25">
      <c r="A1254" s="111"/>
      <c r="B1254" s="18"/>
      <c r="C1254" s="18"/>
      <c r="D1254" s="19"/>
      <c r="G1254" s="111"/>
      <c r="H1254" s="18"/>
      <c r="I1254" s="18"/>
      <c r="J1254" s="19"/>
      <c r="K1254" s="9"/>
    </row>
    <row r="1255" spans="1:11" x14ac:dyDescent="0.2">
      <c r="A1255" s="20" t="s">
        <v>443</v>
      </c>
      <c r="B1255" s="21"/>
      <c r="C1255" s="157" t="s">
        <v>103</v>
      </c>
      <c r="D1255" s="158"/>
      <c r="G1255" s="20" t="s">
        <v>444</v>
      </c>
      <c r="H1255" s="21"/>
      <c r="I1255" s="157" t="s">
        <v>103</v>
      </c>
      <c r="J1255" s="158"/>
      <c r="K1255" s="22"/>
    </row>
    <row r="1256" spans="1:11" x14ac:dyDescent="0.2">
      <c r="A1256" s="23" t="s">
        <v>188</v>
      </c>
      <c r="B1256" s="12"/>
      <c r="C1256" s="28" t="s">
        <v>445</v>
      </c>
      <c r="D1256" s="25"/>
      <c r="G1256" s="23" t="s">
        <v>188</v>
      </c>
      <c r="H1256" s="12"/>
      <c r="I1256" s="28" t="s">
        <v>446</v>
      </c>
      <c r="J1256" s="25"/>
      <c r="K1256" s="28"/>
    </row>
    <row r="1257" spans="1:11" x14ac:dyDescent="0.2">
      <c r="A1257" s="29"/>
      <c r="B1257" s="30"/>
      <c r="C1257" s="159"/>
      <c r="D1257" s="160"/>
      <c r="G1257" s="29"/>
      <c r="H1257" s="30"/>
      <c r="I1257" s="159"/>
      <c r="J1257" s="160"/>
      <c r="K1257" s="32"/>
    </row>
    <row r="1258" spans="1:11" ht="51" x14ac:dyDescent="0.2">
      <c r="A1258" s="103" t="s">
        <v>16</v>
      </c>
      <c r="B1258" s="34">
        <v>19</v>
      </c>
      <c r="C1258" s="35" t="s">
        <v>14</v>
      </c>
      <c r="D1258" s="36">
        <v>0</v>
      </c>
      <c r="G1258" s="103" t="s">
        <v>16</v>
      </c>
      <c r="H1258" s="34">
        <v>19</v>
      </c>
      <c r="I1258" s="35" t="s">
        <v>14</v>
      </c>
      <c r="J1258" s="36">
        <v>0</v>
      </c>
      <c r="K1258" s="31"/>
    </row>
    <row r="1259" spans="1:11" x14ac:dyDescent="0.2">
      <c r="A1259" s="40" t="s">
        <v>20</v>
      </c>
      <c r="B1259" s="39">
        <v>2</v>
      </c>
      <c r="C1259" s="41" t="s">
        <v>21</v>
      </c>
      <c r="D1259" s="42">
        <v>2</v>
      </c>
      <c r="G1259" s="40" t="s">
        <v>20</v>
      </c>
      <c r="H1259" s="39">
        <v>2</v>
      </c>
      <c r="I1259" s="41" t="s">
        <v>21</v>
      </c>
      <c r="J1259" s="42">
        <v>2</v>
      </c>
      <c r="K1259" s="37"/>
    </row>
    <row r="1260" spans="1:11" ht="38.25" x14ac:dyDescent="0.2">
      <c r="A1260" s="33" t="s">
        <v>22</v>
      </c>
      <c r="B1260" s="43">
        <v>0</v>
      </c>
      <c r="C1260" s="44" t="s">
        <v>23</v>
      </c>
      <c r="D1260" s="42">
        <v>0</v>
      </c>
      <c r="G1260" s="33" t="s">
        <v>22</v>
      </c>
      <c r="H1260" s="43">
        <v>0</v>
      </c>
      <c r="I1260" s="44" t="s">
        <v>23</v>
      </c>
      <c r="J1260" s="42">
        <v>0</v>
      </c>
      <c r="K1260" s="37"/>
    </row>
    <row r="1261" spans="1:11" x14ac:dyDescent="0.2">
      <c r="A1261" s="161" t="s">
        <v>24</v>
      </c>
      <c r="B1261" s="162"/>
      <c r="C1261" s="163" t="s">
        <v>25</v>
      </c>
      <c r="D1261" s="164"/>
      <c r="G1261" s="161" t="s">
        <v>24</v>
      </c>
      <c r="H1261" s="162"/>
      <c r="I1261" s="163" t="s">
        <v>25</v>
      </c>
      <c r="J1261" s="164"/>
      <c r="K1261" s="16"/>
    </row>
    <row r="1262" spans="1:11" x14ac:dyDescent="0.2">
      <c r="A1262" s="60"/>
      <c r="B1262" s="46" t="s">
        <v>26</v>
      </c>
      <c r="C1262" s="47"/>
      <c r="D1262" s="48" t="s">
        <v>26</v>
      </c>
      <c r="G1262" s="60"/>
      <c r="H1262" s="46" t="s">
        <v>26</v>
      </c>
      <c r="I1262" s="47"/>
      <c r="J1262" s="48" t="s">
        <v>26</v>
      </c>
      <c r="K1262" s="49"/>
    </row>
    <row r="1263" spans="1:11" x14ac:dyDescent="0.2">
      <c r="A1263" s="40" t="s">
        <v>29</v>
      </c>
      <c r="B1263" s="51">
        <v>16000</v>
      </c>
      <c r="C1263" s="52" t="s">
        <v>28</v>
      </c>
      <c r="D1263" s="57">
        <v>125</v>
      </c>
      <c r="G1263" s="40" t="s">
        <v>29</v>
      </c>
      <c r="H1263" s="51">
        <v>16000</v>
      </c>
      <c r="I1263" s="52" t="s">
        <v>28</v>
      </c>
      <c r="J1263" s="57">
        <v>125</v>
      </c>
      <c r="K1263" s="54"/>
    </row>
    <row r="1264" spans="1:11" x14ac:dyDescent="0.2">
      <c r="A1264" s="40" t="s">
        <v>30</v>
      </c>
      <c r="B1264" s="56">
        <v>0</v>
      </c>
      <c r="C1264" s="52" t="s">
        <v>31</v>
      </c>
      <c r="D1264" s="57">
        <v>0</v>
      </c>
      <c r="G1264" s="40" t="s">
        <v>30</v>
      </c>
      <c r="H1264" s="56">
        <v>0</v>
      </c>
      <c r="I1264" s="52" t="s">
        <v>31</v>
      </c>
      <c r="J1264" s="57">
        <v>0</v>
      </c>
      <c r="K1264" s="54"/>
    </row>
    <row r="1265" spans="1:11" x14ac:dyDescent="0.2">
      <c r="A1265" s="40" t="s">
        <v>32</v>
      </c>
      <c r="B1265" s="56">
        <v>1600</v>
      </c>
      <c r="C1265" s="52" t="s">
        <v>33</v>
      </c>
      <c r="D1265" s="57">
        <v>1500</v>
      </c>
      <c r="G1265" s="40" t="s">
        <v>32</v>
      </c>
      <c r="H1265" s="56">
        <v>1600</v>
      </c>
      <c r="I1265" s="52" t="s">
        <v>33</v>
      </c>
      <c r="J1265" s="57">
        <v>1500</v>
      </c>
      <c r="K1265" s="54"/>
    </row>
    <row r="1266" spans="1:11" x14ac:dyDescent="0.2">
      <c r="A1266" s="40" t="s">
        <v>34</v>
      </c>
      <c r="B1266" s="56">
        <v>1250</v>
      </c>
      <c r="C1266" s="58" t="s">
        <v>35</v>
      </c>
      <c r="D1266" s="57">
        <v>1466</v>
      </c>
      <c r="G1266" s="40" t="s">
        <v>34</v>
      </c>
      <c r="H1266" s="56">
        <v>1250</v>
      </c>
      <c r="I1266" s="58" t="s">
        <v>35</v>
      </c>
      <c r="J1266" s="57">
        <v>0</v>
      </c>
      <c r="K1266" s="54"/>
    </row>
    <row r="1267" spans="1:11" x14ac:dyDescent="0.2">
      <c r="A1267" s="40" t="s">
        <v>36</v>
      </c>
      <c r="B1267" s="56">
        <v>2650</v>
      </c>
      <c r="C1267" s="52" t="s">
        <v>37</v>
      </c>
      <c r="D1267" s="120">
        <v>0</v>
      </c>
      <c r="G1267" s="40" t="s">
        <v>36</v>
      </c>
      <c r="H1267" s="56">
        <v>2650</v>
      </c>
      <c r="I1267" s="52" t="s">
        <v>37</v>
      </c>
      <c r="J1267" s="120">
        <v>0</v>
      </c>
      <c r="K1267" s="54"/>
    </row>
    <row r="1268" spans="1:11" x14ac:dyDescent="0.2">
      <c r="A1268" s="40" t="s">
        <v>38</v>
      </c>
      <c r="B1268" s="56">
        <v>0</v>
      </c>
      <c r="C1268" s="35"/>
      <c r="D1268" s="35"/>
      <c r="G1268" s="40" t="s">
        <v>38</v>
      </c>
      <c r="H1268" s="56">
        <v>0</v>
      </c>
      <c r="I1268" s="35"/>
      <c r="J1268" s="35"/>
      <c r="K1268" s="28"/>
    </row>
    <row r="1269" spans="1:11" x14ac:dyDescent="0.2">
      <c r="A1269" s="60" t="s">
        <v>39</v>
      </c>
      <c r="B1269" s="56">
        <v>0</v>
      </c>
      <c r="C1269" s="61"/>
      <c r="D1269" s="61"/>
      <c r="G1269" s="60" t="s">
        <v>39</v>
      </c>
      <c r="H1269" s="56">
        <v>0</v>
      </c>
      <c r="I1269" s="61"/>
      <c r="J1269" s="61"/>
      <c r="K1269" s="5"/>
    </row>
    <row r="1270" spans="1:11" x14ac:dyDescent="0.2">
      <c r="A1270" s="65" t="s">
        <v>40</v>
      </c>
      <c r="B1270" s="101">
        <f>SUM(B1263:B1269)</f>
        <v>21500</v>
      </c>
      <c r="C1270" s="67" t="s">
        <v>41</v>
      </c>
      <c r="D1270" s="68">
        <f>SUM(D1263:D1268)</f>
        <v>3091</v>
      </c>
      <c r="G1270" s="65" t="s">
        <v>40</v>
      </c>
      <c r="H1270" s="101">
        <f>SUM(H1263:H1269)</f>
        <v>21500</v>
      </c>
      <c r="I1270" s="67" t="s">
        <v>41</v>
      </c>
      <c r="J1270" s="68">
        <f>SUM(J1263:J1268)</f>
        <v>1625</v>
      </c>
      <c r="K1270" s="69"/>
    </row>
    <row r="1271" spans="1:11" ht="33" customHeight="1" x14ac:dyDescent="0.2">
      <c r="A1271" s="70" t="s">
        <v>42</v>
      </c>
      <c r="B1271" s="71">
        <f>B1270-D1270</f>
        <v>18409</v>
      </c>
      <c r="C1271" s="151" t="s">
        <v>447</v>
      </c>
      <c r="D1271" s="152"/>
      <c r="E1271" s="12"/>
      <c r="F1271" s="12"/>
      <c r="G1271" s="70" t="s">
        <v>42</v>
      </c>
      <c r="H1271" s="71">
        <f>H1270-J1270</f>
        <v>19875</v>
      </c>
      <c r="I1271" s="151" t="s">
        <v>448</v>
      </c>
      <c r="J1271" s="152"/>
      <c r="K1271" s="72"/>
    </row>
    <row r="1272" spans="1:11" x14ac:dyDescent="0.2">
      <c r="A1272" s="153" t="s">
        <v>82</v>
      </c>
      <c r="B1272" s="154"/>
      <c r="C1272" s="73"/>
      <c r="D1272" s="74"/>
      <c r="G1272" s="153" t="s">
        <v>82</v>
      </c>
      <c r="H1272" s="154"/>
      <c r="I1272" s="73"/>
      <c r="J1272" s="74"/>
      <c r="K1272" s="73"/>
    </row>
    <row r="1273" spans="1:11" x14ac:dyDescent="0.2">
      <c r="A1273" s="155"/>
      <c r="B1273" s="156"/>
      <c r="C1273" s="73"/>
      <c r="D1273" s="74"/>
      <c r="G1273" s="155"/>
      <c r="H1273" s="156"/>
      <c r="I1273" s="73"/>
      <c r="J1273" s="74"/>
      <c r="K1273" s="73"/>
    </row>
    <row r="1274" spans="1:11" x14ac:dyDescent="0.2">
      <c r="A1274" s="155"/>
      <c r="B1274" s="156"/>
      <c r="C1274" s="73"/>
      <c r="D1274" s="74"/>
      <c r="G1274" s="155"/>
      <c r="H1274" s="156"/>
      <c r="I1274" s="73"/>
      <c r="J1274" s="74"/>
      <c r="K1274" s="73"/>
    </row>
    <row r="1275" spans="1:11" ht="15" thickBot="1" x14ac:dyDescent="0.25">
      <c r="A1275" s="123" t="s">
        <v>83</v>
      </c>
      <c r="B1275" s="124"/>
      <c r="C1275" s="125"/>
      <c r="D1275" s="126"/>
      <c r="G1275" s="123" t="s">
        <v>83</v>
      </c>
      <c r="H1275" s="124"/>
      <c r="I1275" s="125"/>
      <c r="J1275" s="126"/>
      <c r="K1275" s="122"/>
    </row>
    <row r="1276" spans="1:11" x14ac:dyDescent="0.2">
      <c r="A1276" s="92"/>
      <c r="B1276" s="92"/>
      <c r="C1276" s="92"/>
      <c r="D1276" s="92"/>
    </row>
    <row r="1277" spans="1:11" ht="15" thickBot="1" x14ac:dyDescent="0.25">
      <c r="A1277" s="92"/>
      <c r="B1277" s="92"/>
      <c r="C1277" s="92"/>
      <c r="D1277" s="149"/>
    </row>
    <row r="1278" spans="1:11" x14ac:dyDescent="0.2">
      <c r="A1278" s="77" t="s">
        <v>48</v>
      </c>
      <c r="B1278" s="3"/>
      <c r="C1278" s="3"/>
      <c r="D1278" s="110"/>
      <c r="G1278" s="77" t="s">
        <v>48</v>
      </c>
      <c r="H1278" s="3"/>
      <c r="I1278" s="3"/>
      <c r="J1278" s="110"/>
      <c r="K1278" s="5"/>
    </row>
    <row r="1279" spans="1:11" ht="15" x14ac:dyDescent="0.2">
      <c r="A1279" s="81"/>
      <c r="B1279" s="5"/>
      <c r="C1279" s="165" t="s">
        <v>1</v>
      </c>
      <c r="D1279" s="166"/>
      <c r="G1279" s="81"/>
      <c r="H1279" s="5"/>
      <c r="I1279" s="165" t="s">
        <v>1</v>
      </c>
      <c r="J1279" s="166"/>
      <c r="K1279" s="102"/>
    </row>
    <row r="1280" spans="1:11" ht="15" x14ac:dyDescent="0.2">
      <c r="A1280" s="80"/>
      <c r="B1280" s="16"/>
      <c r="C1280" s="165"/>
      <c r="D1280" s="166"/>
      <c r="G1280" s="80"/>
      <c r="H1280" s="16"/>
      <c r="I1280" s="165"/>
      <c r="J1280" s="166"/>
      <c r="K1280" s="102"/>
    </row>
    <row r="1281" spans="1:11" ht="15" thickBot="1" x14ac:dyDescent="0.25">
      <c r="A1281" s="111"/>
      <c r="B1281" s="18"/>
      <c r="C1281" s="18"/>
      <c r="D1281" s="19"/>
      <c r="G1281" s="111"/>
      <c r="H1281" s="18"/>
      <c r="I1281" s="18"/>
      <c r="J1281" s="19"/>
      <c r="K1281" s="9"/>
    </row>
    <row r="1282" spans="1:11" ht="14.25" customHeight="1" x14ac:dyDescent="0.2">
      <c r="A1282" s="20" t="s">
        <v>449</v>
      </c>
      <c r="B1282" s="21"/>
      <c r="C1282" s="157" t="s">
        <v>103</v>
      </c>
      <c r="D1282" s="158"/>
      <c r="G1282" s="20" t="s">
        <v>450</v>
      </c>
      <c r="H1282" s="21"/>
      <c r="I1282" s="157" t="s">
        <v>103</v>
      </c>
      <c r="J1282" s="158"/>
      <c r="K1282" s="22"/>
    </row>
    <row r="1283" spans="1:11" x14ac:dyDescent="0.2">
      <c r="A1283" s="23" t="s">
        <v>188</v>
      </c>
      <c r="B1283" s="12"/>
      <c r="C1283" s="28" t="s">
        <v>451</v>
      </c>
      <c r="D1283" s="25"/>
      <c r="G1283" s="23" t="s">
        <v>188</v>
      </c>
      <c r="H1283" s="12"/>
      <c r="I1283" s="28" t="s">
        <v>452</v>
      </c>
      <c r="J1283" s="25"/>
      <c r="K1283" s="28"/>
    </row>
    <row r="1284" spans="1:11" x14ac:dyDescent="0.2">
      <c r="A1284" s="29"/>
      <c r="B1284" s="30"/>
      <c r="C1284" s="159"/>
      <c r="D1284" s="160"/>
      <c r="G1284" s="29"/>
      <c r="H1284" s="30"/>
      <c r="I1284" s="159"/>
      <c r="J1284" s="160"/>
      <c r="K1284" s="32"/>
    </row>
    <row r="1285" spans="1:11" ht="51" x14ac:dyDescent="0.2">
      <c r="A1285" s="103" t="s">
        <v>16</v>
      </c>
      <c r="B1285" s="34">
        <v>18</v>
      </c>
      <c r="C1285" s="35" t="s">
        <v>14</v>
      </c>
      <c r="D1285" s="36">
        <v>0</v>
      </c>
      <c r="G1285" s="103" t="s">
        <v>16</v>
      </c>
      <c r="H1285" s="34">
        <v>21</v>
      </c>
      <c r="I1285" s="35" t="s">
        <v>14</v>
      </c>
      <c r="J1285" s="36">
        <v>0</v>
      </c>
      <c r="K1285" s="31"/>
    </row>
    <row r="1286" spans="1:11" x14ac:dyDescent="0.2">
      <c r="A1286" s="40" t="s">
        <v>20</v>
      </c>
      <c r="B1286" s="39">
        <v>3</v>
      </c>
      <c r="C1286" s="41" t="s">
        <v>21</v>
      </c>
      <c r="D1286" s="42">
        <v>3</v>
      </c>
      <c r="G1286" s="40" t="s">
        <v>20</v>
      </c>
      <c r="H1286" s="39">
        <v>0</v>
      </c>
      <c r="I1286" s="41" t="s">
        <v>21</v>
      </c>
      <c r="J1286" s="42">
        <v>0</v>
      </c>
      <c r="K1286" s="37"/>
    </row>
    <row r="1287" spans="1:11" ht="38.25" x14ac:dyDescent="0.2">
      <c r="A1287" s="33" t="s">
        <v>22</v>
      </c>
      <c r="B1287" s="43">
        <v>0</v>
      </c>
      <c r="C1287" s="44" t="s">
        <v>23</v>
      </c>
      <c r="D1287" s="42">
        <v>0</v>
      </c>
      <c r="G1287" s="33" t="s">
        <v>22</v>
      </c>
      <c r="H1287" s="43">
        <v>0</v>
      </c>
      <c r="I1287" s="44" t="s">
        <v>23</v>
      </c>
      <c r="J1287" s="42">
        <v>0</v>
      </c>
      <c r="K1287" s="37"/>
    </row>
    <row r="1288" spans="1:11" x14ac:dyDescent="0.2">
      <c r="A1288" s="161" t="s">
        <v>24</v>
      </c>
      <c r="B1288" s="162"/>
      <c r="C1288" s="163" t="s">
        <v>25</v>
      </c>
      <c r="D1288" s="164"/>
      <c r="G1288" s="161" t="s">
        <v>24</v>
      </c>
      <c r="H1288" s="162"/>
      <c r="I1288" s="163" t="s">
        <v>25</v>
      </c>
      <c r="J1288" s="164"/>
      <c r="K1288" s="16"/>
    </row>
    <row r="1289" spans="1:11" x14ac:dyDescent="0.2">
      <c r="A1289" s="60"/>
      <c r="B1289" s="46" t="s">
        <v>26</v>
      </c>
      <c r="C1289" s="47"/>
      <c r="D1289" s="48" t="s">
        <v>26</v>
      </c>
      <c r="G1289" s="60"/>
      <c r="H1289" s="46" t="s">
        <v>26</v>
      </c>
      <c r="I1289" s="47"/>
      <c r="J1289" s="48" t="s">
        <v>26</v>
      </c>
      <c r="K1289" s="49"/>
    </row>
    <row r="1290" spans="1:11" x14ac:dyDescent="0.2">
      <c r="A1290" s="40" t="s">
        <v>29</v>
      </c>
      <c r="B1290" s="51">
        <v>16000</v>
      </c>
      <c r="C1290" s="52" t="s">
        <v>28</v>
      </c>
      <c r="D1290" s="57">
        <v>125</v>
      </c>
      <c r="G1290" s="40" t="s">
        <v>29</v>
      </c>
      <c r="H1290" s="51">
        <v>16000</v>
      </c>
      <c r="I1290" s="52" t="s">
        <v>28</v>
      </c>
      <c r="J1290" s="57">
        <v>125</v>
      </c>
      <c r="K1290" s="54"/>
    </row>
    <row r="1291" spans="1:11" x14ac:dyDescent="0.2">
      <c r="A1291" s="40" t="s">
        <v>30</v>
      </c>
      <c r="B1291" s="56">
        <v>0</v>
      </c>
      <c r="C1291" s="52" t="s">
        <v>31</v>
      </c>
      <c r="D1291" s="57">
        <v>0</v>
      </c>
      <c r="G1291" s="40" t="s">
        <v>30</v>
      </c>
      <c r="H1291" s="56">
        <v>0</v>
      </c>
      <c r="I1291" s="52" t="s">
        <v>31</v>
      </c>
      <c r="J1291" s="57">
        <v>0</v>
      </c>
      <c r="K1291" s="54"/>
    </row>
    <row r="1292" spans="1:11" x14ac:dyDescent="0.2">
      <c r="A1292" s="40" t="s">
        <v>32</v>
      </c>
      <c r="B1292" s="56">
        <v>1600</v>
      </c>
      <c r="C1292" s="52" t="s">
        <v>33</v>
      </c>
      <c r="D1292" s="57">
        <v>1500</v>
      </c>
      <c r="G1292" s="40" t="s">
        <v>32</v>
      </c>
      <c r="H1292" s="56">
        <v>1600</v>
      </c>
      <c r="I1292" s="52" t="s">
        <v>33</v>
      </c>
      <c r="J1292" s="57">
        <v>1500</v>
      </c>
      <c r="K1292" s="54"/>
    </row>
    <row r="1293" spans="1:11" x14ac:dyDescent="0.2">
      <c r="A1293" s="40" t="s">
        <v>34</v>
      </c>
      <c r="B1293" s="56">
        <v>1250</v>
      </c>
      <c r="C1293" s="58" t="s">
        <v>35</v>
      </c>
      <c r="D1293" s="57">
        <v>2932</v>
      </c>
      <c r="G1293" s="40" t="s">
        <v>34</v>
      </c>
      <c r="H1293" s="56">
        <v>1250</v>
      </c>
      <c r="I1293" s="58" t="s">
        <v>35</v>
      </c>
      <c r="J1293" s="57">
        <v>977</v>
      </c>
      <c r="K1293" s="54"/>
    </row>
    <row r="1294" spans="1:11" x14ac:dyDescent="0.2">
      <c r="A1294" s="40" t="s">
        <v>36</v>
      </c>
      <c r="B1294" s="56">
        <v>2650</v>
      </c>
      <c r="C1294" s="52" t="s">
        <v>37</v>
      </c>
      <c r="D1294" s="120">
        <v>0</v>
      </c>
      <c r="G1294" s="40" t="s">
        <v>36</v>
      </c>
      <c r="H1294" s="56">
        <v>2650</v>
      </c>
      <c r="I1294" s="52" t="s">
        <v>37</v>
      </c>
      <c r="J1294" s="120">
        <v>0</v>
      </c>
      <c r="K1294" s="54"/>
    </row>
    <row r="1295" spans="1:11" x14ac:dyDescent="0.2">
      <c r="A1295" s="40" t="s">
        <v>38</v>
      </c>
      <c r="B1295" s="56">
        <v>0</v>
      </c>
      <c r="C1295" s="35"/>
      <c r="D1295" s="35"/>
      <c r="G1295" s="40" t="s">
        <v>38</v>
      </c>
      <c r="H1295" s="56">
        <v>0</v>
      </c>
      <c r="I1295" s="35"/>
      <c r="J1295" s="35"/>
      <c r="K1295" s="28"/>
    </row>
    <row r="1296" spans="1:11" x14ac:dyDescent="0.2">
      <c r="A1296" s="60" t="s">
        <v>39</v>
      </c>
      <c r="B1296" s="56">
        <v>0</v>
      </c>
      <c r="C1296" s="61"/>
      <c r="D1296" s="61"/>
      <c r="G1296" s="60" t="s">
        <v>39</v>
      </c>
      <c r="H1296" s="56">
        <v>0</v>
      </c>
      <c r="I1296" s="61"/>
      <c r="J1296" s="61"/>
      <c r="K1296" s="5"/>
    </row>
    <row r="1297" spans="1:11" x14ac:dyDescent="0.2">
      <c r="A1297" s="65" t="s">
        <v>40</v>
      </c>
      <c r="B1297" s="101">
        <f>SUM(B1290:B1296)</f>
        <v>21500</v>
      </c>
      <c r="C1297" s="67" t="s">
        <v>41</v>
      </c>
      <c r="D1297" s="68">
        <f>SUM(D1290:D1295)</f>
        <v>4557</v>
      </c>
      <c r="G1297" s="65" t="s">
        <v>40</v>
      </c>
      <c r="H1297" s="101">
        <f>SUM(H1290:H1296)</f>
        <v>21500</v>
      </c>
      <c r="I1297" s="67" t="s">
        <v>41</v>
      </c>
      <c r="J1297" s="68">
        <f>SUM(J1290:J1295)</f>
        <v>2602</v>
      </c>
      <c r="K1297" s="69"/>
    </row>
    <row r="1298" spans="1:11" ht="42" customHeight="1" x14ac:dyDescent="0.2">
      <c r="A1298" s="70" t="s">
        <v>42</v>
      </c>
      <c r="B1298" s="71">
        <f>B1297-D1297</f>
        <v>16943</v>
      </c>
      <c r="C1298" s="151" t="s">
        <v>453</v>
      </c>
      <c r="D1298" s="152"/>
      <c r="E1298" s="12"/>
      <c r="F1298" s="12"/>
      <c r="G1298" s="70" t="s">
        <v>42</v>
      </c>
      <c r="H1298" s="71">
        <f>H1297-J1297</f>
        <v>18898</v>
      </c>
      <c r="I1298" s="151" t="s">
        <v>454</v>
      </c>
      <c r="J1298" s="152"/>
      <c r="K1298" s="72"/>
    </row>
    <row r="1299" spans="1:11" ht="14.25" customHeight="1" x14ac:dyDescent="0.2">
      <c r="A1299" s="153" t="s">
        <v>82</v>
      </c>
      <c r="B1299" s="154"/>
      <c r="C1299" s="73"/>
      <c r="D1299" s="74"/>
      <c r="G1299" s="153" t="s">
        <v>82</v>
      </c>
      <c r="H1299" s="154"/>
      <c r="I1299" s="73"/>
      <c r="J1299" s="74"/>
      <c r="K1299" s="73"/>
    </row>
    <row r="1300" spans="1:11" ht="14.25" customHeight="1" x14ac:dyDescent="0.2">
      <c r="A1300" s="155"/>
      <c r="B1300" s="156"/>
      <c r="C1300" s="73"/>
      <c r="D1300" s="74"/>
      <c r="G1300" s="155"/>
      <c r="H1300" s="156"/>
      <c r="I1300" s="73"/>
      <c r="J1300" s="74"/>
      <c r="K1300" s="73"/>
    </row>
    <row r="1301" spans="1:11" ht="14.25" customHeight="1" x14ac:dyDescent="0.2">
      <c r="A1301" s="155"/>
      <c r="B1301" s="156"/>
      <c r="C1301" s="73"/>
      <c r="D1301" s="74"/>
      <c r="G1301" s="155"/>
      <c r="H1301" s="156"/>
      <c r="I1301" s="73"/>
      <c r="J1301" s="74"/>
      <c r="K1301" s="73"/>
    </row>
    <row r="1302" spans="1:11" ht="15" thickBot="1" x14ac:dyDescent="0.25">
      <c r="A1302" s="123" t="s">
        <v>83</v>
      </c>
      <c r="B1302" s="124"/>
      <c r="C1302" s="125"/>
      <c r="D1302" s="126"/>
      <c r="G1302" s="123" t="s">
        <v>83</v>
      </c>
      <c r="H1302" s="124"/>
      <c r="I1302" s="125"/>
      <c r="J1302" s="126"/>
      <c r="K1302" s="122"/>
    </row>
    <row r="1303" spans="1:11" x14ac:dyDescent="0.2">
      <c r="A1303" s="92"/>
      <c r="B1303" s="92"/>
      <c r="C1303" s="92"/>
      <c r="D1303" s="92"/>
    </row>
    <row r="1304" spans="1:11" ht="15" thickBot="1" x14ac:dyDescent="0.25">
      <c r="A1304" s="92"/>
      <c r="B1304" s="92"/>
      <c r="C1304" s="92"/>
      <c r="D1304" s="92"/>
    </row>
    <row r="1305" spans="1:11" x14ac:dyDescent="0.2">
      <c r="A1305" s="77" t="s">
        <v>48</v>
      </c>
      <c r="B1305" s="3"/>
      <c r="C1305" s="3"/>
      <c r="D1305" s="110"/>
      <c r="G1305" s="77" t="s">
        <v>48</v>
      </c>
      <c r="H1305" s="3"/>
      <c r="I1305" s="3"/>
      <c r="J1305" s="110"/>
      <c r="K1305" s="5"/>
    </row>
    <row r="1306" spans="1:11" ht="15" x14ac:dyDescent="0.2">
      <c r="A1306" s="81"/>
      <c r="B1306" s="5"/>
      <c r="C1306" s="165" t="s">
        <v>1</v>
      </c>
      <c r="D1306" s="166"/>
      <c r="G1306" s="81"/>
      <c r="H1306" s="5"/>
      <c r="I1306" s="165" t="s">
        <v>1</v>
      </c>
      <c r="J1306" s="166"/>
      <c r="K1306" s="102"/>
    </row>
    <row r="1307" spans="1:11" ht="15" x14ac:dyDescent="0.2">
      <c r="A1307" s="80"/>
      <c r="B1307" s="16"/>
      <c r="C1307" s="165"/>
      <c r="D1307" s="166"/>
      <c r="G1307" s="80"/>
      <c r="H1307" s="16"/>
      <c r="I1307" s="165"/>
      <c r="J1307" s="166"/>
      <c r="K1307" s="102"/>
    </row>
    <row r="1308" spans="1:11" ht="15" thickBot="1" x14ac:dyDescent="0.25">
      <c r="A1308" s="111"/>
      <c r="B1308" s="18"/>
      <c r="C1308" s="18"/>
      <c r="D1308" s="19"/>
      <c r="G1308" s="111"/>
      <c r="H1308" s="18"/>
      <c r="I1308" s="18"/>
      <c r="J1308" s="19"/>
      <c r="K1308" s="9"/>
    </row>
    <row r="1309" spans="1:11" x14ac:dyDescent="0.2">
      <c r="A1309" s="20" t="s">
        <v>455</v>
      </c>
      <c r="B1309" s="21"/>
      <c r="C1309" s="157" t="s">
        <v>103</v>
      </c>
      <c r="D1309" s="158"/>
      <c r="G1309" s="20" t="s">
        <v>456</v>
      </c>
      <c r="H1309" s="21"/>
      <c r="I1309" s="157" t="s">
        <v>103</v>
      </c>
      <c r="J1309" s="158"/>
      <c r="K1309" s="22"/>
    </row>
    <row r="1310" spans="1:11" x14ac:dyDescent="0.2">
      <c r="A1310" s="23" t="s">
        <v>188</v>
      </c>
      <c r="B1310" s="12"/>
      <c r="C1310" s="28" t="s">
        <v>457</v>
      </c>
      <c r="D1310" s="25"/>
      <c r="G1310" s="23" t="s">
        <v>188</v>
      </c>
      <c r="H1310" s="12"/>
      <c r="I1310" s="28" t="s">
        <v>458</v>
      </c>
      <c r="J1310" s="25"/>
      <c r="K1310" s="28"/>
    </row>
    <row r="1311" spans="1:11" x14ac:dyDescent="0.2">
      <c r="A1311" s="29"/>
      <c r="B1311" s="30"/>
      <c r="C1311" s="159"/>
      <c r="D1311" s="160"/>
      <c r="G1311" s="29"/>
      <c r="H1311" s="30"/>
      <c r="I1311" s="159"/>
      <c r="J1311" s="160"/>
      <c r="K1311" s="32"/>
    </row>
    <row r="1312" spans="1:11" ht="51" x14ac:dyDescent="0.2">
      <c r="A1312" s="103" t="s">
        <v>16</v>
      </c>
      <c r="B1312" s="34">
        <v>20</v>
      </c>
      <c r="C1312" s="35" t="s">
        <v>14</v>
      </c>
      <c r="D1312" s="36">
        <v>0</v>
      </c>
      <c r="G1312" s="103" t="s">
        <v>16</v>
      </c>
      <c r="H1312" s="34">
        <v>19</v>
      </c>
      <c r="I1312" s="35" t="s">
        <v>14</v>
      </c>
      <c r="J1312" s="36">
        <v>0</v>
      </c>
      <c r="K1312" s="31"/>
    </row>
    <row r="1313" spans="1:11" x14ac:dyDescent="0.2">
      <c r="A1313" s="40" t="s">
        <v>20</v>
      </c>
      <c r="B1313" s="39">
        <v>1</v>
      </c>
      <c r="C1313" s="41" t="s">
        <v>21</v>
      </c>
      <c r="D1313" s="42">
        <v>1</v>
      </c>
      <c r="G1313" s="40" t="s">
        <v>20</v>
      </c>
      <c r="H1313" s="39">
        <v>2</v>
      </c>
      <c r="I1313" s="41" t="s">
        <v>21</v>
      </c>
      <c r="J1313" s="42">
        <v>2</v>
      </c>
      <c r="K1313" s="37"/>
    </row>
    <row r="1314" spans="1:11" ht="38.25" x14ac:dyDescent="0.2">
      <c r="A1314" s="33" t="s">
        <v>22</v>
      </c>
      <c r="B1314" s="43">
        <v>0</v>
      </c>
      <c r="C1314" s="44" t="s">
        <v>23</v>
      </c>
      <c r="D1314" s="42">
        <v>0</v>
      </c>
      <c r="G1314" s="33" t="s">
        <v>22</v>
      </c>
      <c r="H1314" s="43">
        <v>0</v>
      </c>
      <c r="I1314" s="44" t="s">
        <v>23</v>
      </c>
      <c r="J1314" s="42">
        <v>0</v>
      </c>
      <c r="K1314" s="37"/>
    </row>
    <row r="1315" spans="1:11" x14ac:dyDescent="0.2">
      <c r="A1315" s="161" t="s">
        <v>24</v>
      </c>
      <c r="B1315" s="162"/>
      <c r="C1315" s="163" t="s">
        <v>25</v>
      </c>
      <c r="D1315" s="164"/>
      <c r="G1315" s="161" t="s">
        <v>24</v>
      </c>
      <c r="H1315" s="162"/>
      <c r="I1315" s="163" t="s">
        <v>25</v>
      </c>
      <c r="J1315" s="164"/>
      <c r="K1315" s="16"/>
    </row>
    <row r="1316" spans="1:11" x14ac:dyDescent="0.2">
      <c r="A1316" s="60"/>
      <c r="B1316" s="46" t="s">
        <v>26</v>
      </c>
      <c r="C1316" s="47"/>
      <c r="D1316" s="48" t="s">
        <v>26</v>
      </c>
      <c r="G1316" s="60"/>
      <c r="H1316" s="46" t="s">
        <v>26</v>
      </c>
      <c r="I1316" s="47"/>
      <c r="J1316" s="48" t="s">
        <v>26</v>
      </c>
      <c r="K1316" s="49"/>
    </row>
    <row r="1317" spans="1:11" x14ac:dyDescent="0.2">
      <c r="A1317" s="40" t="s">
        <v>29</v>
      </c>
      <c r="B1317" s="51">
        <v>16000</v>
      </c>
      <c r="C1317" s="52" t="s">
        <v>28</v>
      </c>
      <c r="D1317" s="57">
        <v>125</v>
      </c>
      <c r="G1317" s="40" t="s">
        <v>29</v>
      </c>
      <c r="H1317" s="51">
        <v>16000</v>
      </c>
      <c r="I1317" s="52" t="s">
        <v>28</v>
      </c>
      <c r="J1317" s="57">
        <v>125</v>
      </c>
      <c r="K1317" s="54"/>
    </row>
    <row r="1318" spans="1:11" x14ac:dyDescent="0.2">
      <c r="A1318" s="40" t="s">
        <v>30</v>
      </c>
      <c r="B1318" s="56">
        <v>0</v>
      </c>
      <c r="C1318" s="52" t="s">
        <v>31</v>
      </c>
      <c r="D1318" s="57">
        <v>0</v>
      </c>
      <c r="G1318" s="40" t="s">
        <v>30</v>
      </c>
      <c r="H1318" s="56">
        <v>0</v>
      </c>
      <c r="I1318" s="52" t="s">
        <v>31</v>
      </c>
      <c r="J1318" s="57">
        <v>0</v>
      </c>
      <c r="K1318" s="54"/>
    </row>
    <row r="1319" spans="1:11" x14ac:dyDescent="0.2">
      <c r="A1319" s="40" t="s">
        <v>32</v>
      </c>
      <c r="B1319" s="56">
        <v>1600</v>
      </c>
      <c r="C1319" s="52" t="s">
        <v>33</v>
      </c>
      <c r="D1319" s="57">
        <v>1500</v>
      </c>
      <c r="G1319" s="40" t="s">
        <v>32</v>
      </c>
      <c r="H1319" s="56">
        <v>1600</v>
      </c>
      <c r="I1319" s="52" t="s">
        <v>33</v>
      </c>
      <c r="J1319" s="57">
        <v>1500</v>
      </c>
      <c r="K1319" s="54"/>
    </row>
    <row r="1320" spans="1:11" x14ac:dyDescent="0.2">
      <c r="A1320" s="40" t="s">
        <v>34</v>
      </c>
      <c r="B1320" s="56">
        <v>1250</v>
      </c>
      <c r="C1320" s="58" t="s">
        <v>35</v>
      </c>
      <c r="D1320" s="57">
        <v>977</v>
      </c>
      <c r="G1320" s="40" t="s">
        <v>34</v>
      </c>
      <c r="H1320" s="56">
        <v>1250</v>
      </c>
      <c r="I1320" s="58" t="s">
        <v>35</v>
      </c>
      <c r="J1320" s="57">
        <v>1955</v>
      </c>
      <c r="K1320" s="54"/>
    </row>
    <row r="1321" spans="1:11" x14ac:dyDescent="0.2">
      <c r="A1321" s="40" t="s">
        <v>36</v>
      </c>
      <c r="B1321" s="56">
        <v>2650</v>
      </c>
      <c r="C1321" s="52" t="s">
        <v>37</v>
      </c>
      <c r="D1321" s="120">
        <v>0</v>
      </c>
      <c r="G1321" s="40" t="s">
        <v>36</v>
      </c>
      <c r="H1321" s="56">
        <v>2650</v>
      </c>
      <c r="I1321" s="52" t="s">
        <v>37</v>
      </c>
      <c r="J1321" s="120">
        <v>0</v>
      </c>
      <c r="K1321" s="54"/>
    </row>
    <row r="1322" spans="1:11" x14ac:dyDescent="0.2">
      <c r="A1322" s="40" t="s">
        <v>38</v>
      </c>
      <c r="B1322" s="56">
        <v>0</v>
      </c>
      <c r="C1322" s="35"/>
      <c r="D1322" s="35"/>
      <c r="G1322" s="40" t="s">
        <v>38</v>
      </c>
      <c r="H1322" s="56">
        <v>0</v>
      </c>
      <c r="I1322" s="35"/>
      <c r="J1322" s="35"/>
      <c r="K1322" s="28"/>
    </row>
    <row r="1323" spans="1:11" x14ac:dyDescent="0.2">
      <c r="A1323" s="60" t="s">
        <v>39</v>
      </c>
      <c r="B1323" s="56">
        <v>0</v>
      </c>
      <c r="C1323" s="61"/>
      <c r="D1323" s="61"/>
      <c r="G1323" s="60" t="s">
        <v>39</v>
      </c>
      <c r="H1323" s="56">
        <v>0</v>
      </c>
      <c r="I1323" s="61"/>
      <c r="J1323" s="61"/>
      <c r="K1323" s="5"/>
    </row>
    <row r="1324" spans="1:11" x14ac:dyDescent="0.2">
      <c r="A1324" s="65" t="s">
        <v>40</v>
      </c>
      <c r="B1324" s="101">
        <f>SUM(B1317:B1323)</f>
        <v>21500</v>
      </c>
      <c r="C1324" s="67" t="s">
        <v>41</v>
      </c>
      <c r="D1324" s="68">
        <f>SUM(D1317:D1322)</f>
        <v>2602</v>
      </c>
      <c r="G1324" s="65" t="s">
        <v>40</v>
      </c>
      <c r="H1324" s="101">
        <f>SUM(H1317:H1323)</f>
        <v>21500</v>
      </c>
      <c r="I1324" s="67" t="s">
        <v>41</v>
      </c>
      <c r="J1324" s="68">
        <f>SUM(J1317:J1322)</f>
        <v>3580</v>
      </c>
      <c r="K1324" s="69"/>
    </row>
    <row r="1325" spans="1:11" x14ac:dyDescent="0.2">
      <c r="A1325" s="70" t="s">
        <v>42</v>
      </c>
      <c r="B1325" s="71">
        <f>B1324-D1324</f>
        <v>18898</v>
      </c>
      <c r="C1325" s="151" t="s">
        <v>263</v>
      </c>
      <c r="D1325" s="152"/>
      <c r="E1325" s="12"/>
      <c r="F1325" s="12"/>
      <c r="G1325" s="70" t="s">
        <v>42</v>
      </c>
      <c r="H1325" s="71">
        <f>H1324-J1324</f>
        <v>17920</v>
      </c>
      <c r="I1325" s="151" t="s">
        <v>459</v>
      </c>
      <c r="J1325" s="152"/>
      <c r="K1325" s="72"/>
    </row>
    <row r="1326" spans="1:11" x14ac:dyDescent="0.2">
      <c r="A1326" s="153" t="s">
        <v>82</v>
      </c>
      <c r="B1326" s="154"/>
      <c r="C1326" s="73"/>
      <c r="D1326" s="74"/>
      <c r="G1326" s="153" t="s">
        <v>82</v>
      </c>
      <c r="H1326" s="154"/>
      <c r="I1326" s="73"/>
      <c r="J1326" s="74"/>
      <c r="K1326" s="73"/>
    </row>
    <row r="1327" spans="1:11" x14ac:dyDescent="0.2">
      <c r="A1327" s="155"/>
      <c r="B1327" s="156"/>
      <c r="C1327" s="73"/>
      <c r="D1327" s="74"/>
      <c r="G1327" s="155"/>
      <c r="H1327" s="156"/>
      <c r="I1327" s="73"/>
      <c r="J1327" s="74"/>
      <c r="K1327" s="73"/>
    </row>
    <row r="1328" spans="1:11" x14ac:dyDescent="0.2">
      <c r="A1328" s="155"/>
      <c r="B1328" s="156"/>
      <c r="C1328" s="73"/>
      <c r="D1328" s="74"/>
      <c r="G1328" s="155"/>
      <c r="H1328" s="156"/>
      <c r="I1328" s="73"/>
      <c r="J1328" s="74"/>
      <c r="K1328" s="73"/>
    </row>
    <row r="1329" spans="1:11" ht="15" thickBot="1" x14ac:dyDescent="0.25">
      <c r="A1329" s="123" t="s">
        <v>83</v>
      </c>
      <c r="B1329" s="124"/>
      <c r="C1329" s="125"/>
      <c r="D1329" s="126"/>
      <c r="G1329" s="123" t="s">
        <v>83</v>
      </c>
      <c r="H1329" s="124"/>
      <c r="I1329" s="125"/>
      <c r="J1329" s="126"/>
      <c r="K1329" s="122"/>
    </row>
    <row r="1330" spans="1:11" x14ac:dyDescent="0.2">
      <c r="A1330" s="128"/>
      <c r="B1330" s="128"/>
      <c r="C1330" s="122"/>
      <c r="D1330" s="122"/>
      <c r="G1330" s="128"/>
      <c r="H1330" s="128"/>
      <c r="I1330" s="122"/>
      <c r="J1330" s="122"/>
      <c r="K1330" s="122"/>
    </row>
    <row r="1331" spans="1:11" ht="15" thickBot="1" x14ac:dyDescent="0.25"/>
    <row r="1332" spans="1:11" x14ac:dyDescent="0.2">
      <c r="A1332" s="77" t="s">
        <v>48</v>
      </c>
      <c r="B1332" s="3"/>
      <c r="C1332" s="3"/>
      <c r="D1332" s="4"/>
      <c r="G1332" s="77" t="s">
        <v>48</v>
      </c>
      <c r="H1332" s="3"/>
      <c r="I1332" s="3"/>
      <c r="J1332" s="110"/>
      <c r="K1332" s="5"/>
    </row>
    <row r="1333" spans="1:11" ht="15" x14ac:dyDescent="0.2">
      <c r="A1333" s="81"/>
      <c r="B1333" s="5"/>
      <c r="C1333" s="165" t="s">
        <v>1</v>
      </c>
      <c r="D1333" s="166"/>
      <c r="G1333" s="81"/>
      <c r="H1333" s="5"/>
      <c r="I1333" s="165" t="s">
        <v>1</v>
      </c>
      <c r="J1333" s="166"/>
      <c r="K1333" s="102"/>
    </row>
    <row r="1334" spans="1:11" ht="15" x14ac:dyDescent="0.2">
      <c r="A1334" s="80"/>
      <c r="B1334" s="16"/>
      <c r="C1334" s="165"/>
      <c r="D1334" s="166"/>
      <c r="G1334" s="80"/>
      <c r="H1334" s="16"/>
      <c r="I1334" s="165"/>
      <c r="J1334" s="166"/>
      <c r="K1334" s="102"/>
    </row>
    <row r="1335" spans="1:11" ht="15" thickBot="1" x14ac:dyDescent="0.25">
      <c r="A1335" s="111"/>
      <c r="B1335" s="18"/>
      <c r="C1335" s="18"/>
      <c r="D1335" s="19"/>
      <c r="G1335" s="111"/>
      <c r="H1335" s="18"/>
      <c r="I1335" s="18"/>
      <c r="J1335" s="19"/>
      <c r="K1335" s="9"/>
    </row>
    <row r="1336" spans="1:11" ht="14.25" customHeight="1" x14ac:dyDescent="0.2">
      <c r="A1336" s="20" t="s">
        <v>460</v>
      </c>
      <c r="B1336" s="21"/>
      <c r="C1336" s="157" t="s">
        <v>103</v>
      </c>
      <c r="D1336" s="158"/>
      <c r="G1336" s="20" t="s">
        <v>461</v>
      </c>
      <c r="H1336" s="21"/>
      <c r="I1336" s="157" t="s">
        <v>103</v>
      </c>
      <c r="J1336" s="158"/>
      <c r="K1336" s="22"/>
    </row>
    <row r="1337" spans="1:11" x14ac:dyDescent="0.2">
      <c r="A1337" s="23" t="s">
        <v>462</v>
      </c>
      <c r="B1337" s="12"/>
      <c r="C1337" s="28" t="s">
        <v>463</v>
      </c>
      <c r="D1337" s="25"/>
      <c r="G1337" s="23" t="s">
        <v>137</v>
      </c>
      <c r="H1337" s="12"/>
      <c r="I1337" s="28" t="s">
        <v>464</v>
      </c>
      <c r="J1337" s="25"/>
      <c r="K1337" s="28"/>
    </row>
    <row r="1338" spans="1:11" x14ac:dyDescent="0.2">
      <c r="A1338" s="29" t="s">
        <v>465</v>
      </c>
      <c r="B1338" s="30"/>
      <c r="C1338" s="159" t="s">
        <v>11</v>
      </c>
      <c r="D1338" s="160"/>
      <c r="G1338" s="29" t="s">
        <v>466</v>
      </c>
      <c r="H1338" s="30"/>
      <c r="I1338" s="159" t="s">
        <v>11</v>
      </c>
      <c r="J1338" s="160"/>
      <c r="K1338" s="32"/>
    </row>
    <row r="1339" spans="1:11" ht="51" x14ac:dyDescent="0.2">
      <c r="A1339" s="103" t="s">
        <v>16</v>
      </c>
      <c r="B1339" s="34">
        <v>17</v>
      </c>
      <c r="C1339" s="35" t="s">
        <v>14</v>
      </c>
      <c r="D1339" s="36">
        <v>0</v>
      </c>
      <c r="G1339" s="103" t="s">
        <v>16</v>
      </c>
      <c r="H1339" s="34">
        <v>2</v>
      </c>
      <c r="I1339" s="35" t="s">
        <v>14</v>
      </c>
      <c r="J1339" s="36">
        <v>0</v>
      </c>
      <c r="K1339" s="31"/>
    </row>
    <row r="1340" spans="1:11" x14ac:dyDescent="0.2">
      <c r="A1340" s="40" t="s">
        <v>20</v>
      </c>
      <c r="B1340" s="39">
        <v>5</v>
      </c>
      <c r="C1340" s="41" t="s">
        <v>21</v>
      </c>
      <c r="D1340" s="42">
        <v>4.5</v>
      </c>
      <c r="G1340" s="40" t="s">
        <v>20</v>
      </c>
      <c r="H1340" s="39">
        <v>20</v>
      </c>
      <c r="I1340" s="41" t="s">
        <v>21</v>
      </c>
      <c r="J1340" s="42">
        <v>0</v>
      </c>
      <c r="K1340" s="37"/>
    </row>
    <row r="1341" spans="1:11" ht="38.25" x14ac:dyDescent="0.2">
      <c r="A1341" s="33" t="s">
        <v>22</v>
      </c>
      <c r="B1341" s="38">
        <v>0.5</v>
      </c>
      <c r="C1341" s="100" t="s">
        <v>23</v>
      </c>
      <c r="D1341" s="42">
        <v>0</v>
      </c>
      <c r="G1341" s="33" t="s">
        <v>22</v>
      </c>
      <c r="H1341" s="43">
        <v>11.5</v>
      </c>
      <c r="I1341" s="44" t="s">
        <v>23</v>
      </c>
      <c r="J1341" s="42">
        <v>0</v>
      </c>
      <c r="K1341" s="37"/>
    </row>
    <row r="1342" spans="1:11" x14ac:dyDescent="0.2">
      <c r="A1342" s="161" t="s">
        <v>24</v>
      </c>
      <c r="B1342" s="162"/>
      <c r="C1342" s="163" t="s">
        <v>25</v>
      </c>
      <c r="D1342" s="164"/>
      <c r="G1342" s="161" t="s">
        <v>24</v>
      </c>
      <c r="H1342" s="162"/>
      <c r="I1342" s="163" t="s">
        <v>25</v>
      </c>
      <c r="J1342" s="164"/>
      <c r="K1342" s="16"/>
    </row>
    <row r="1343" spans="1:11" x14ac:dyDescent="0.2">
      <c r="A1343" s="60"/>
      <c r="B1343" s="46" t="s">
        <v>26</v>
      </c>
      <c r="C1343" s="47"/>
      <c r="D1343" s="48" t="s">
        <v>26</v>
      </c>
      <c r="G1343" s="60"/>
      <c r="H1343" s="46" t="s">
        <v>26</v>
      </c>
      <c r="I1343" s="47"/>
      <c r="J1343" s="48" t="s">
        <v>26</v>
      </c>
      <c r="K1343" s="49"/>
    </row>
    <row r="1344" spans="1:11" x14ac:dyDescent="0.2">
      <c r="A1344" s="40" t="s">
        <v>29</v>
      </c>
      <c r="B1344" s="51">
        <v>16000</v>
      </c>
      <c r="C1344" s="52" t="s">
        <v>28</v>
      </c>
      <c r="D1344" s="53">
        <v>125</v>
      </c>
      <c r="G1344" s="40" t="s">
        <v>29</v>
      </c>
      <c r="H1344" s="51">
        <v>16000</v>
      </c>
      <c r="I1344" s="52" t="s">
        <v>28</v>
      </c>
      <c r="J1344" s="53">
        <v>125</v>
      </c>
      <c r="K1344" s="55"/>
    </row>
    <row r="1345" spans="1:11" x14ac:dyDescent="0.2">
      <c r="A1345" s="40" t="s">
        <v>30</v>
      </c>
      <c r="B1345" s="56">
        <v>4800</v>
      </c>
      <c r="C1345" s="52" t="s">
        <v>31</v>
      </c>
      <c r="D1345" s="57">
        <v>0</v>
      </c>
      <c r="G1345" s="40" t="s">
        <v>30</v>
      </c>
      <c r="H1345" s="56">
        <v>4800</v>
      </c>
      <c r="I1345" s="52" t="s">
        <v>31</v>
      </c>
      <c r="J1345" s="57">
        <v>0</v>
      </c>
      <c r="K1345" s="54"/>
    </row>
    <row r="1346" spans="1:11" x14ac:dyDescent="0.2">
      <c r="A1346" s="40" t="s">
        <v>32</v>
      </c>
      <c r="B1346" s="56">
        <v>1600</v>
      </c>
      <c r="C1346" s="52" t="s">
        <v>33</v>
      </c>
      <c r="D1346" s="57">
        <v>0</v>
      </c>
      <c r="G1346" s="40" t="s">
        <v>32</v>
      </c>
      <c r="H1346" s="56">
        <v>1600</v>
      </c>
      <c r="I1346" s="52" t="s">
        <v>33</v>
      </c>
      <c r="J1346" s="57">
        <v>0</v>
      </c>
      <c r="K1346" s="54"/>
    </row>
    <row r="1347" spans="1:11" x14ac:dyDescent="0.2">
      <c r="A1347" s="40" t="s">
        <v>34</v>
      </c>
      <c r="B1347" s="56">
        <v>1100</v>
      </c>
      <c r="C1347" s="58" t="s">
        <v>35</v>
      </c>
      <c r="D1347" s="57">
        <v>4807</v>
      </c>
      <c r="G1347" s="40" t="s">
        <v>34</v>
      </c>
      <c r="H1347" s="56">
        <v>1250</v>
      </c>
      <c r="I1347" s="58" t="s">
        <v>35</v>
      </c>
      <c r="J1347" s="57">
        <v>12545</v>
      </c>
      <c r="K1347" s="54"/>
    </row>
    <row r="1348" spans="1:11" x14ac:dyDescent="0.2">
      <c r="A1348" s="40" t="s">
        <v>36</v>
      </c>
      <c r="B1348" s="56">
        <v>0</v>
      </c>
      <c r="C1348" s="52" t="s">
        <v>37</v>
      </c>
      <c r="D1348" s="120">
        <v>0</v>
      </c>
      <c r="G1348" s="40" t="s">
        <v>36</v>
      </c>
      <c r="H1348" s="56">
        <v>350</v>
      </c>
      <c r="I1348" s="52" t="s">
        <v>37</v>
      </c>
      <c r="J1348" s="120">
        <v>0</v>
      </c>
      <c r="K1348" s="54"/>
    </row>
    <row r="1349" spans="1:11" x14ac:dyDescent="0.2">
      <c r="A1349" s="40" t="s">
        <v>38</v>
      </c>
      <c r="B1349" s="56">
        <v>0</v>
      </c>
      <c r="C1349" s="35"/>
      <c r="D1349" s="35"/>
      <c r="G1349" s="40" t="s">
        <v>38</v>
      </c>
      <c r="H1349" s="56">
        <v>0</v>
      </c>
      <c r="I1349" s="35"/>
      <c r="J1349" s="35"/>
      <c r="K1349" s="28"/>
    </row>
    <row r="1350" spans="1:11" x14ac:dyDescent="0.2">
      <c r="A1350" s="60" t="s">
        <v>39</v>
      </c>
      <c r="B1350" s="56">
        <v>0</v>
      </c>
      <c r="C1350" s="61"/>
      <c r="D1350" s="61"/>
      <c r="G1350" s="60" t="s">
        <v>39</v>
      </c>
      <c r="H1350" s="56">
        <v>0</v>
      </c>
      <c r="I1350" s="61"/>
      <c r="J1350" s="61"/>
      <c r="K1350" s="5"/>
    </row>
    <row r="1351" spans="1:11" x14ac:dyDescent="0.2">
      <c r="A1351" s="65" t="s">
        <v>40</v>
      </c>
      <c r="B1351" s="101">
        <f>SUM(B1344:B1350)</f>
        <v>23500</v>
      </c>
      <c r="C1351" s="67" t="s">
        <v>41</v>
      </c>
      <c r="D1351" s="68">
        <f>SUM(D1344:D1349)</f>
        <v>4932</v>
      </c>
      <c r="G1351" s="65" t="s">
        <v>40</v>
      </c>
      <c r="H1351" s="101">
        <f>SUM(H1344:H1350)</f>
        <v>24000</v>
      </c>
      <c r="I1351" s="67" t="s">
        <v>41</v>
      </c>
      <c r="J1351" s="68">
        <f>SUM(J1344:J1349)</f>
        <v>12670</v>
      </c>
      <c r="K1351" s="69"/>
    </row>
    <row r="1352" spans="1:11" ht="41.25" customHeight="1" x14ac:dyDescent="0.2">
      <c r="A1352" s="70" t="s">
        <v>42</v>
      </c>
      <c r="B1352" s="71">
        <f>B1351-D1351</f>
        <v>18568</v>
      </c>
      <c r="C1352" s="151" t="s">
        <v>467</v>
      </c>
      <c r="D1352" s="152"/>
      <c r="E1352" s="12"/>
      <c r="F1352" s="12"/>
      <c r="G1352" s="70" t="s">
        <v>42</v>
      </c>
      <c r="H1352" s="71">
        <f>H1351-J1351</f>
        <v>11330</v>
      </c>
      <c r="I1352" s="151" t="s">
        <v>468</v>
      </c>
      <c r="J1352" s="152"/>
      <c r="K1352" s="72"/>
    </row>
    <row r="1353" spans="1:11" ht="14.25" customHeight="1" x14ac:dyDescent="0.2">
      <c r="A1353" s="153" t="s">
        <v>82</v>
      </c>
      <c r="B1353" s="154"/>
      <c r="C1353" s="73"/>
      <c r="D1353" s="74"/>
      <c r="G1353" s="153" t="s">
        <v>82</v>
      </c>
      <c r="H1353" s="154"/>
      <c r="I1353" s="73"/>
      <c r="J1353" s="74"/>
      <c r="K1353" s="73"/>
    </row>
    <row r="1354" spans="1:11" ht="14.25" customHeight="1" x14ac:dyDescent="0.2">
      <c r="A1354" s="155"/>
      <c r="B1354" s="156"/>
      <c r="C1354" s="73"/>
      <c r="D1354" s="74"/>
      <c r="G1354" s="155"/>
      <c r="H1354" s="156"/>
      <c r="I1354" s="73"/>
      <c r="J1354" s="74"/>
      <c r="K1354" s="73"/>
    </row>
    <row r="1355" spans="1:11" ht="14.25" customHeight="1" x14ac:dyDescent="0.2">
      <c r="A1355" s="155"/>
      <c r="B1355" s="156"/>
      <c r="C1355" s="73"/>
      <c r="D1355" s="74"/>
      <c r="G1355" s="155"/>
      <c r="H1355" s="156"/>
      <c r="I1355" s="73"/>
      <c r="J1355" s="74"/>
      <c r="K1355" s="73"/>
    </row>
    <row r="1356" spans="1:11" ht="15" thickBot="1" x14ac:dyDescent="0.25">
      <c r="A1356" s="123" t="s">
        <v>83</v>
      </c>
      <c r="B1356" s="124"/>
      <c r="C1356" s="125"/>
      <c r="D1356" s="126"/>
      <c r="G1356" s="123" t="s">
        <v>83</v>
      </c>
      <c r="H1356" s="124"/>
      <c r="I1356" s="125"/>
      <c r="J1356" s="126"/>
      <c r="K1356" s="122"/>
    </row>
    <row r="1357" spans="1:11" x14ac:dyDescent="0.2">
      <c r="A1357" s="92"/>
      <c r="B1357" s="92"/>
      <c r="C1357" s="92"/>
      <c r="D1357" s="92"/>
    </row>
    <row r="1358" spans="1:11" x14ac:dyDescent="0.2">
      <c r="A1358" s="92"/>
      <c r="B1358" s="92"/>
      <c r="C1358" s="92"/>
      <c r="D1358" s="92"/>
    </row>
  </sheetData>
  <mergeCells count="856">
    <mergeCell ref="C3:D4"/>
    <mergeCell ref="I3:J4"/>
    <mergeCell ref="N3:O4"/>
    <mergeCell ref="C6:D6"/>
    <mergeCell ref="I6:J6"/>
    <mergeCell ref="N6:O6"/>
    <mergeCell ref="C8:D8"/>
    <mergeCell ref="I8:J8"/>
    <mergeCell ref="N8:O8"/>
    <mergeCell ref="A12:B12"/>
    <mergeCell ref="C12:D12"/>
    <mergeCell ref="G12:H12"/>
    <mergeCell ref="I12:J12"/>
    <mergeCell ref="L12:M12"/>
    <mergeCell ref="N12:O12"/>
    <mergeCell ref="A26:B26"/>
    <mergeCell ref="C26:D26"/>
    <mergeCell ref="G26:H26"/>
    <mergeCell ref="I26:J26"/>
    <mergeCell ref="L26:O26"/>
    <mergeCell ref="C30:D31"/>
    <mergeCell ref="I30:J31"/>
    <mergeCell ref="C22:D22"/>
    <mergeCell ref="I22:J22"/>
    <mergeCell ref="N22:O22"/>
    <mergeCell ref="A23:B25"/>
    <mergeCell ref="C23:D23"/>
    <mergeCell ref="G23:H25"/>
    <mergeCell ref="I23:J23"/>
    <mergeCell ref="L23:M25"/>
    <mergeCell ref="A39:B39"/>
    <mergeCell ref="C39:D39"/>
    <mergeCell ref="G39:H39"/>
    <mergeCell ref="I39:J39"/>
    <mergeCell ref="C49:D49"/>
    <mergeCell ref="I49:J49"/>
    <mergeCell ref="C33:D33"/>
    <mergeCell ref="I33:J33"/>
    <mergeCell ref="C34:D34"/>
    <mergeCell ref="G34:H34"/>
    <mergeCell ref="A35:B35"/>
    <mergeCell ref="C35:D35"/>
    <mergeCell ref="I35:J35"/>
    <mergeCell ref="C57:D58"/>
    <mergeCell ref="I57:J58"/>
    <mergeCell ref="N57:O58"/>
    <mergeCell ref="C60:D60"/>
    <mergeCell ref="I60:J60"/>
    <mergeCell ref="N60:O60"/>
    <mergeCell ref="A50:B52"/>
    <mergeCell ref="C50:D50"/>
    <mergeCell ref="G50:H52"/>
    <mergeCell ref="I50:J50"/>
    <mergeCell ref="A53:B53"/>
    <mergeCell ref="C53:D53"/>
    <mergeCell ref="G53:H53"/>
    <mergeCell ref="I53:J53"/>
    <mergeCell ref="C62:D62"/>
    <mergeCell ref="I62:J62"/>
    <mergeCell ref="N62:O62"/>
    <mergeCell ref="A66:B66"/>
    <mergeCell ref="C66:D66"/>
    <mergeCell ref="G66:H66"/>
    <mergeCell ref="I66:J66"/>
    <mergeCell ref="L66:M66"/>
    <mergeCell ref="N66:O66"/>
    <mergeCell ref="A80:D80"/>
    <mergeCell ref="G80:H80"/>
    <mergeCell ref="I80:J80"/>
    <mergeCell ref="L80:O80"/>
    <mergeCell ref="C84:D85"/>
    <mergeCell ref="I84:J85"/>
    <mergeCell ref="C76:D76"/>
    <mergeCell ref="I76:J76"/>
    <mergeCell ref="N76:O76"/>
    <mergeCell ref="A77:B79"/>
    <mergeCell ref="G77:H79"/>
    <mergeCell ref="I77:J77"/>
    <mergeCell ref="L77:M79"/>
    <mergeCell ref="C103:D103"/>
    <mergeCell ref="I103:J103"/>
    <mergeCell ref="A104:B106"/>
    <mergeCell ref="C104:D104"/>
    <mergeCell ref="G104:H106"/>
    <mergeCell ref="I104:J104"/>
    <mergeCell ref="C87:D87"/>
    <mergeCell ref="I87:J87"/>
    <mergeCell ref="C89:D89"/>
    <mergeCell ref="I89:J89"/>
    <mergeCell ref="G93:H93"/>
    <mergeCell ref="I93:J93"/>
    <mergeCell ref="I114:J114"/>
    <mergeCell ref="C116:D116"/>
    <mergeCell ref="I116:J116"/>
    <mergeCell ref="A120:B120"/>
    <mergeCell ref="C120:D120"/>
    <mergeCell ref="G120:H120"/>
    <mergeCell ref="I120:J120"/>
    <mergeCell ref="A107:B107"/>
    <mergeCell ref="C107:D107"/>
    <mergeCell ref="G107:H107"/>
    <mergeCell ref="I107:J107"/>
    <mergeCell ref="C111:D112"/>
    <mergeCell ref="I111:J112"/>
    <mergeCell ref="C138:D139"/>
    <mergeCell ref="I138:J139"/>
    <mergeCell ref="N138:O139"/>
    <mergeCell ref="C141:D141"/>
    <mergeCell ref="I141:J141"/>
    <mergeCell ref="N141:O141"/>
    <mergeCell ref="C130:D130"/>
    <mergeCell ref="I130:J130"/>
    <mergeCell ref="A131:B133"/>
    <mergeCell ref="G131:H133"/>
    <mergeCell ref="A134:D134"/>
    <mergeCell ref="G134:J134"/>
    <mergeCell ref="C143:D143"/>
    <mergeCell ref="I143:J143"/>
    <mergeCell ref="N143:O143"/>
    <mergeCell ref="A147:B147"/>
    <mergeCell ref="C147:D147"/>
    <mergeCell ref="G147:H147"/>
    <mergeCell ref="I147:J147"/>
    <mergeCell ref="L147:M147"/>
    <mergeCell ref="N147:O147"/>
    <mergeCell ref="A161:D161"/>
    <mergeCell ref="G161:H161"/>
    <mergeCell ref="I161:J161"/>
    <mergeCell ref="L161:O161"/>
    <mergeCell ref="C165:D166"/>
    <mergeCell ref="I165:J166"/>
    <mergeCell ref="C157:D157"/>
    <mergeCell ref="I157:J157"/>
    <mergeCell ref="N157:O157"/>
    <mergeCell ref="A158:B160"/>
    <mergeCell ref="G158:H160"/>
    <mergeCell ref="I158:J158"/>
    <mergeCell ref="L158:M160"/>
    <mergeCell ref="C184:D184"/>
    <mergeCell ref="I184:J184"/>
    <mergeCell ref="A185:B187"/>
    <mergeCell ref="C185:D185"/>
    <mergeCell ref="G185:H187"/>
    <mergeCell ref="I185:J185"/>
    <mergeCell ref="C168:D168"/>
    <mergeCell ref="I168:J168"/>
    <mergeCell ref="C170:D170"/>
    <mergeCell ref="I170:J170"/>
    <mergeCell ref="A174:B174"/>
    <mergeCell ref="C174:D174"/>
    <mergeCell ref="G174:H174"/>
    <mergeCell ref="I174:J174"/>
    <mergeCell ref="C197:D197"/>
    <mergeCell ref="I197:J197"/>
    <mergeCell ref="C199:D199"/>
    <mergeCell ref="I199:J199"/>
    <mergeCell ref="A203:B203"/>
    <mergeCell ref="C203:D203"/>
    <mergeCell ref="G203:H203"/>
    <mergeCell ref="I203:J203"/>
    <mergeCell ref="A188:B188"/>
    <mergeCell ref="C188:D188"/>
    <mergeCell ref="G188:H188"/>
    <mergeCell ref="I188:J188"/>
    <mergeCell ref="C194:D195"/>
    <mergeCell ref="I194:J195"/>
    <mergeCell ref="C221:D222"/>
    <mergeCell ref="I221:J222"/>
    <mergeCell ref="C224:D224"/>
    <mergeCell ref="I224:J224"/>
    <mergeCell ref="C226:D226"/>
    <mergeCell ref="I226:J226"/>
    <mergeCell ref="C213:D213"/>
    <mergeCell ref="I213:J213"/>
    <mergeCell ref="A214:B216"/>
    <mergeCell ref="G214:H216"/>
    <mergeCell ref="I214:J214"/>
    <mergeCell ref="G217:H217"/>
    <mergeCell ref="I217:J217"/>
    <mergeCell ref="A241:B243"/>
    <mergeCell ref="G241:H243"/>
    <mergeCell ref="I241:J241"/>
    <mergeCell ref="G244:H244"/>
    <mergeCell ref="I244:J244"/>
    <mergeCell ref="C248:D249"/>
    <mergeCell ref="I248:J249"/>
    <mergeCell ref="A230:B230"/>
    <mergeCell ref="C230:D230"/>
    <mergeCell ref="G230:H230"/>
    <mergeCell ref="I230:J230"/>
    <mergeCell ref="C240:D240"/>
    <mergeCell ref="I240:J240"/>
    <mergeCell ref="C267:D267"/>
    <mergeCell ref="I267:J267"/>
    <mergeCell ref="A268:B270"/>
    <mergeCell ref="G268:H270"/>
    <mergeCell ref="C275:D276"/>
    <mergeCell ref="I275:J276"/>
    <mergeCell ref="C251:D251"/>
    <mergeCell ref="I251:J251"/>
    <mergeCell ref="C253:D253"/>
    <mergeCell ref="I253:J253"/>
    <mergeCell ref="A257:B257"/>
    <mergeCell ref="C257:D257"/>
    <mergeCell ref="G257:H257"/>
    <mergeCell ref="I257:J257"/>
    <mergeCell ref="C294:D294"/>
    <mergeCell ref="I294:J294"/>
    <mergeCell ref="A295:B297"/>
    <mergeCell ref="C295:D295"/>
    <mergeCell ref="G295:H297"/>
    <mergeCell ref="A298:B298"/>
    <mergeCell ref="C298:D298"/>
    <mergeCell ref="G298:J298"/>
    <mergeCell ref="C278:D278"/>
    <mergeCell ref="I278:J278"/>
    <mergeCell ref="C280:D280"/>
    <mergeCell ref="I280:J280"/>
    <mergeCell ref="A284:B284"/>
    <mergeCell ref="C284:D284"/>
    <mergeCell ref="G284:H284"/>
    <mergeCell ref="I284:J284"/>
    <mergeCell ref="A311:B311"/>
    <mergeCell ref="C311:D311"/>
    <mergeCell ref="G311:H311"/>
    <mergeCell ref="I311:J311"/>
    <mergeCell ref="C321:D321"/>
    <mergeCell ref="I321:J321"/>
    <mergeCell ref="C302:D303"/>
    <mergeCell ref="I302:J303"/>
    <mergeCell ref="C305:D305"/>
    <mergeCell ref="I305:J305"/>
    <mergeCell ref="C307:D307"/>
    <mergeCell ref="I307:J307"/>
    <mergeCell ref="C332:D332"/>
    <mergeCell ref="I332:J332"/>
    <mergeCell ref="C334:D334"/>
    <mergeCell ref="I334:J334"/>
    <mergeCell ref="A338:B338"/>
    <mergeCell ref="C338:D338"/>
    <mergeCell ref="G338:H338"/>
    <mergeCell ref="I338:J338"/>
    <mergeCell ref="A322:B324"/>
    <mergeCell ref="G322:H324"/>
    <mergeCell ref="I322:J322"/>
    <mergeCell ref="G325:H325"/>
    <mergeCell ref="I325:J325"/>
    <mergeCell ref="C329:D330"/>
    <mergeCell ref="I329:J330"/>
    <mergeCell ref="C359:D359"/>
    <mergeCell ref="I359:J359"/>
    <mergeCell ref="C361:D361"/>
    <mergeCell ref="I361:J361"/>
    <mergeCell ref="A365:B365"/>
    <mergeCell ref="C365:D365"/>
    <mergeCell ref="G365:H365"/>
    <mergeCell ref="I365:J365"/>
    <mergeCell ref="C348:D348"/>
    <mergeCell ref="I348:J348"/>
    <mergeCell ref="A349:B351"/>
    <mergeCell ref="G349:H351"/>
    <mergeCell ref="C356:D357"/>
    <mergeCell ref="I356:J357"/>
    <mergeCell ref="C386:D386"/>
    <mergeCell ref="I386:J386"/>
    <mergeCell ref="C388:D388"/>
    <mergeCell ref="I388:J388"/>
    <mergeCell ref="A392:B392"/>
    <mergeCell ref="C392:D392"/>
    <mergeCell ref="G392:H392"/>
    <mergeCell ref="I392:J392"/>
    <mergeCell ref="C375:D375"/>
    <mergeCell ref="I375:J375"/>
    <mergeCell ref="A376:B378"/>
    <mergeCell ref="G376:H378"/>
    <mergeCell ref="A379:D379"/>
    <mergeCell ref="C383:D384"/>
    <mergeCell ref="I383:J384"/>
    <mergeCell ref="C410:D411"/>
    <mergeCell ref="I410:J411"/>
    <mergeCell ref="C413:D413"/>
    <mergeCell ref="I413:J413"/>
    <mergeCell ref="C415:D415"/>
    <mergeCell ref="I415:J415"/>
    <mergeCell ref="C402:D402"/>
    <mergeCell ref="I402:J402"/>
    <mergeCell ref="A403:B405"/>
    <mergeCell ref="G403:H405"/>
    <mergeCell ref="I403:J403"/>
    <mergeCell ref="G406:H406"/>
    <mergeCell ref="I406:J406"/>
    <mergeCell ref="A430:B432"/>
    <mergeCell ref="G430:H432"/>
    <mergeCell ref="I430:J430"/>
    <mergeCell ref="A433:D433"/>
    <mergeCell ref="G433:H433"/>
    <mergeCell ref="I433:J433"/>
    <mergeCell ref="A419:B419"/>
    <mergeCell ref="C419:D419"/>
    <mergeCell ref="G419:H419"/>
    <mergeCell ref="I419:J419"/>
    <mergeCell ref="C429:D429"/>
    <mergeCell ref="I429:J429"/>
    <mergeCell ref="A446:B446"/>
    <mergeCell ref="C446:D446"/>
    <mergeCell ref="G446:H446"/>
    <mergeCell ref="I446:J446"/>
    <mergeCell ref="C456:D456"/>
    <mergeCell ref="I456:J456"/>
    <mergeCell ref="C437:D438"/>
    <mergeCell ref="I437:J438"/>
    <mergeCell ref="C440:D440"/>
    <mergeCell ref="I440:J440"/>
    <mergeCell ref="C442:D442"/>
    <mergeCell ref="I442:J442"/>
    <mergeCell ref="N464:O465"/>
    <mergeCell ref="C467:D467"/>
    <mergeCell ref="I467:J467"/>
    <mergeCell ref="N467:O467"/>
    <mergeCell ref="C469:D469"/>
    <mergeCell ref="I469:J469"/>
    <mergeCell ref="N469:O469"/>
    <mergeCell ref="A457:B459"/>
    <mergeCell ref="G457:H459"/>
    <mergeCell ref="A460:D460"/>
    <mergeCell ref="G460:J460"/>
    <mergeCell ref="C464:D465"/>
    <mergeCell ref="I464:J465"/>
    <mergeCell ref="C483:D483"/>
    <mergeCell ref="I483:J483"/>
    <mergeCell ref="N483:O483"/>
    <mergeCell ref="A484:B486"/>
    <mergeCell ref="G484:H486"/>
    <mergeCell ref="I484:J484"/>
    <mergeCell ref="L484:M486"/>
    <mergeCell ref="A473:B473"/>
    <mergeCell ref="C473:D473"/>
    <mergeCell ref="G473:H473"/>
    <mergeCell ref="I473:J473"/>
    <mergeCell ref="L473:M473"/>
    <mergeCell ref="N473:O473"/>
    <mergeCell ref="N500:O500"/>
    <mergeCell ref="C494:D494"/>
    <mergeCell ref="I494:J494"/>
    <mergeCell ref="N494:O494"/>
    <mergeCell ref="C496:D496"/>
    <mergeCell ref="I496:J496"/>
    <mergeCell ref="N496:O496"/>
    <mergeCell ref="A487:D487"/>
    <mergeCell ref="G487:H487"/>
    <mergeCell ref="I487:J487"/>
    <mergeCell ref="L487:O487"/>
    <mergeCell ref="C491:D492"/>
    <mergeCell ref="I491:J492"/>
    <mergeCell ref="N491:O492"/>
    <mergeCell ref="A511:B513"/>
    <mergeCell ref="G511:H513"/>
    <mergeCell ref="I511:J511"/>
    <mergeCell ref="L511:M513"/>
    <mergeCell ref="A500:B500"/>
    <mergeCell ref="C500:D500"/>
    <mergeCell ref="G500:H500"/>
    <mergeCell ref="I500:J500"/>
    <mergeCell ref="L500:M500"/>
    <mergeCell ref="G514:H514"/>
    <mergeCell ref="I514:J514"/>
    <mergeCell ref="C518:D519"/>
    <mergeCell ref="I518:J519"/>
    <mergeCell ref="C521:D521"/>
    <mergeCell ref="I521:J521"/>
    <mergeCell ref="C510:D510"/>
    <mergeCell ref="I510:J510"/>
    <mergeCell ref="N510:O510"/>
    <mergeCell ref="A538:B540"/>
    <mergeCell ref="G538:H540"/>
    <mergeCell ref="A541:D541"/>
    <mergeCell ref="C545:D546"/>
    <mergeCell ref="I545:J546"/>
    <mergeCell ref="C523:D523"/>
    <mergeCell ref="I523:J523"/>
    <mergeCell ref="A527:B527"/>
    <mergeCell ref="C527:D527"/>
    <mergeCell ref="G527:H527"/>
    <mergeCell ref="I527:J527"/>
    <mergeCell ref="N545:O546"/>
    <mergeCell ref="C548:D548"/>
    <mergeCell ref="I548:J548"/>
    <mergeCell ref="N548:O548"/>
    <mergeCell ref="C550:D550"/>
    <mergeCell ref="I550:J550"/>
    <mergeCell ref="N550:O550"/>
    <mergeCell ref="C537:D537"/>
    <mergeCell ref="I537:J537"/>
    <mergeCell ref="N564:O564"/>
    <mergeCell ref="A565:B567"/>
    <mergeCell ref="G565:H567"/>
    <mergeCell ref="L565:M567"/>
    <mergeCell ref="A554:B554"/>
    <mergeCell ref="C554:D554"/>
    <mergeCell ref="G554:H554"/>
    <mergeCell ref="I554:J554"/>
    <mergeCell ref="L554:M554"/>
    <mergeCell ref="N554:O554"/>
    <mergeCell ref="A568:D568"/>
    <mergeCell ref="A570:D570"/>
    <mergeCell ref="G570:J570"/>
    <mergeCell ref="C572:D573"/>
    <mergeCell ref="I572:J573"/>
    <mergeCell ref="C575:D575"/>
    <mergeCell ref="I575:J575"/>
    <mergeCell ref="C564:D564"/>
    <mergeCell ref="I564:J564"/>
    <mergeCell ref="C591:D591"/>
    <mergeCell ref="I591:J591"/>
    <mergeCell ref="A592:B594"/>
    <mergeCell ref="C592:D592"/>
    <mergeCell ref="G592:H594"/>
    <mergeCell ref="A595:B595"/>
    <mergeCell ref="C595:D595"/>
    <mergeCell ref="G595:J595"/>
    <mergeCell ref="C577:D577"/>
    <mergeCell ref="I577:J577"/>
    <mergeCell ref="A581:B581"/>
    <mergeCell ref="C581:D581"/>
    <mergeCell ref="G581:H581"/>
    <mergeCell ref="I581:J581"/>
    <mergeCell ref="A608:B608"/>
    <mergeCell ref="C608:D608"/>
    <mergeCell ref="G608:H608"/>
    <mergeCell ref="I608:J608"/>
    <mergeCell ref="C618:D618"/>
    <mergeCell ref="I618:J618"/>
    <mergeCell ref="C599:D600"/>
    <mergeCell ref="I599:J600"/>
    <mergeCell ref="C602:D602"/>
    <mergeCell ref="I602:J602"/>
    <mergeCell ref="C604:D604"/>
    <mergeCell ref="I604:J604"/>
    <mergeCell ref="C626:D627"/>
    <mergeCell ref="I626:J627"/>
    <mergeCell ref="C629:D629"/>
    <mergeCell ref="I629:J629"/>
    <mergeCell ref="C631:D631"/>
    <mergeCell ref="I631:J631"/>
    <mergeCell ref="A619:B621"/>
    <mergeCell ref="C619:D619"/>
    <mergeCell ref="G619:H621"/>
    <mergeCell ref="A622:B622"/>
    <mergeCell ref="C622:D622"/>
    <mergeCell ref="G622:J622"/>
    <mergeCell ref="A646:B648"/>
    <mergeCell ref="G646:H648"/>
    <mergeCell ref="C653:D654"/>
    <mergeCell ref="I653:J654"/>
    <mergeCell ref="C656:D656"/>
    <mergeCell ref="I656:J656"/>
    <mergeCell ref="A635:B635"/>
    <mergeCell ref="C635:D635"/>
    <mergeCell ref="G635:H635"/>
    <mergeCell ref="I635:J635"/>
    <mergeCell ref="C645:D645"/>
    <mergeCell ref="I645:J645"/>
    <mergeCell ref="C672:D672"/>
    <mergeCell ref="I672:J672"/>
    <mergeCell ref="A673:B675"/>
    <mergeCell ref="G673:H675"/>
    <mergeCell ref="G676:J676"/>
    <mergeCell ref="A678:D678"/>
    <mergeCell ref="G678:J678"/>
    <mergeCell ref="C658:D658"/>
    <mergeCell ref="I658:J658"/>
    <mergeCell ref="A662:B662"/>
    <mergeCell ref="C662:D662"/>
    <mergeCell ref="G662:H662"/>
    <mergeCell ref="I662:J662"/>
    <mergeCell ref="A689:B689"/>
    <mergeCell ref="C689:D689"/>
    <mergeCell ref="G689:H689"/>
    <mergeCell ref="I689:J689"/>
    <mergeCell ref="C699:D699"/>
    <mergeCell ref="I699:J699"/>
    <mergeCell ref="C680:D681"/>
    <mergeCell ref="I680:J681"/>
    <mergeCell ref="C683:D683"/>
    <mergeCell ref="I683:J683"/>
    <mergeCell ref="C685:D685"/>
    <mergeCell ref="I685:J685"/>
    <mergeCell ref="N707:O708"/>
    <mergeCell ref="C710:D710"/>
    <mergeCell ref="I710:J710"/>
    <mergeCell ref="N710:O710"/>
    <mergeCell ref="C712:D712"/>
    <mergeCell ref="I712:J712"/>
    <mergeCell ref="N712:O712"/>
    <mergeCell ref="A700:B702"/>
    <mergeCell ref="G700:H702"/>
    <mergeCell ref="A703:D703"/>
    <mergeCell ref="G703:J703"/>
    <mergeCell ref="C707:D708"/>
    <mergeCell ref="I707:J708"/>
    <mergeCell ref="C726:D726"/>
    <mergeCell ref="I726:J726"/>
    <mergeCell ref="N726:O726"/>
    <mergeCell ref="A727:B729"/>
    <mergeCell ref="G727:H729"/>
    <mergeCell ref="L727:M729"/>
    <mergeCell ref="A716:B716"/>
    <mergeCell ref="C716:D716"/>
    <mergeCell ref="G716:H716"/>
    <mergeCell ref="I716:J716"/>
    <mergeCell ref="L716:M716"/>
    <mergeCell ref="N716:O716"/>
    <mergeCell ref="C739:D739"/>
    <mergeCell ref="I739:J739"/>
    <mergeCell ref="A743:B743"/>
    <mergeCell ref="C743:D743"/>
    <mergeCell ref="G743:H743"/>
    <mergeCell ref="I743:J743"/>
    <mergeCell ref="A730:D730"/>
    <mergeCell ref="G730:J730"/>
    <mergeCell ref="C734:D735"/>
    <mergeCell ref="I734:J735"/>
    <mergeCell ref="C737:D737"/>
    <mergeCell ref="I737:J737"/>
    <mergeCell ref="C764:D764"/>
    <mergeCell ref="I764:J764"/>
    <mergeCell ref="C766:D766"/>
    <mergeCell ref="I766:J766"/>
    <mergeCell ref="A770:B770"/>
    <mergeCell ref="C770:D770"/>
    <mergeCell ref="G770:H770"/>
    <mergeCell ref="I770:J770"/>
    <mergeCell ref="C753:D753"/>
    <mergeCell ref="I753:J753"/>
    <mergeCell ref="A754:B756"/>
    <mergeCell ref="G754:H756"/>
    <mergeCell ref="G757:J757"/>
    <mergeCell ref="C761:D762"/>
    <mergeCell ref="I761:J762"/>
    <mergeCell ref="C791:D791"/>
    <mergeCell ref="I791:J791"/>
    <mergeCell ref="C793:D793"/>
    <mergeCell ref="I793:J793"/>
    <mergeCell ref="A797:B797"/>
    <mergeCell ref="C797:D797"/>
    <mergeCell ref="G797:H797"/>
    <mergeCell ref="I797:J797"/>
    <mergeCell ref="C780:D780"/>
    <mergeCell ref="I780:J780"/>
    <mergeCell ref="A781:B783"/>
    <mergeCell ref="G781:H783"/>
    <mergeCell ref="C788:D789"/>
    <mergeCell ref="I788:J789"/>
    <mergeCell ref="A824:B824"/>
    <mergeCell ref="C824:D824"/>
    <mergeCell ref="G824:H824"/>
    <mergeCell ref="I824:J824"/>
    <mergeCell ref="C807:D807"/>
    <mergeCell ref="I807:J807"/>
    <mergeCell ref="A808:B810"/>
    <mergeCell ref="G808:H810"/>
    <mergeCell ref="C815:D816"/>
    <mergeCell ref="I815:J816"/>
    <mergeCell ref="C831:D831"/>
    <mergeCell ref="I831:J831"/>
    <mergeCell ref="C832:D832"/>
    <mergeCell ref="I832:J832"/>
    <mergeCell ref="C834:D834"/>
    <mergeCell ref="I834:J834"/>
    <mergeCell ref="C818:D818"/>
    <mergeCell ref="I818:J818"/>
    <mergeCell ref="C820:D820"/>
    <mergeCell ref="I820:J820"/>
    <mergeCell ref="C842:D843"/>
    <mergeCell ref="I842:J843"/>
    <mergeCell ref="N842:O843"/>
    <mergeCell ref="C845:D845"/>
    <mergeCell ref="I845:J845"/>
    <mergeCell ref="N845:O845"/>
    <mergeCell ref="A835:B837"/>
    <mergeCell ref="G835:H837"/>
    <mergeCell ref="A838:D838"/>
    <mergeCell ref="G838:J838"/>
    <mergeCell ref="A840:D840"/>
    <mergeCell ref="G840:J840"/>
    <mergeCell ref="C847:D847"/>
    <mergeCell ref="I847:J847"/>
    <mergeCell ref="N847:O847"/>
    <mergeCell ref="A851:B851"/>
    <mergeCell ref="C851:D851"/>
    <mergeCell ref="G851:H851"/>
    <mergeCell ref="I851:J851"/>
    <mergeCell ref="L851:M851"/>
    <mergeCell ref="N851:O851"/>
    <mergeCell ref="L865:O865"/>
    <mergeCell ref="A866:D866"/>
    <mergeCell ref="G866:J866"/>
    <mergeCell ref="C869:D870"/>
    <mergeCell ref="I869:J870"/>
    <mergeCell ref="C861:D861"/>
    <mergeCell ref="I861:J861"/>
    <mergeCell ref="N861:O861"/>
    <mergeCell ref="A862:B864"/>
    <mergeCell ref="G862:H864"/>
    <mergeCell ref="L862:M864"/>
    <mergeCell ref="C872:D872"/>
    <mergeCell ref="I872:J872"/>
    <mergeCell ref="C874:D874"/>
    <mergeCell ref="I874:J874"/>
    <mergeCell ref="A878:B878"/>
    <mergeCell ref="C878:D878"/>
    <mergeCell ref="G878:H878"/>
    <mergeCell ref="I878:J878"/>
    <mergeCell ref="A865:D865"/>
    <mergeCell ref="C899:D899"/>
    <mergeCell ref="I899:J899"/>
    <mergeCell ref="C901:D901"/>
    <mergeCell ref="I901:J901"/>
    <mergeCell ref="A905:B905"/>
    <mergeCell ref="C905:D905"/>
    <mergeCell ref="G905:H905"/>
    <mergeCell ref="I905:J905"/>
    <mergeCell ref="C888:D888"/>
    <mergeCell ref="I888:J888"/>
    <mergeCell ref="A889:B891"/>
    <mergeCell ref="G889:H891"/>
    <mergeCell ref="A892:D892"/>
    <mergeCell ref="C896:D897"/>
    <mergeCell ref="I896:J897"/>
    <mergeCell ref="C927:D927"/>
    <mergeCell ref="I927:J927"/>
    <mergeCell ref="C929:D929"/>
    <mergeCell ref="I929:J929"/>
    <mergeCell ref="A933:B933"/>
    <mergeCell ref="C933:D933"/>
    <mergeCell ref="G933:H933"/>
    <mergeCell ref="I933:J933"/>
    <mergeCell ref="C915:D915"/>
    <mergeCell ref="I915:J915"/>
    <mergeCell ref="A916:B918"/>
    <mergeCell ref="G916:H918"/>
    <mergeCell ref="C924:D925"/>
    <mergeCell ref="I924:J925"/>
    <mergeCell ref="C954:D954"/>
    <mergeCell ref="I954:J954"/>
    <mergeCell ref="C956:D956"/>
    <mergeCell ref="I956:J956"/>
    <mergeCell ref="A960:B960"/>
    <mergeCell ref="C960:D960"/>
    <mergeCell ref="G960:H960"/>
    <mergeCell ref="I960:J960"/>
    <mergeCell ref="C943:D943"/>
    <mergeCell ref="I943:J943"/>
    <mergeCell ref="A944:B946"/>
    <mergeCell ref="G944:H946"/>
    <mergeCell ref="C951:D952"/>
    <mergeCell ref="I951:J952"/>
    <mergeCell ref="C981:D981"/>
    <mergeCell ref="I981:J981"/>
    <mergeCell ref="C983:D983"/>
    <mergeCell ref="I983:J983"/>
    <mergeCell ref="A987:B987"/>
    <mergeCell ref="C987:D987"/>
    <mergeCell ref="G987:H987"/>
    <mergeCell ref="I987:J987"/>
    <mergeCell ref="C970:D970"/>
    <mergeCell ref="I970:J970"/>
    <mergeCell ref="A971:B973"/>
    <mergeCell ref="G971:H973"/>
    <mergeCell ref="C978:D979"/>
    <mergeCell ref="I978:J979"/>
    <mergeCell ref="C1008:D1008"/>
    <mergeCell ref="I1008:J1008"/>
    <mergeCell ref="C1010:D1010"/>
    <mergeCell ref="I1010:J1010"/>
    <mergeCell ref="A1014:B1014"/>
    <mergeCell ref="C1014:D1014"/>
    <mergeCell ref="G1014:H1014"/>
    <mergeCell ref="I1014:J1014"/>
    <mergeCell ref="C997:D997"/>
    <mergeCell ref="I997:J997"/>
    <mergeCell ref="A998:B1000"/>
    <mergeCell ref="G998:H1000"/>
    <mergeCell ref="C1005:D1006"/>
    <mergeCell ref="I1005:J1006"/>
    <mergeCell ref="C1032:D1033"/>
    <mergeCell ref="I1032:J1033"/>
    <mergeCell ref="C1035:D1035"/>
    <mergeCell ref="I1035:J1035"/>
    <mergeCell ref="C1037:D1037"/>
    <mergeCell ref="I1037:J1037"/>
    <mergeCell ref="C1024:D1024"/>
    <mergeCell ref="I1024:J1024"/>
    <mergeCell ref="A1025:B1027"/>
    <mergeCell ref="G1025:H1027"/>
    <mergeCell ref="A1028:D1028"/>
    <mergeCell ref="G1028:J1028"/>
    <mergeCell ref="A1052:B1054"/>
    <mergeCell ref="G1052:H1054"/>
    <mergeCell ref="G1055:J1055"/>
    <mergeCell ref="C1059:D1060"/>
    <mergeCell ref="I1059:J1060"/>
    <mergeCell ref="C1062:D1062"/>
    <mergeCell ref="I1062:J1062"/>
    <mergeCell ref="A1041:B1041"/>
    <mergeCell ref="C1041:D1041"/>
    <mergeCell ref="G1041:H1041"/>
    <mergeCell ref="I1041:J1041"/>
    <mergeCell ref="C1051:D1051"/>
    <mergeCell ref="I1051:J1051"/>
    <mergeCell ref="C1078:D1078"/>
    <mergeCell ref="I1078:J1078"/>
    <mergeCell ref="A1079:B1081"/>
    <mergeCell ref="G1079:H1081"/>
    <mergeCell ref="C1087:D1088"/>
    <mergeCell ref="A1091:B1091"/>
    <mergeCell ref="C1064:D1064"/>
    <mergeCell ref="I1064:J1064"/>
    <mergeCell ref="A1068:B1068"/>
    <mergeCell ref="C1068:D1068"/>
    <mergeCell ref="G1068:H1068"/>
    <mergeCell ref="I1068:J1068"/>
    <mergeCell ref="A1110:B1110"/>
    <mergeCell ref="C1110:D1110"/>
    <mergeCell ref="C1114:D1115"/>
    <mergeCell ref="I1114:J1115"/>
    <mergeCell ref="C1117:D1117"/>
    <mergeCell ref="I1117:J1117"/>
    <mergeCell ref="C1092:D1092"/>
    <mergeCell ref="A1096:B1096"/>
    <mergeCell ref="C1096:D1096"/>
    <mergeCell ref="C1106:D1106"/>
    <mergeCell ref="A1107:B1109"/>
    <mergeCell ref="C1107:D1107"/>
    <mergeCell ref="C1133:D1133"/>
    <mergeCell ref="I1133:J1133"/>
    <mergeCell ref="A1134:B1136"/>
    <mergeCell ref="G1134:H1136"/>
    <mergeCell ref="C1141:D1142"/>
    <mergeCell ref="I1141:J1142"/>
    <mergeCell ref="C1119:D1119"/>
    <mergeCell ref="I1119:J1119"/>
    <mergeCell ref="A1123:B1123"/>
    <mergeCell ref="C1123:D1123"/>
    <mergeCell ref="G1123:H1123"/>
    <mergeCell ref="I1123:J1123"/>
    <mergeCell ref="C1160:D1160"/>
    <mergeCell ref="I1160:J1160"/>
    <mergeCell ref="A1161:B1163"/>
    <mergeCell ref="G1161:H1163"/>
    <mergeCell ref="A1164:D1164"/>
    <mergeCell ref="C1170:D1171"/>
    <mergeCell ref="I1170:J1171"/>
    <mergeCell ref="I1144:J1144"/>
    <mergeCell ref="C1146:D1146"/>
    <mergeCell ref="I1146:J1146"/>
    <mergeCell ref="A1150:B1150"/>
    <mergeCell ref="C1150:D1150"/>
    <mergeCell ref="G1150:H1150"/>
    <mergeCell ref="I1150:J1150"/>
    <mergeCell ref="C1189:D1189"/>
    <mergeCell ref="I1189:J1189"/>
    <mergeCell ref="A1190:B1192"/>
    <mergeCell ref="G1190:H1192"/>
    <mergeCell ref="C1198:D1199"/>
    <mergeCell ref="I1198:J1199"/>
    <mergeCell ref="C1173:D1173"/>
    <mergeCell ref="I1173:J1173"/>
    <mergeCell ref="C1175:D1175"/>
    <mergeCell ref="I1175:J1175"/>
    <mergeCell ref="A1179:B1179"/>
    <mergeCell ref="C1179:D1179"/>
    <mergeCell ref="G1179:H1179"/>
    <mergeCell ref="I1179:J1179"/>
    <mergeCell ref="C1217:D1217"/>
    <mergeCell ref="I1217:J1217"/>
    <mergeCell ref="A1218:B1220"/>
    <mergeCell ref="G1218:H1220"/>
    <mergeCell ref="C1225:D1226"/>
    <mergeCell ref="I1225:J1226"/>
    <mergeCell ref="C1201:D1201"/>
    <mergeCell ref="I1201:J1201"/>
    <mergeCell ref="C1203:D1203"/>
    <mergeCell ref="I1203:J1203"/>
    <mergeCell ref="A1207:B1207"/>
    <mergeCell ref="C1207:D1207"/>
    <mergeCell ref="G1207:H1207"/>
    <mergeCell ref="I1207:J1207"/>
    <mergeCell ref="C1244:D1244"/>
    <mergeCell ref="I1244:J1244"/>
    <mergeCell ref="A1245:B1247"/>
    <mergeCell ref="G1245:H1247"/>
    <mergeCell ref="C1252:D1253"/>
    <mergeCell ref="I1252:J1253"/>
    <mergeCell ref="C1228:D1228"/>
    <mergeCell ref="I1228:J1228"/>
    <mergeCell ref="C1230:D1230"/>
    <mergeCell ref="I1230:J1230"/>
    <mergeCell ref="A1234:B1234"/>
    <mergeCell ref="C1234:D1234"/>
    <mergeCell ref="G1234:H1234"/>
    <mergeCell ref="I1234:J1234"/>
    <mergeCell ref="C1271:D1271"/>
    <mergeCell ref="I1271:J1271"/>
    <mergeCell ref="A1272:B1274"/>
    <mergeCell ref="G1272:H1274"/>
    <mergeCell ref="C1279:D1280"/>
    <mergeCell ref="I1279:J1280"/>
    <mergeCell ref="C1255:D1255"/>
    <mergeCell ref="I1255:J1255"/>
    <mergeCell ref="C1257:D1257"/>
    <mergeCell ref="I1257:J1257"/>
    <mergeCell ref="A1261:B1261"/>
    <mergeCell ref="C1261:D1261"/>
    <mergeCell ref="G1261:H1261"/>
    <mergeCell ref="I1261:J1261"/>
    <mergeCell ref="C1298:D1298"/>
    <mergeCell ref="I1298:J1298"/>
    <mergeCell ref="A1299:B1301"/>
    <mergeCell ref="G1299:H1301"/>
    <mergeCell ref="C1306:D1307"/>
    <mergeCell ref="I1306:J1307"/>
    <mergeCell ref="C1282:D1282"/>
    <mergeCell ref="I1282:J1282"/>
    <mergeCell ref="C1284:D1284"/>
    <mergeCell ref="I1284:J1284"/>
    <mergeCell ref="A1288:B1288"/>
    <mergeCell ref="C1288:D1288"/>
    <mergeCell ref="G1288:H1288"/>
    <mergeCell ref="I1288:J1288"/>
    <mergeCell ref="C1325:D1325"/>
    <mergeCell ref="I1325:J1325"/>
    <mergeCell ref="A1326:B1328"/>
    <mergeCell ref="G1326:H1328"/>
    <mergeCell ref="C1333:D1334"/>
    <mergeCell ref="I1333:J1334"/>
    <mergeCell ref="C1309:D1309"/>
    <mergeCell ref="I1309:J1309"/>
    <mergeCell ref="C1311:D1311"/>
    <mergeCell ref="I1311:J1311"/>
    <mergeCell ref="A1315:B1315"/>
    <mergeCell ref="C1315:D1315"/>
    <mergeCell ref="G1315:H1315"/>
    <mergeCell ref="I1315:J1315"/>
    <mergeCell ref="C1352:D1352"/>
    <mergeCell ref="I1352:J1352"/>
    <mergeCell ref="A1353:B1355"/>
    <mergeCell ref="G1353:H1355"/>
    <mergeCell ref="C1336:D1336"/>
    <mergeCell ref="I1336:J1336"/>
    <mergeCell ref="C1338:D1338"/>
    <mergeCell ref="I1338:J1338"/>
    <mergeCell ref="A1342:B1342"/>
    <mergeCell ref="C1342:D1342"/>
    <mergeCell ref="G1342:H1342"/>
    <mergeCell ref="I1342:J13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2022-03-25T09:19:14Z</dcterms:modified>
</cp:coreProperties>
</file>