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2-23\2. May-2022\Nishikant jii\"/>
    </mc:Choice>
  </mc:AlternateContent>
  <bookViews>
    <workbookView xWindow="0" yWindow="0" windowWidth="24000" windowHeight="9735"/>
  </bookViews>
  <sheets>
    <sheet name="Sheet1" sheetId="1" r:id="rId1"/>
    <sheet name="Sheet2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G22" i="1" s="1"/>
  <c r="O22" i="1" s="1"/>
  <c r="E21" i="1"/>
  <c r="G21" i="1" s="1"/>
  <c r="O21" i="1" s="1"/>
  <c r="E20" i="1"/>
  <c r="G20" i="1" s="1"/>
  <c r="O20" i="1" s="1"/>
  <c r="E19" i="1" l="1"/>
  <c r="G19" i="1" s="1"/>
  <c r="O19" i="1" s="1"/>
  <c r="E18" i="1"/>
  <c r="G18" i="1" s="1"/>
  <c r="O18" i="1" s="1"/>
  <c r="E17" i="1"/>
  <c r="G17" i="1" s="1"/>
  <c r="O17" i="1" s="1"/>
  <c r="E16" i="1"/>
  <c r="G16" i="1" s="1"/>
  <c r="O16" i="1" s="1"/>
  <c r="E15" i="1"/>
  <c r="G15" i="1" s="1"/>
  <c r="O15" i="1" s="1"/>
  <c r="N23" i="1"/>
  <c r="M23" i="1"/>
  <c r="L23" i="1"/>
  <c r="K23" i="1"/>
  <c r="J23" i="1"/>
  <c r="I23" i="1"/>
  <c r="H23" i="1"/>
  <c r="F23" i="1"/>
  <c r="D23" i="1"/>
  <c r="C23" i="1"/>
  <c r="E14" i="1" l="1"/>
  <c r="E13" i="1"/>
  <c r="E12" i="1"/>
  <c r="E11" i="1"/>
  <c r="E10" i="1"/>
  <c r="E9" i="1"/>
  <c r="E8" i="1"/>
  <c r="E7" i="1"/>
  <c r="E6" i="1"/>
  <c r="E5" i="1"/>
  <c r="E4" i="1"/>
  <c r="E23" i="1" l="1"/>
  <c r="G14" i="1"/>
  <c r="O14" i="1" s="1"/>
  <c r="G13" i="1"/>
  <c r="O13" i="1" s="1"/>
  <c r="G12" i="1"/>
  <c r="O12" i="1" s="1"/>
  <c r="G11" i="1"/>
  <c r="O11" i="1" s="1"/>
  <c r="G10" i="1"/>
  <c r="O10" i="1" s="1"/>
  <c r="G9" i="1"/>
  <c r="O9" i="1" s="1"/>
  <c r="G8" i="1"/>
  <c r="O8" i="1" s="1"/>
  <c r="G7" i="1"/>
  <c r="O7" i="1" s="1"/>
  <c r="G6" i="1"/>
  <c r="O6" i="1" s="1"/>
  <c r="G5" i="1"/>
  <c r="O5" i="1" s="1"/>
  <c r="G4" i="1" l="1"/>
  <c r="O4" i="1" l="1"/>
  <c r="O23" i="1" s="1"/>
  <c r="G23" i="1"/>
  <c r="P26" i="1"/>
  <c r="P27" i="1"/>
  <c r="P28" i="1"/>
  <c r="P29" i="1"/>
  <c r="P30" i="1"/>
  <c r="P31" i="1"/>
  <c r="E26" i="1"/>
  <c r="G26" i="1" s="1"/>
  <c r="O26" i="1" s="1"/>
  <c r="E29" i="1"/>
  <c r="G29" i="1" s="1"/>
  <c r="O29" i="1" s="1"/>
  <c r="E28" i="1"/>
  <c r="G28" i="1" s="1"/>
  <c r="O28" i="1" s="1"/>
  <c r="E27" i="1"/>
  <c r="G27" i="1" s="1"/>
  <c r="O27" i="1" s="1"/>
  <c r="E30" i="1" l="1"/>
  <c r="E31" i="1"/>
  <c r="G31" i="1" s="1"/>
  <c r="O31" i="1" s="1"/>
  <c r="G30" i="1" l="1"/>
  <c r="O30" i="1" l="1"/>
</calcChain>
</file>

<file path=xl/comments1.xml><?xml version="1.0" encoding="utf-8"?>
<comments xmlns="http://schemas.openxmlformats.org/spreadsheetml/2006/main">
  <authors>
    <author>Author</author>
  </authors>
  <commentList>
    <comment ref="S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Joined from Sept, Eligible for Paid Leaves from Aprl 2022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Joined from Sept, Eligible for Paid Leaves from Jan 2022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Joined from Sept, Eligible for Paid Leaves from Aprl 2022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Joined from Sept, Eligible for Paid Leaves from Aprl 2022</t>
        </r>
      </text>
    </comment>
    <comment ref="S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Joined from Sept, Eligible for Paid Leaves from Aprl 2022</t>
        </r>
      </text>
    </comment>
  </commentList>
</comments>
</file>

<file path=xl/sharedStrings.xml><?xml version="1.0" encoding="utf-8"?>
<sst xmlns="http://schemas.openxmlformats.org/spreadsheetml/2006/main" count="65" uniqueCount="46">
  <si>
    <t>Name</t>
  </si>
  <si>
    <t>Stipend (1)</t>
  </si>
  <si>
    <t>Leaves</t>
  </si>
  <si>
    <t>Bonus/Arrear (3)</t>
  </si>
  <si>
    <t>Gross Sal (1-2+3=4)</t>
  </si>
  <si>
    <t>Pet. All. (5)</t>
  </si>
  <si>
    <t>ESICS (6)</t>
  </si>
  <si>
    <t>Sal. Deposition (7)</t>
  </si>
  <si>
    <t>Pro. Tax (8)</t>
  </si>
  <si>
    <t xml:space="preserve">T Ad </t>
  </si>
  <si>
    <t>Tds Return</t>
  </si>
  <si>
    <t>Net Pay (4+5)-(6+7)=8</t>
  </si>
  <si>
    <t>Days (L*)</t>
  </si>
  <si>
    <t>Amt (2)</t>
  </si>
  <si>
    <t>Empr PF</t>
  </si>
  <si>
    <t>Hitesh Jain</t>
  </si>
  <si>
    <t>Pooja Namdev</t>
  </si>
  <si>
    <t>Minal Nirgudkar</t>
  </si>
  <si>
    <t>Khushboo Nirmal</t>
  </si>
  <si>
    <t>Muskan Gehlot</t>
  </si>
  <si>
    <t>Mitali Agrawal</t>
  </si>
  <si>
    <t>Abhishek Thakur</t>
  </si>
  <si>
    <t>Abhilash Sahu</t>
  </si>
  <si>
    <t>Amit Sen</t>
  </si>
  <si>
    <t>Bilal Mansuri</t>
  </si>
  <si>
    <t>Tushar Gehlot</t>
  </si>
  <si>
    <t>Tarun Sharma</t>
  </si>
  <si>
    <t>Chirag Bajaj</t>
  </si>
  <si>
    <t>Bhagwati Prasad</t>
  </si>
  <si>
    <t>Jaspreet Rajpal</t>
  </si>
  <si>
    <t>Ambalika Patidar</t>
  </si>
  <si>
    <t>Mahak Ghumare</t>
  </si>
  <si>
    <t>Mohit Upadhyay</t>
  </si>
  <si>
    <t>Sonika Mourya</t>
  </si>
  <si>
    <t>Neeraj Goswami</t>
  </si>
  <si>
    <t>Ajay Kushwah</t>
  </si>
  <si>
    <t>Tanvi Godha</t>
  </si>
  <si>
    <t>Sunny Trivedi</t>
  </si>
  <si>
    <t>Paras Joshi</t>
  </si>
  <si>
    <t>Sneha Hire</t>
  </si>
  <si>
    <t>Prabha Gaur</t>
  </si>
  <si>
    <t>ok</t>
  </si>
  <si>
    <t>Shanu Solanki</t>
  </si>
  <si>
    <t>Preetibala Mankar</t>
  </si>
  <si>
    <t>Aditi Parihar</t>
  </si>
  <si>
    <t xml:space="preserve">MANGO IT SOLUTIONS - May-2022 (CONTRACTUAL)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</si>
</sst>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sz val="14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1" fontId="3" fillId="0" borderId="3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 wrapText="1"/>
    </xf>
    <xf numFmtId="1" fontId="3" fillId="0" borderId="4" xfId="0" applyNumberFormat="1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7" fillId="0" borderId="0" xfId="0" applyFont="1" applyBorder="1" applyAlignment="1"/>
    <xf numFmtId="164" fontId="7" fillId="0" borderId="0" xfId="0" applyNumberFormat="1" applyFont="1" applyBorder="1" applyAlignment="1"/>
    <xf numFmtId="0" fontId="5" fillId="0" borderId="0" xfId="0" applyFont="1" applyBorder="1" applyAlignment="1"/>
    <xf numFmtId="164" fontId="5" fillId="0" borderId="0" xfId="0" applyNumberFormat="1" applyFont="1" applyBorder="1" applyAlignment="1"/>
    <xf numFmtId="0" fontId="5" fillId="0" borderId="0" xfId="0" applyFont="1" applyBorder="1" applyAlignment="1">
      <alignment wrapText="1"/>
    </xf>
    <xf numFmtId="164" fontId="2" fillId="0" borderId="0" xfId="0" applyNumberFormat="1" applyFont="1"/>
    <xf numFmtId="164" fontId="5" fillId="2" borderId="4" xfId="0" applyNumberFormat="1" applyFont="1" applyFill="1" applyBorder="1" applyAlignment="1">
      <alignment horizontal="center" wrapText="1"/>
    </xf>
    <xf numFmtId="1" fontId="8" fillId="0" borderId="3" xfId="0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1" fontId="2" fillId="0" borderId="3" xfId="0" applyNumberFormat="1" applyFont="1" applyFill="1" applyBorder="1" applyAlignment="1">
      <alignment horizontal="left"/>
    </xf>
    <xf numFmtId="0" fontId="2" fillId="2" borderId="4" xfId="0" applyFont="1" applyFill="1" applyBorder="1" applyAlignment="1">
      <alignment horizontal="right"/>
    </xf>
    <xf numFmtId="1" fontId="2" fillId="0" borderId="4" xfId="0" applyNumberFormat="1" applyFont="1" applyFill="1" applyBorder="1" applyAlignment="1">
      <alignment horizontal="left"/>
    </xf>
    <xf numFmtId="1" fontId="2" fillId="0" borderId="4" xfId="0" applyNumberFormat="1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left"/>
    </xf>
    <xf numFmtId="1" fontId="6" fillId="0" borderId="4" xfId="0" applyNumberFormat="1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0" fontId="12" fillId="0" borderId="4" xfId="0" applyFont="1" applyBorder="1" applyAlignment="1">
      <alignment horizontal="center" vertical="center" wrapText="1"/>
    </xf>
    <xf numFmtId="0" fontId="1" fillId="0" borderId="3" xfId="0" applyFont="1" applyFill="1" applyBorder="1" applyAlignment="1"/>
    <xf numFmtId="0" fontId="1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right"/>
    </xf>
    <xf numFmtId="0" fontId="2" fillId="0" borderId="0" xfId="0" applyFont="1" applyFill="1"/>
    <xf numFmtId="0" fontId="1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 wrapText="1"/>
    </xf>
    <xf numFmtId="1" fontId="3" fillId="0" borderId="5" xfId="0" applyNumberFormat="1" applyFont="1" applyFill="1" applyBorder="1" applyAlignment="1">
      <alignment horizontal="center" wrapText="1"/>
    </xf>
    <xf numFmtId="1" fontId="3" fillId="0" borderId="6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E34" sqref="E34"/>
    </sheetView>
  </sheetViews>
  <sheetFormatPr defaultColWidth="9.140625" defaultRowHeight="12.75" x14ac:dyDescent="0.2"/>
  <cols>
    <col min="1" max="1" width="5.42578125" style="1" customWidth="1"/>
    <col min="2" max="2" width="20.28515625" style="1" bestFit="1" customWidth="1"/>
    <col min="3" max="3" width="10.7109375" style="1" bestFit="1" customWidth="1"/>
    <col min="4" max="4" width="6" style="14" customWidth="1"/>
    <col min="5" max="5" width="6.42578125" style="1" customWidth="1"/>
    <col min="6" max="6" width="5.42578125" style="1" customWidth="1"/>
    <col min="7" max="7" width="8.42578125" style="1" customWidth="1"/>
    <col min="8" max="8" width="5.140625" style="1" customWidth="1"/>
    <col min="9" max="9" width="5" style="1" customWidth="1"/>
    <col min="10" max="10" width="5.28515625" style="1" customWidth="1"/>
    <col min="11" max="11" width="9.85546875" style="1" bestFit="1" customWidth="1"/>
    <col min="12" max="14" width="0" style="1" hidden="1" customWidth="1"/>
    <col min="15" max="15" width="7.42578125" style="1" customWidth="1"/>
    <col min="16" max="16" width="4.42578125" style="1" customWidth="1"/>
    <col min="17" max="18" width="9.140625" style="1"/>
    <col min="19" max="19" width="20.42578125" style="1" customWidth="1"/>
    <col min="20" max="16384" width="9.140625" style="1"/>
  </cols>
  <sheetData>
    <row r="1" spans="1:17" ht="15.75" x14ac:dyDescent="0.25">
      <c r="A1" s="34" t="s">
        <v>45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26"/>
    </row>
    <row r="2" spans="1:17" ht="15.75" customHeight="1" x14ac:dyDescent="0.25">
      <c r="A2" s="30"/>
      <c r="B2" s="31" t="s">
        <v>0</v>
      </c>
      <c r="C2" s="31" t="s">
        <v>1</v>
      </c>
      <c r="D2" s="30" t="s">
        <v>2</v>
      </c>
      <c r="E2" s="30"/>
      <c r="F2" s="31" t="s">
        <v>3</v>
      </c>
      <c r="G2" s="37" t="s">
        <v>4</v>
      </c>
      <c r="H2" s="36" t="s">
        <v>5</v>
      </c>
      <c r="I2" s="36" t="s">
        <v>6</v>
      </c>
      <c r="J2" s="31" t="s">
        <v>7</v>
      </c>
      <c r="K2" s="32" t="s">
        <v>8</v>
      </c>
      <c r="L2" s="2"/>
      <c r="M2" s="32" t="s">
        <v>9</v>
      </c>
      <c r="N2" s="32" t="s">
        <v>10</v>
      </c>
      <c r="O2" s="36" t="s">
        <v>11</v>
      </c>
      <c r="P2" s="30"/>
    </row>
    <row r="3" spans="1:17" ht="25.5" x14ac:dyDescent="0.2">
      <c r="A3" s="30"/>
      <c r="B3" s="31"/>
      <c r="C3" s="31"/>
      <c r="D3" s="3" t="s">
        <v>12</v>
      </c>
      <c r="E3" s="4" t="s">
        <v>13</v>
      </c>
      <c r="F3" s="31"/>
      <c r="G3" s="38"/>
      <c r="H3" s="36"/>
      <c r="I3" s="36"/>
      <c r="J3" s="31"/>
      <c r="K3" s="33"/>
      <c r="L3" s="5" t="s">
        <v>14</v>
      </c>
      <c r="M3" s="33"/>
      <c r="N3" s="33"/>
      <c r="O3" s="36"/>
      <c r="P3" s="30"/>
    </row>
    <row r="4" spans="1:17" s="29" customFormat="1" ht="14.25" x14ac:dyDescent="0.2">
      <c r="A4" s="7">
        <v>1</v>
      </c>
      <c r="B4" s="6" t="s">
        <v>22</v>
      </c>
      <c r="C4" s="7">
        <v>10000</v>
      </c>
      <c r="D4" s="27">
        <v>0</v>
      </c>
      <c r="E4" s="16">
        <f t="shared" ref="E4" si="0">ROUND((C4)/22*D4,0)</f>
        <v>0</v>
      </c>
      <c r="F4" s="17">
        <v>0</v>
      </c>
      <c r="G4" s="16">
        <f t="shared" ref="G4" si="1">C4+E4+F4</f>
        <v>10000</v>
      </c>
      <c r="H4" s="18">
        <v>0</v>
      </c>
      <c r="I4" s="28">
        <v>0</v>
      </c>
      <c r="J4" s="20">
        <v>0</v>
      </c>
      <c r="K4" s="21">
        <v>125</v>
      </c>
      <c r="L4" s="18"/>
      <c r="M4" s="20"/>
      <c r="N4" s="20"/>
      <c r="O4" s="22">
        <f t="shared" ref="O4" si="2">(G4+H4)-(K4+L4+M4+N4)</f>
        <v>9875</v>
      </c>
      <c r="P4" s="7">
        <v>1</v>
      </c>
      <c r="Q4" s="29" t="s">
        <v>41</v>
      </c>
    </row>
    <row r="5" spans="1:17" ht="14.25" x14ac:dyDescent="0.2">
      <c r="A5" s="7">
        <v>2</v>
      </c>
      <c r="B5" s="6" t="s">
        <v>26</v>
      </c>
      <c r="C5" s="7">
        <v>10000</v>
      </c>
      <c r="D5" s="25">
        <v>-11.5</v>
      </c>
      <c r="E5" s="16">
        <f t="shared" ref="E5:E14" si="3">ROUND((C5)/22*D5,0)</f>
        <v>-5227</v>
      </c>
      <c r="F5" s="17">
        <v>0</v>
      </c>
      <c r="G5" s="16">
        <f t="shared" ref="G5:G14" si="4">C5+E5+F5</f>
        <v>4773</v>
      </c>
      <c r="H5" s="18">
        <v>0</v>
      </c>
      <c r="I5" s="19">
        <v>0</v>
      </c>
      <c r="J5" s="20">
        <v>0</v>
      </c>
      <c r="K5" s="21">
        <v>125</v>
      </c>
      <c r="L5" s="18"/>
      <c r="M5" s="20"/>
      <c r="N5" s="20"/>
      <c r="O5" s="22">
        <f t="shared" ref="O5:O14" si="5">(G5+H5)-(K5+L5+M5+N5)</f>
        <v>4648</v>
      </c>
      <c r="P5" s="7">
        <v>2</v>
      </c>
      <c r="Q5" s="1" t="s">
        <v>41</v>
      </c>
    </row>
    <row r="6" spans="1:17" ht="14.25" x14ac:dyDescent="0.2">
      <c r="A6" s="7">
        <v>3</v>
      </c>
      <c r="B6" s="6" t="s">
        <v>27</v>
      </c>
      <c r="C6" s="7">
        <v>10000</v>
      </c>
      <c r="D6" s="25">
        <v>-17</v>
      </c>
      <c r="E6" s="16">
        <f t="shared" si="3"/>
        <v>-7727</v>
      </c>
      <c r="F6" s="17">
        <v>0</v>
      </c>
      <c r="G6" s="16">
        <f t="shared" si="4"/>
        <v>2273</v>
      </c>
      <c r="H6" s="18">
        <v>0</v>
      </c>
      <c r="I6" s="19">
        <v>0</v>
      </c>
      <c r="J6" s="20">
        <v>0</v>
      </c>
      <c r="K6" s="21">
        <v>125</v>
      </c>
      <c r="L6" s="18"/>
      <c r="M6" s="20"/>
      <c r="N6" s="20"/>
      <c r="O6" s="22">
        <f t="shared" si="5"/>
        <v>2148</v>
      </c>
      <c r="P6" s="7">
        <v>3</v>
      </c>
      <c r="Q6" s="1" t="s">
        <v>41</v>
      </c>
    </row>
    <row r="7" spans="1:17" ht="14.25" x14ac:dyDescent="0.2">
      <c r="A7" s="7">
        <v>4</v>
      </c>
      <c r="B7" s="6" t="s">
        <v>28</v>
      </c>
      <c r="C7" s="7">
        <v>10000</v>
      </c>
      <c r="D7" s="25">
        <v>-2.5</v>
      </c>
      <c r="E7" s="16">
        <f t="shared" si="3"/>
        <v>-1136</v>
      </c>
      <c r="F7" s="17">
        <v>0</v>
      </c>
      <c r="G7" s="16">
        <f t="shared" si="4"/>
        <v>8864</v>
      </c>
      <c r="H7" s="18">
        <v>0</v>
      </c>
      <c r="I7" s="19">
        <v>0</v>
      </c>
      <c r="J7" s="20">
        <v>0</v>
      </c>
      <c r="K7" s="21">
        <v>125</v>
      </c>
      <c r="L7" s="18"/>
      <c r="M7" s="20"/>
      <c r="N7" s="20"/>
      <c r="O7" s="22">
        <f t="shared" si="5"/>
        <v>8739</v>
      </c>
      <c r="P7" s="7">
        <v>4</v>
      </c>
      <c r="Q7" s="1" t="s">
        <v>41</v>
      </c>
    </row>
    <row r="8" spans="1:17" ht="14.25" x14ac:dyDescent="0.2">
      <c r="A8" s="7">
        <v>5</v>
      </c>
      <c r="B8" s="6" t="s">
        <v>29</v>
      </c>
      <c r="C8" s="7">
        <v>10000</v>
      </c>
      <c r="D8" s="25">
        <v>-17.5</v>
      </c>
      <c r="E8" s="16">
        <f t="shared" si="3"/>
        <v>-7955</v>
      </c>
      <c r="F8" s="17">
        <v>0</v>
      </c>
      <c r="G8" s="16">
        <f t="shared" si="4"/>
        <v>2045</v>
      </c>
      <c r="H8" s="18">
        <v>0</v>
      </c>
      <c r="I8" s="19">
        <v>0</v>
      </c>
      <c r="J8" s="20">
        <v>0</v>
      </c>
      <c r="K8" s="21">
        <v>125</v>
      </c>
      <c r="L8" s="18"/>
      <c r="M8" s="20"/>
      <c r="N8" s="20"/>
      <c r="O8" s="22">
        <f t="shared" si="5"/>
        <v>1920</v>
      </c>
      <c r="P8" s="7">
        <v>5</v>
      </c>
      <c r="Q8" s="1" t="s">
        <v>41</v>
      </c>
    </row>
    <row r="9" spans="1:17" ht="14.25" x14ac:dyDescent="0.2">
      <c r="A9" s="7">
        <v>6</v>
      </c>
      <c r="B9" s="6" t="s">
        <v>30</v>
      </c>
      <c r="C9" s="7">
        <v>10000</v>
      </c>
      <c r="D9" s="25">
        <v>-9</v>
      </c>
      <c r="E9" s="16">
        <f t="shared" si="3"/>
        <v>-4091</v>
      </c>
      <c r="F9" s="17">
        <v>0</v>
      </c>
      <c r="G9" s="16">
        <f t="shared" si="4"/>
        <v>5909</v>
      </c>
      <c r="H9" s="18">
        <v>0</v>
      </c>
      <c r="I9" s="19">
        <v>0</v>
      </c>
      <c r="J9" s="20">
        <v>0</v>
      </c>
      <c r="K9" s="21">
        <v>125</v>
      </c>
      <c r="L9" s="18"/>
      <c r="M9" s="20"/>
      <c r="N9" s="20"/>
      <c r="O9" s="22">
        <f t="shared" si="5"/>
        <v>5784</v>
      </c>
      <c r="P9" s="7">
        <v>6</v>
      </c>
      <c r="Q9" s="1" t="s">
        <v>41</v>
      </c>
    </row>
    <row r="10" spans="1:17" ht="14.25" x14ac:dyDescent="0.2">
      <c r="A10" s="7">
        <v>7</v>
      </c>
      <c r="B10" s="6" t="s">
        <v>31</v>
      </c>
      <c r="C10" s="7">
        <v>10000</v>
      </c>
      <c r="D10" s="25">
        <v>-18</v>
      </c>
      <c r="E10" s="16">
        <f t="shared" si="3"/>
        <v>-8182</v>
      </c>
      <c r="F10" s="17">
        <v>0</v>
      </c>
      <c r="G10" s="16">
        <f t="shared" si="4"/>
        <v>1818</v>
      </c>
      <c r="H10" s="18">
        <v>0</v>
      </c>
      <c r="I10" s="19">
        <v>0</v>
      </c>
      <c r="J10" s="20">
        <v>0</v>
      </c>
      <c r="K10" s="21">
        <v>125</v>
      </c>
      <c r="L10" s="18"/>
      <c r="M10" s="20"/>
      <c r="N10" s="20"/>
      <c r="O10" s="22">
        <f t="shared" si="5"/>
        <v>1693</v>
      </c>
      <c r="P10" s="7">
        <v>7</v>
      </c>
      <c r="Q10" s="1" t="s">
        <v>41</v>
      </c>
    </row>
    <row r="11" spans="1:17" ht="14.25" x14ac:dyDescent="0.2">
      <c r="A11" s="7">
        <v>8</v>
      </c>
      <c r="B11" s="6" t="s">
        <v>32</v>
      </c>
      <c r="C11" s="7">
        <v>10000</v>
      </c>
      <c r="D11" s="25">
        <v>-2.5</v>
      </c>
      <c r="E11" s="16">
        <f t="shared" si="3"/>
        <v>-1136</v>
      </c>
      <c r="F11" s="17">
        <v>0</v>
      </c>
      <c r="G11" s="16">
        <f t="shared" si="4"/>
        <v>8864</v>
      </c>
      <c r="H11" s="18">
        <v>0</v>
      </c>
      <c r="I11" s="19">
        <v>0</v>
      </c>
      <c r="J11" s="20">
        <v>0</v>
      </c>
      <c r="K11" s="21">
        <v>125</v>
      </c>
      <c r="L11" s="18"/>
      <c r="M11" s="20"/>
      <c r="N11" s="20"/>
      <c r="O11" s="22">
        <f t="shared" si="5"/>
        <v>8739</v>
      </c>
      <c r="P11" s="7">
        <v>8</v>
      </c>
      <c r="Q11" s="1" t="s">
        <v>41</v>
      </c>
    </row>
    <row r="12" spans="1:17" ht="14.25" x14ac:dyDescent="0.2">
      <c r="A12" s="7">
        <v>9</v>
      </c>
      <c r="B12" s="6" t="s">
        <v>33</v>
      </c>
      <c r="C12" s="7">
        <v>10000</v>
      </c>
      <c r="D12" s="25">
        <v>-3</v>
      </c>
      <c r="E12" s="16">
        <f t="shared" si="3"/>
        <v>-1364</v>
      </c>
      <c r="F12" s="17">
        <v>0</v>
      </c>
      <c r="G12" s="16">
        <f t="shared" si="4"/>
        <v>8636</v>
      </c>
      <c r="H12" s="18">
        <v>0</v>
      </c>
      <c r="I12" s="19">
        <v>0</v>
      </c>
      <c r="J12" s="20">
        <v>0</v>
      </c>
      <c r="K12" s="21">
        <v>125</v>
      </c>
      <c r="L12" s="18"/>
      <c r="M12" s="20"/>
      <c r="N12" s="20"/>
      <c r="O12" s="22">
        <f t="shared" si="5"/>
        <v>8511</v>
      </c>
      <c r="P12" s="7">
        <v>9</v>
      </c>
      <c r="Q12" s="1" t="s">
        <v>41</v>
      </c>
    </row>
    <row r="13" spans="1:17" ht="14.25" x14ac:dyDescent="0.2">
      <c r="A13" s="7">
        <v>10</v>
      </c>
      <c r="B13" s="6" t="s">
        <v>34</v>
      </c>
      <c r="C13" s="7">
        <v>10000</v>
      </c>
      <c r="D13" s="25">
        <v>-3</v>
      </c>
      <c r="E13" s="16">
        <f t="shared" si="3"/>
        <v>-1364</v>
      </c>
      <c r="F13" s="17">
        <v>0</v>
      </c>
      <c r="G13" s="16">
        <f t="shared" si="4"/>
        <v>8636</v>
      </c>
      <c r="H13" s="18">
        <v>0</v>
      </c>
      <c r="I13" s="19">
        <v>0</v>
      </c>
      <c r="J13" s="20">
        <v>0</v>
      </c>
      <c r="K13" s="21">
        <v>125</v>
      </c>
      <c r="L13" s="18"/>
      <c r="M13" s="20"/>
      <c r="N13" s="20"/>
      <c r="O13" s="22">
        <f t="shared" si="5"/>
        <v>8511</v>
      </c>
      <c r="P13" s="7">
        <v>10</v>
      </c>
      <c r="Q13" s="1" t="s">
        <v>41</v>
      </c>
    </row>
    <row r="14" spans="1:17" ht="14.25" x14ac:dyDescent="0.2">
      <c r="A14" s="7">
        <v>11</v>
      </c>
      <c r="B14" s="6" t="s">
        <v>35</v>
      </c>
      <c r="C14" s="7">
        <v>10000</v>
      </c>
      <c r="D14" s="25">
        <v>-17</v>
      </c>
      <c r="E14" s="16">
        <f t="shared" si="3"/>
        <v>-7727</v>
      </c>
      <c r="F14" s="17">
        <v>0</v>
      </c>
      <c r="G14" s="16">
        <f t="shared" si="4"/>
        <v>2273</v>
      </c>
      <c r="H14" s="18">
        <v>0</v>
      </c>
      <c r="I14" s="19">
        <v>0</v>
      </c>
      <c r="J14" s="20">
        <v>0</v>
      </c>
      <c r="K14" s="21">
        <v>125</v>
      </c>
      <c r="L14" s="18"/>
      <c r="M14" s="20"/>
      <c r="N14" s="20"/>
      <c r="O14" s="22">
        <f t="shared" si="5"/>
        <v>2148</v>
      </c>
      <c r="P14" s="7">
        <v>11</v>
      </c>
      <c r="Q14" s="1" t="s">
        <v>41</v>
      </c>
    </row>
    <row r="15" spans="1:17" ht="14.25" x14ac:dyDescent="0.2">
      <c r="A15" s="7">
        <v>12</v>
      </c>
      <c r="B15" s="6" t="s">
        <v>36</v>
      </c>
      <c r="C15" s="7">
        <v>10000</v>
      </c>
      <c r="D15" s="25">
        <v>-3</v>
      </c>
      <c r="E15" s="16">
        <f t="shared" ref="E15:E19" si="6">ROUND((C15)/22*D15,0)</f>
        <v>-1364</v>
      </c>
      <c r="F15" s="17">
        <v>0</v>
      </c>
      <c r="G15" s="16">
        <f t="shared" ref="G15:G19" si="7">C15+E15+F15</f>
        <v>8636</v>
      </c>
      <c r="H15" s="18">
        <v>0</v>
      </c>
      <c r="I15" s="19">
        <v>0</v>
      </c>
      <c r="J15" s="20">
        <v>0</v>
      </c>
      <c r="K15" s="21">
        <v>125</v>
      </c>
      <c r="L15" s="18"/>
      <c r="M15" s="20"/>
      <c r="N15" s="20"/>
      <c r="O15" s="22">
        <f t="shared" ref="O15:O19" si="8">(G15+H15)-(K15+L15+M15+N15)</f>
        <v>8511</v>
      </c>
      <c r="P15" s="7">
        <v>12</v>
      </c>
      <c r="Q15" s="1" t="s">
        <v>41</v>
      </c>
    </row>
    <row r="16" spans="1:17" ht="14.25" x14ac:dyDescent="0.2">
      <c r="A16" s="7">
        <v>13</v>
      </c>
      <c r="B16" s="6" t="s">
        <v>37</v>
      </c>
      <c r="C16" s="7">
        <v>10000</v>
      </c>
      <c r="D16" s="25">
        <v>0</v>
      </c>
      <c r="E16" s="16">
        <f t="shared" si="6"/>
        <v>0</v>
      </c>
      <c r="F16" s="17">
        <v>0</v>
      </c>
      <c r="G16" s="16">
        <f t="shared" si="7"/>
        <v>10000</v>
      </c>
      <c r="H16" s="18">
        <v>0</v>
      </c>
      <c r="I16" s="19">
        <v>0</v>
      </c>
      <c r="J16" s="20">
        <v>0</v>
      </c>
      <c r="K16" s="21">
        <v>125</v>
      </c>
      <c r="L16" s="18"/>
      <c r="M16" s="20"/>
      <c r="N16" s="20"/>
      <c r="O16" s="22">
        <f t="shared" si="8"/>
        <v>9875</v>
      </c>
      <c r="P16" s="7">
        <v>13</v>
      </c>
      <c r="Q16" s="1" t="s">
        <v>41</v>
      </c>
    </row>
    <row r="17" spans="1:19" ht="14.25" x14ac:dyDescent="0.2">
      <c r="A17" s="7">
        <v>14</v>
      </c>
      <c r="B17" s="6" t="s">
        <v>38</v>
      </c>
      <c r="C17" s="7">
        <v>10000</v>
      </c>
      <c r="D17" s="25">
        <v>0</v>
      </c>
      <c r="E17" s="16">
        <f t="shared" si="6"/>
        <v>0</v>
      </c>
      <c r="F17" s="17">
        <v>0</v>
      </c>
      <c r="G17" s="16">
        <f t="shared" si="7"/>
        <v>10000</v>
      </c>
      <c r="H17" s="18">
        <v>0</v>
      </c>
      <c r="I17" s="19">
        <v>0</v>
      </c>
      <c r="J17" s="20">
        <v>0</v>
      </c>
      <c r="K17" s="21">
        <v>125</v>
      </c>
      <c r="L17" s="18"/>
      <c r="M17" s="20"/>
      <c r="N17" s="20"/>
      <c r="O17" s="22">
        <f t="shared" si="8"/>
        <v>9875</v>
      </c>
      <c r="P17" s="7">
        <v>14</v>
      </c>
      <c r="Q17" s="1" t="s">
        <v>41</v>
      </c>
    </row>
    <row r="18" spans="1:19" ht="14.25" x14ac:dyDescent="0.2">
      <c r="A18" s="7">
        <v>15</v>
      </c>
      <c r="B18" s="6" t="s">
        <v>39</v>
      </c>
      <c r="C18" s="7">
        <v>10000</v>
      </c>
      <c r="D18" s="25">
        <v>-1.5</v>
      </c>
      <c r="E18" s="16">
        <f t="shared" si="6"/>
        <v>-682</v>
      </c>
      <c r="F18" s="17">
        <v>0</v>
      </c>
      <c r="G18" s="16">
        <f t="shared" si="7"/>
        <v>9318</v>
      </c>
      <c r="H18" s="18">
        <v>0</v>
      </c>
      <c r="I18" s="19">
        <v>0</v>
      </c>
      <c r="J18" s="20">
        <v>0</v>
      </c>
      <c r="K18" s="21">
        <v>125</v>
      </c>
      <c r="L18" s="18"/>
      <c r="M18" s="20"/>
      <c r="N18" s="20"/>
      <c r="O18" s="22">
        <f t="shared" si="8"/>
        <v>9193</v>
      </c>
      <c r="P18" s="7">
        <v>15</v>
      </c>
      <c r="Q18" s="1" t="s">
        <v>41</v>
      </c>
    </row>
    <row r="19" spans="1:19" s="29" customFormat="1" ht="14.25" x14ac:dyDescent="0.2">
      <c r="A19" s="7">
        <v>16</v>
      </c>
      <c r="B19" s="6" t="s">
        <v>40</v>
      </c>
      <c r="C19" s="7">
        <v>10000</v>
      </c>
      <c r="D19" s="27">
        <v>-1.5</v>
      </c>
      <c r="E19" s="16">
        <f t="shared" si="6"/>
        <v>-682</v>
      </c>
      <c r="F19" s="17">
        <v>0</v>
      </c>
      <c r="G19" s="16">
        <f t="shared" si="7"/>
        <v>9318</v>
      </c>
      <c r="H19" s="18">
        <v>0</v>
      </c>
      <c r="I19" s="28">
        <v>0</v>
      </c>
      <c r="J19" s="20">
        <v>0</v>
      </c>
      <c r="K19" s="21">
        <v>125</v>
      </c>
      <c r="L19" s="18"/>
      <c r="M19" s="20"/>
      <c r="N19" s="20"/>
      <c r="O19" s="22">
        <f t="shared" si="8"/>
        <v>9193</v>
      </c>
      <c r="P19" s="7">
        <v>16</v>
      </c>
      <c r="Q19" s="29" t="s">
        <v>41</v>
      </c>
    </row>
    <row r="20" spans="1:19" ht="14.25" x14ac:dyDescent="0.2">
      <c r="A20" s="7">
        <v>17</v>
      </c>
      <c r="B20" s="6" t="s">
        <v>42</v>
      </c>
      <c r="C20" s="7">
        <v>10000</v>
      </c>
      <c r="D20" s="25">
        <v>-1</v>
      </c>
      <c r="E20" s="16">
        <f t="shared" ref="E20:E22" si="9">ROUND((C20)/22*D20,0)</f>
        <v>-455</v>
      </c>
      <c r="F20" s="17">
        <v>0</v>
      </c>
      <c r="G20" s="16">
        <f t="shared" ref="G20:G22" si="10">C20+E20+F20</f>
        <v>9545</v>
      </c>
      <c r="H20" s="18">
        <v>0</v>
      </c>
      <c r="I20" s="19">
        <v>0</v>
      </c>
      <c r="J20" s="20">
        <v>0</v>
      </c>
      <c r="K20" s="21">
        <v>125</v>
      </c>
      <c r="L20" s="18"/>
      <c r="M20" s="20"/>
      <c r="N20" s="20"/>
      <c r="O20" s="22">
        <f t="shared" ref="O20:O22" si="11">(G20+H20)-(K20+L20+M20+N20)</f>
        <v>9420</v>
      </c>
      <c r="P20" s="7">
        <v>17</v>
      </c>
      <c r="Q20" s="1" t="s">
        <v>41</v>
      </c>
    </row>
    <row r="21" spans="1:19" ht="14.25" x14ac:dyDescent="0.2">
      <c r="A21" s="7">
        <v>18</v>
      </c>
      <c r="B21" s="6" t="s">
        <v>43</v>
      </c>
      <c r="C21" s="7">
        <v>10000</v>
      </c>
      <c r="D21" s="25">
        <v>0</v>
      </c>
      <c r="E21" s="16">
        <f t="shared" si="9"/>
        <v>0</v>
      </c>
      <c r="F21" s="17">
        <v>0</v>
      </c>
      <c r="G21" s="16">
        <f t="shared" si="10"/>
        <v>10000</v>
      </c>
      <c r="H21" s="18">
        <v>0</v>
      </c>
      <c r="I21" s="19">
        <v>0</v>
      </c>
      <c r="J21" s="20">
        <v>0</v>
      </c>
      <c r="K21" s="21">
        <v>125</v>
      </c>
      <c r="L21" s="18"/>
      <c r="M21" s="20"/>
      <c r="N21" s="20"/>
      <c r="O21" s="22">
        <f t="shared" si="11"/>
        <v>9875</v>
      </c>
      <c r="P21" s="7">
        <v>18</v>
      </c>
      <c r="Q21" s="1" t="s">
        <v>41</v>
      </c>
    </row>
    <row r="22" spans="1:19" ht="14.25" x14ac:dyDescent="0.2">
      <c r="A22" s="7">
        <v>19</v>
      </c>
      <c r="B22" s="6" t="s">
        <v>44</v>
      </c>
      <c r="C22" s="7">
        <v>10000</v>
      </c>
      <c r="D22" s="25">
        <v>-9</v>
      </c>
      <c r="E22" s="16">
        <f t="shared" si="9"/>
        <v>-4091</v>
      </c>
      <c r="F22" s="17">
        <v>0</v>
      </c>
      <c r="G22" s="16">
        <f t="shared" si="10"/>
        <v>5909</v>
      </c>
      <c r="H22" s="18">
        <v>0</v>
      </c>
      <c r="I22" s="19">
        <v>0</v>
      </c>
      <c r="J22" s="20">
        <v>0</v>
      </c>
      <c r="K22" s="21">
        <v>125</v>
      </c>
      <c r="L22" s="18"/>
      <c r="M22" s="20"/>
      <c r="N22" s="20"/>
      <c r="O22" s="22">
        <f t="shared" si="11"/>
        <v>5784</v>
      </c>
      <c r="P22" s="7">
        <v>19</v>
      </c>
      <c r="Q22" s="1" t="s">
        <v>41</v>
      </c>
    </row>
    <row r="23" spans="1:19" x14ac:dyDescent="0.2">
      <c r="A23" s="7"/>
      <c r="B23" s="8"/>
      <c r="C23" s="23">
        <f t="shared" ref="C23:O23" si="12">SUM(C4:C22)</f>
        <v>190000</v>
      </c>
      <c r="D23" s="23">
        <f t="shared" si="12"/>
        <v>-117</v>
      </c>
      <c r="E23" s="23">
        <f t="shared" si="12"/>
        <v>-53183</v>
      </c>
      <c r="F23" s="23">
        <f t="shared" si="12"/>
        <v>0</v>
      </c>
      <c r="G23" s="23">
        <f t="shared" si="12"/>
        <v>136817</v>
      </c>
      <c r="H23" s="23">
        <f t="shared" si="12"/>
        <v>0</v>
      </c>
      <c r="I23" s="23">
        <f t="shared" si="12"/>
        <v>0</v>
      </c>
      <c r="J23" s="23">
        <f t="shared" si="12"/>
        <v>0</v>
      </c>
      <c r="K23" s="23">
        <f t="shared" si="12"/>
        <v>2375</v>
      </c>
      <c r="L23" s="23">
        <f t="shared" si="12"/>
        <v>0</v>
      </c>
      <c r="M23" s="23">
        <f t="shared" si="12"/>
        <v>0</v>
      </c>
      <c r="N23" s="23">
        <f t="shared" si="12"/>
        <v>0</v>
      </c>
      <c r="O23" s="23">
        <f t="shared" si="12"/>
        <v>134442</v>
      </c>
      <c r="P23" s="7"/>
    </row>
    <row r="24" spans="1:19" ht="15" x14ac:dyDescent="0.25"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9" x14ac:dyDescent="0.2">
      <c r="B25" s="11"/>
      <c r="C25" s="11"/>
      <c r="D25" s="12"/>
      <c r="E25" s="11"/>
      <c r="F25" s="11"/>
      <c r="G25" s="11"/>
      <c r="H25" s="13"/>
      <c r="I25" s="13"/>
      <c r="J25" s="13"/>
      <c r="K25" s="13"/>
      <c r="L25" s="13"/>
      <c r="M25" s="13"/>
      <c r="N25" s="13"/>
      <c r="O25" s="13"/>
      <c r="P25" s="13"/>
    </row>
    <row r="26" spans="1:19" ht="18.75" hidden="1" x14ac:dyDescent="0.3">
      <c r="A26" s="7">
        <v>89</v>
      </c>
      <c r="B26" s="6" t="s">
        <v>15</v>
      </c>
      <c r="C26" s="7">
        <v>10000</v>
      </c>
      <c r="D26" s="15">
        <v>-9.5</v>
      </c>
      <c r="E26" s="16">
        <f>ROUND((C26)/22*D26,0)</f>
        <v>-4318</v>
      </c>
      <c r="F26" s="17">
        <v>0</v>
      </c>
      <c r="G26" s="16">
        <f>C26+E26+F26</f>
        <v>5682</v>
      </c>
      <c r="H26" s="18">
        <v>0</v>
      </c>
      <c r="I26" s="19">
        <v>0</v>
      </c>
      <c r="J26" s="20">
        <v>0</v>
      </c>
      <c r="K26" s="21">
        <v>0</v>
      </c>
      <c r="L26" s="18"/>
      <c r="M26" s="20"/>
      <c r="N26" s="20"/>
      <c r="O26" s="22">
        <f>(G26+H26)-(K26+L26+M26+N26)</f>
        <v>5682</v>
      </c>
      <c r="P26" s="7">
        <f t="shared" ref="P26:P31" si="13">+A26</f>
        <v>89</v>
      </c>
      <c r="S26" s="24" t="s">
        <v>21</v>
      </c>
    </row>
    <row r="27" spans="1:19" ht="18.75" hidden="1" x14ac:dyDescent="0.3">
      <c r="A27" s="7">
        <v>95</v>
      </c>
      <c r="B27" s="6" t="s">
        <v>16</v>
      </c>
      <c r="C27" s="7">
        <v>10000</v>
      </c>
      <c r="D27" s="15">
        <v>-12</v>
      </c>
      <c r="E27" s="16">
        <f>ROUND((C27)/22*D27,0)</f>
        <v>-5455</v>
      </c>
      <c r="F27" s="17">
        <v>0</v>
      </c>
      <c r="G27" s="16">
        <f>C27+E27+F27</f>
        <v>4545</v>
      </c>
      <c r="H27" s="18">
        <v>0</v>
      </c>
      <c r="I27" s="19">
        <v>0</v>
      </c>
      <c r="J27" s="20">
        <v>0</v>
      </c>
      <c r="K27" s="21">
        <v>0</v>
      </c>
      <c r="L27" s="18"/>
      <c r="M27" s="20"/>
      <c r="N27" s="20"/>
      <c r="O27" s="22">
        <f>(G27+H27)-(K27+L27+M27+N27)</f>
        <v>4545</v>
      </c>
      <c r="P27" s="7">
        <f t="shared" si="13"/>
        <v>95</v>
      </c>
      <c r="S27" s="24" t="s">
        <v>22</v>
      </c>
    </row>
    <row r="28" spans="1:19" ht="18.75" hidden="1" x14ac:dyDescent="0.3">
      <c r="A28" s="7">
        <v>96</v>
      </c>
      <c r="B28" s="6" t="s">
        <v>17</v>
      </c>
      <c r="C28" s="7">
        <v>10000</v>
      </c>
      <c r="D28" s="15">
        <v>-12</v>
      </c>
      <c r="E28" s="16">
        <f>ROUND((C28)/22*D28,0)</f>
        <v>-5455</v>
      </c>
      <c r="F28" s="17">
        <v>0</v>
      </c>
      <c r="G28" s="16">
        <f>C28+E28+F28</f>
        <v>4545</v>
      </c>
      <c r="H28" s="18">
        <v>0</v>
      </c>
      <c r="I28" s="19">
        <v>0</v>
      </c>
      <c r="J28" s="20">
        <v>0</v>
      </c>
      <c r="K28" s="21">
        <v>0</v>
      </c>
      <c r="L28" s="18"/>
      <c r="M28" s="20"/>
      <c r="N28" s="20"/>
      <c r="O28" s="22">
        <f>(G28+H28)-(K28+L28+M28+N28)</f>
        <v>4545</v>
      </c>
      <c r="P28" s="7">
        <f t="shared" si="13"/>
        <v>96</v>
      </c>
      <c r="S28" s="24" t="s">
        <v>23</v>
      </c>
    </row>
    <row r="29" spans="1:19" ht="18.75" hidden="1" x14ac:dyDescent="0.3">
      <c r="A29" s="7">
        <v>97</v>
      </c>
      <c r="B29" s="6" t="s">
        <v>18</v>
      </c>
      <c r="C29" s="7">
        <v>10000</v>
      </c>
      <c r="D29" s="15">
        <v>-13</v>
      </c>
      <c r="E29" s="16">
        <f t="shared" ref="E29" si="14">ROUND((C29)/22*D29,0)</f>
        <v>-5909</v>
      </c>
      <c r="F29" s="17">
        <v>0</v>
      </c>
      <c r="G29" s="16">
        <f t="shared" ref="G29" si="15">C29+E29+F29</f>
        <v>4091</v>
      </c>
      <c r="H29" s="18">
        <v>0</v>
      </c>
      <c r="I29" s="19">
        <v>0</v>
      </c>
      <c r="J29" s="20">
        <v>0</v>
      </c>
      <c r="K29" s="21">
        <v>0</v>
      </c>
      <c r="L29" s="18"/>
      <c r="M29" s="20"/>
      <c r="N29" s="20"/>
      <c r="O29" s="22">
        <f t="shared" ref="O29" si="16">(G29+H29)-(K29+L29+M29+N29)</f>
        <v>4091</v>
      </c>
      <c r="P29" s="7">
        <f t="shared" si="13"/>
        <v>97</v>
      </c>
      <c r="S29" s="24" t="s">
        <v>24</v>
      </c>
    </row>
    <row r="30" spans="1:19" ht="18.75" hidden="1" x14ac:dyDescent="0.3">
      <c r="A30" s="7">
        <v>98</v>
      </c>
      <c r="B30" s="6" t="s">
        <v>19</v>
      </c>
      <c r="C30" s="7">
        <v>10000</v>
      </c>
      <c r="D30" s="15">
        <v>-7</v>
      </c>
      <c r="E30" s="16">
        <f t="shared" ref="E30" si="17">ROUND((C30)/22*D30,0)</f>
        <v>-3182</v>
      </c>
      <c r="F30" s="17">
        <v>0</v>
      </c>
      <c r="G30" s="16">
        <f>C30+E30+F30</f>
        <v>6818</v>
      </c>
      <c r="H30" s="18">
        <v>0</v>
      </c>
      <c r="I30" s="19">
        <v>0</v>
      </c>
      <c r="J30" s="20">
        <v>0</v>
      </c>
      <c r="K30" s="21">
        <v>0</v>
      </c>
      <c r="L30" s="18"/>
      <c r="M30" s="20"/>
      <c r="N30" s="20"/>
      <c r="O30" s="22">
        <f>(G30+H30)-(K30+L30+M30+N30)</f>
        <v>6818</v>
      </c>
      <c r="P30" s="7">
        <f t="shared" si="13"/>
        <v>98</v>
      </c>
      <c r="S30" s="24" t="s">
        <v>25</v>
      </c>
    </row>
    <row r="31" spans="1:19" hidden="1" x14ac:dyDescent="0.2">
      <c r="A31" s="7">
        <v>100</v>
      </c>
      <c r="B31" s="6" t="s">
        <v>20</v>
      </c>
      <c r="C31" s="7">
        <v>10000</v>
      </c>
      <c r="D31" s="15">
        <v>-2</v>
      </c>
      <c r="E31" s="16">
        <f>ROUND((C31)/22*D31,0)</f>
        <v>-909</v>
      </c>
      <c r="F31" s="17">
        <v>0</v>
      </c>
      <c r="G31" s="16">
        <f>C31+E31+F31</f>
        <v>9091</v>
      </c>
      <c r="H31" s="18">
        <v>0</v>
      </c>
      <c r="I31" s="19">
        <v>0</v>
      </c>
      <c r="J31" s="20">
        <v>0</v>
      </c>
      <c r="K31" s="21">
        <v>0</v>
      </c>
      <c r="L31" s="18"/>
      <c r="M31" s="20"/>
      <c r="N31" s="20"/>
      <c r="O31" s="22">
        <f>(G31+H31)-(K31+L31+M31+N31)</f>
        <v>9091</v>
      </c>
      <c r="P31" s="7">
        <f t="shared" si="13"/>
        <v>100</v>
      </c>
    </row>
  </sheetData>
  <mergeCells count="15">
    <mergeCell ref="P2:P3"/>
    <mergeCell ref="J2:J3"/>
    <mergeCell ref="K2:K3"/>
    <mergeCell ref="A1:O1"/>
    <mergeCell ref="M2:M3"/>
    <mergeCell ref="N2:N3"/>
    <mergeCell ref="O2:O3"/>
    <mergeCell ref="A2:A3"/>
    <mergeCell ref="B2:B3"/>
    <mergeCell ref="C2:C3"/>
    <mergeCell ref="D2:E2"/>
    <mergeCell ref="F2:F3"/>
    <mergeCell ref="G2:G3"/>
    <mergeCell ref="H2:H3"/>
    <mergeCell ref="I2:I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ColWidth="8.85546875" defaultRowHeight="12.75" x14ac:dyDescent="0.2"/>
  <cols>
    <col min="2" max="2" width="20.140625" customWidth="1"/>
    <col min="3" max="3" width="12.42578125" bestFit="1" customWidth="1"/>
    <col min="4" max="4" width="10.85546875" bestFit="1" customWidth="1"/>
    <col min="5" max="5" width="18.42578125" customWidth="1"/>
    <col min="6" max="6" width="20.42578125" customWidth="1"/>
  </cols>
  <sheetData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2022-06-06T11:36:02Z</cp:lastPrinted>
  <dcterms:created xsi:type="dcterms:W3CDTF">2018-09-10T07:13:52Z</dcterms:created>
  <dcterms:modified xsi:type="dcterms:W3CDTF">2022-06-08T11:58:46Z</dcterms:modified>
</cp:coreProperties>
</file>