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F SHEET" sheetId="1" r:id="rId1"/>
    <sheet name="ESIC" sheetId="2" r:id="rId2"/>
  </sheets>
  <externalReferences>
    <externalReference r:id="rId3"/>
  </externalReference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8" i="1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S31" i="1"/>
  <c r="R31" i="1"/>
  <c r="U31" i="1" s="1"/>
  <c r="S30" i="1"/>
  <c r="R30" i="1"/>
  <c r="U30" i="1" s="1"/>
  <c r="S29" i="1"/>
  <c r="R29" i="1"/>
  <c r="U29" i="1" s="1"/>
  <c r="S28" i="1"/>
  <c r="R28" i="1"/>
  <c r="U28" i="1" s="1"/>
  <c r="S27" i="1"/>
  <c r="R27" i="1"/>
  <c r="U27" i="1" s="1"/>
  <c r="S26" i="1"/>
  <c r="R26" i="1"/>
  <c r="U26" i="1" s="1"/>
  <c r="S25" i="1"/>
  <c r="R25" i="1"/>
  <c r="U25" i="1" s="1"/>
  <c r="R24" i="1"/>
  <c r="R23" i="1"/>
  <c r="R22" i="1"/>
  <c r="R21" i="1"/>
  <c r="R20" i="1"/>
  <c r="S19" i="1"/>
  <c r="R19" i="1"/>
  <c r="U19" i="1" s="1"/>
  <c r="S18" i="1"/>
  <c r="R18" i="1"/>
  <c r="U18" i="1" s="1"/>
  <c r="T17" i="1"/>
  <c r="U17" i="1" s="1"/>
  <c r="R17" i="1"/>
  <c r="U16" i="1"/>
  <c r="W16" i="1" s="1"/>
  <c r="T16" i="1"/>
  <c r="S16" i="1"/>
  <c r="R16" i="1"/>
  <c r="R15" i="1"/>
  <c r="U14" i="1"/>
  <c r="W14" i="1" s="1"/>
  <c r="S14" i="1"/>
  <c r="R14" i="1"/>
  <c r="U13" i="1"/>
  <c r="W13" i="1" s="1"/>
  <c r="T13" i="1"/>
  <c r="S13" i="1"/>
  <c r="R13" i="1"/>
  <c r="T12" i="1"/>
  <c r="R12" i="1"/>
  <c r="X11" i="1"/>
  <c r="R11" i="1"/>
  <c r="T10" i="1"/>
  <c r="U10" i="1" s="1"/>
  <c r="S10" i="1"/>
  <c r="S22" i="1" s="1"/>
  <c r="U22" i="1" s="1"/>
  <c r="R10" i="1"/>
  <c r="X9" i="1"/>
  <c r="S9" i="1"/>
  <c r="U9" i="1" s="1"/>
  <c r="W9" i="1" s="1"/>
  <c r="Y9" i="1" s="1"/>
  <c r="R9" i="1"/>
  <c r="S8" i="1"/>
  <c r="S15" i="1" s="1"/>
  <c r="U15" i="1" s="1"/>
  <c r="R8" i="1"/>
  <c r="X7" i="1"/>
  <c r="R7" i="1"/>
  <c r="U7" i="1" s="1"/>
  <c r="R34" i="1" l="1"/>
  <c r="W19" i="1"/>
  <c r="V19" i="1"/>
  <c r="X19" i="1" s="1"/>
  <c r="W18" i="1"/>
  <c r="V18" i="1"/>
  <c r="X18" i="1" s="1"/>
  <c r="W7" i="1"/>
  <c r="V22" i="1"/>
  <c r="X22" i="1" s="1"/>
  <c r="W22" i="1"/>
  <c r="Y22" i="1" s="1"/>
  <c r="V28" i="1"/>
  <c r="X28" i="1" s="1"/>
  <c r="W28" i="1"/>
  <c r="W15" i="1"/>
  <c r="V15" i="1"/>
  <c r="X15" i="1" s="1"/>
  <c r="V10" i="1"/>
  <c r="X10" i="1" s="1"/>
  <c r="W10" i="1"/>
  <c r="V27" i="1"/>
  <c r="X27" i="1" s="1"/>
  <c r="W27" i="1"/>
  <c r="V31" i="1"/>
  <c r="X31" i="1" s="1"/>
  <c r="W31" i="1"/>
  <c r="W17" i="1"/>
  <c r="V17" i="1"/>
  <c r="X17" i="1" s="1"/>
  <c r="V26" i="1"/>
  <c r="X26" i="1" s="1"/>
  <c r="W26" i="1"/>
  <c r="Y26" i="1" s="1"/>
  <c r="V30" i="1"/>
  <c r="X30" i="1" s="1"/>
  <c r="W30" i="1"/>
  <c r="W25" i="1"/>
  <c r="V25" i="1"/>
  <c r="X25" i="1" s="1"/>
  <c r="W29" i="1"/>
  <c r="V29" i="1"/>
  <c r="X29" i="1" s="1"/>
  <c r="U8" i="1"/>
  <c r="S11" i="1"/>
  <c r="V13" i="1"/>
  <c r="X13" i="1" s="1"/>
  <c r="Y13" i="1" s="1"/>
  <c r="V14" i="1"/>
  <c r="X14" i="1" s="1"/>
  <c r="Y14" i="1" s="1"/>
  <c r="V16" i="1"/>
  <c r="X16" i="1" s="1"/>
  <c r="Y16" i="1" s="1"/>
  <c r="S20" i="1"/>
  <c r="U20" i="1" s="1"/>
  <c r="S21" i="1"/>
  <c r="U21" i="1" s="1"/>
  <c r="Y15" i="1" l="1"/>
  <c r="Y31" i="1"/>
  <c r="Y10" i="1"/>
  <c r="Y28" i="1"/>
  <c r="Y30" i="1"/>
  <c r="W20" i="1"/>
  <c r="V20" i="1"/>
  <c r="X20" i="1" s="1"/>
  <c r="W8" i="1"/>
  <c r="V8" i="1"/>
  <c r="Y7" i="1"/>
  <c r="V21" i="1"/>
  <c r="X21" i="1" s="1"/>
  <c r="W21" i="1"/>
  <c r="Y21" i="1" s="1"/>
  <c r="Y29" i="1"/>
  <c r="Y17" i="1"/>
  <c r="Y27" i="1"/>
  <c r="Y19" i="1"/>
  <c r="U11" i="1"/>
  <c r="W11" i="1" s="1"/>
  <c r="Y11" i="1" s="1"/>
  <c r="S23" i="1"/>
  <c r="U23" i="1" s="1"/>
  <c r="S12" i="1"/>
  <c r="Y25" i="1"/>
  <c r="Y18" i="1"/>
  <c r="Y20" i="1" l="1"/>
  <c r="U12" i="1"/>
  <c r="S24" i="1"/>
  <c r="U24" i="1" s="1"/>
  <c r="X8" i="1"/>
  <c r="V23" i="1"/>
  <c r="X23" i="1" s="1"/>
  <c r="W23" i="1"/>
  <c r="Y23" i="1" s="1"/>
  <c r="V24" i="1" l="1"/>
  <c r="X24" i="1" s="1"/>
  <c r="W24" i="1"/>
  <c r="Y24" i="1" s="1"/>
  <c r="Y8" i="1"/>
  <c r="W12" i="1"/>
  <c r="V12" i="1"/>
  <c r="U34" i="1"/>
  <c r="W36" i="1" s="1"/>
  <c r="T20" i="1" l="1"/>
  <c r="T23" i="1"/>
  <c r="T26" i="1"/>
  <c r="T28" i="1"/>
  <c r="T22" i="1"/>
  <c r="T30" i="1"/>
  <c r="E12" i="2"/>
  <c r="F12" i="2" s="1"/>
  <c r="T25" i="1"/>
  <c r="T27" i="1"/>
  <c r="T24" i="1"/>
  <c r="T29" i="1"/>
  <c r="T31" i="1"/>
  <c r="X12" i="1"/>
  <c r="X34" i="1" s="1"/>
  <c r="V34" i="1"/>
  <c r="W34" i="1"/>
  <c r="E15" i="2"/>
  <c r="F15" i="2" s="1"/>
  <c r="E18" i="2"/>
  <c r="F18" i="2" s="1"/>
  <c r="E13" i="2"/>
  <c r="F13" i="2" s="1"/>
  <c r="E24" i="2"/>
  <c r="F24" i="2" s="1"/>
  <c r="E21" i="2"/>
  <c r="F21" i="2" s="1"/>
  <c r="E22" i="2"/>
  <c r="F22" i="2" s="1"/>
  <c r="E19" i="2"/>
  <c r="F19" i="2" s="1"/>
  <c r="E9" i="2"/>
  <c r="F9" i="2" s="1"/>
  <c r="E23" i="2"/>
  <c r="F23" i="2" s="1"/>
  <c r="E20" i="2"/>
  <c r="F20" i="2" s="1"/>
  <c r="E7" i="2"/>
  <c r="F7" i="2" s="1"/>
  <c r="E16" i="2"/>
  <c r="F16" i="2" s="1"/>
  <c r="E14" i="2"/>
  <c r="F14" i="2" s="1"/>
  <c r="E11" i="2"/>
  <c r="F11" i="2" s="1"/>
  <c r="T21" i="1" l="1"/>
  <c r="E17" i="2"/>
  <c r="F17" i="2" s="1"/>
  <c r="Y12" i="1"/>
  <c r="Y34" i="1" s="1"/>
  <c r="W35" i="1" s="1"/>
  <c r="W40" i="1" s="1"/>
  <c r="W38" i="1"/>
  <c r="W37" i="1"/>
  <c r="E10" i="2"/>
  <c r="F10" i="2" s="1"/>
  <c r="E8" i="2"/>
  <c r="F8" i="2" s="1"/>
  <c r="T11" i="1" l="1"/>
  <c r="T14" i="1"/>
  <c r="T18" i="1"/>
  <c r="E6" i="2"/>
  <c r="T15" i="1"/>
  <c r="T8" i="1" l="1"/>
  <c r="E26" i="2"/>
  <c r="F28" i="2" s="1"/>
  <c r="F6" i="2"/>
  <c r="F26" i="2" s="1"/>
  <c r="T19" i="1"/>
  <c r="T7" i="1" l="1"/>
  <c r="I26" i="2"/>
  <c r="F30" i="2"/>
  <c r="T34" i="1" l="1"/>
  <c r="T9" i="1"/>
</calcChain>
</file>

<file path=xl/sharedStrings.xml><?xml version="1.0" encoding="utf-8"?>
<sst xmlns="http://schemas.openxmlformats.org/spreadsheetml/2006/main" count="241" uniqueCount="186">
  <si>
    <t>NAME OF THE EST.:  Mango IT Solutions</t>
  </si>
  <si>
    <r>
      <t xml:space="preserve">P.F. CODE No.: </t>
    </r>
    <r>
      <rPr>
        <b/>
        <sz val="14"/>
        <rFont val="Arial Black"/>
        <family val="2"/>
      </rPr>
      <t>MP/IND/1668818000</t>
    </r>
  </si>
  <si>
    <t>S. NO.</t>
  </si>
  <si>
    <t>ALL COLUMNS DETAILS  ARE MANDATORY FOR UAN IF DETAILS MISSING WE ARE UNABLE TO PROCESS MONTHLY CHALLAN</t>
  </si>
  <si>
    <t>ABSENT DAYS</t>
  </si>
  <si>
    <t>Working Days</t>
  </si>
  <si>
    <t>GROSS BASIC SALARY</t>
  </si>
  <si>
    <t>SALARY / WAGES</t>
  </si>
  <si>
    <t>PENSION SALARY</t>
  </si>
  <si>
    <t>PF CONTRIBUTION</t>
  </si>
  <si>
    <t>EPF NO.</t>
  </si>
  <si>
    <t>UAN NO.</t>
  </si>
  <si>
    <t>ESTT. WITH EMP EPF NO.</t>
  </si>
  <si>
    <t>EMP NAME</t>
  </si>
  <si>
    <t>EMP. FATHER NAME</t>
  </si>
  <si>
    <t xml:space="preserve">EMP. HUSBAND NAME </t>
  </si>
  <si>
    <t>DATE OF BIRTH</t>
  </si>
  <si>
    <t>GENDER</t>
  </si>
  <si>
    <t>DATE OF JOINING (DD/MM/YY</t>
  </si>
  <si>
    <t>MARRITAL STATUS</t>
  </si>
  <si>
    <t>BANK ACCOUNT NO.</t>
  </si>
  <si>
    <t>BANK IFSC CODE</t>
  </si>
  <si>
    <t>AADHAR NO.</t>
  </si>
  <si>
    <t>PAN NO.</t>
  </si>
  <si>
    <t>VOTER ID</t>
  </si>
  <si>
    <t>MOBILE NO.</t>
  </si>
  <si>
    <t>12% PF Deduction</t>
  </si>
  <si>
    <t>8.33% Pension(Limit Is 15000*1250)</t>
  </si>
  <si>
    <t>3.67% EPF  Difference(2-3)</t>
  </si>
  <si>
    <t>LIMIT 15000/-</t>
  </si>
  <si>
    <t>MPIND16688180000010005</t>
  </si>
  <si>
    <t>Manish Pathak</t>
  </si>
  <si>
    <t>R.K. Pathak</t>
  </si>
  <si>
    <t>Not Applicable</t>
  </si>
  <si>
    <t>Male</t>
  </si>
  <si>
    <t>03.10.2017</t>
  </si>
  <si>
    <t>Married</t>
  </si>
  <si>
    <t>SCBL0036069</t>
  </si>
  <si>
    <t>APMPP1057K</t>
  </si>
  <si>
    <t>UAI6608301</t>
  </si>
  <si>
    <t>MPIND16688180000010002</t>
  </si>
  <si>
    <t>Ashish Gavshinde</t>
  </si>
  <si>
    <t>G S GAVSHINDE</t>
  </si>
  <si>
    <t>17-Jan-79</t>
  </si>
  <si>
    <t>AYBPG7905M</t>
  </si>
  <si>
    <t>SHO0328013</t>
  </si>
  <si>
    <t>MPIND16688180000010003</t>
  </si>
  <si>
    <t>Jagannath Prasad Tiwari</t>
  </si>
  <si>
    <t>Kaushal Prasad Tiwari</t>
  </si>
  <si>
    <t>ALTPT6617Q</t>
  </si>
  <si>
    <t>MPIND16688180000010011</t>
  </si>
  <si>
    <t>Vishal Binjwa</t>
  </si>
  <si>
    <t>Kishore Binjwa</t>
  </si>
  <si>
    <t>BWBPB5167K</t>
  </si>
  <si>
    <t>MPIND16688180000010013</t>
  </si>
  <si>
    <t>Priyanka Pathak</t>
  </si>
  <si>
    <t>Maharaj Kishor Mishra</t>
  </si>
  <si>
    <t>Female</t>
  </si>
  <si>
    <t>CIAPP0930J</t>
  </si>
  <si>
    <t>MPIND16688180000010022</t>
  </si>
  <si>
    <t>Inder Singh Rajput</t>
  </si>
  <si>
    <t>Lt. Rameshchandra Rajput</t>
  </si>
  <si>
    <t>25.10.2018</t>
  </si>
  <si>
    <t>AWAPR9440B</t>
  </si>
  <si>
    <t>MPIND16688180000010023</t>
  </si>
  <si>
    <t>Chandar Lal Malviya</t>
  </si>
  <si>
    <t>Mangilal Malviya</t>
  </si>
  <si>
    <t>EYBPM3673Q</t>
  </si>
  <si>
    <t>Nikita Sharma</t>
  </si>
  <si>
    <t>Nilesh Mahajan</t>
  </si>
  <si>
    <t>Sahodra Mehra</t>
  </si>
  <si>
    <t>Rajkumar Malviya</t>
  </si>
  <si>
    <t>Rahul Gangle</t>
  </si>
  <si>
    <t>Abhilash Sahu</t>
  </si>
  <si>
    <t>Prakash Malviya</t>
  </si>
  <si>
    <t>TOTAL</t>
  </si>
  <si>
    <t>Diff</t>
  </si>
  <si>
    <t>EMPLOYER SHARE</t>
  </si>
  <si>
    <r>
      <t xml:space="preserve">ADM CHARGES .85% -:  RS.500/- MINIMUM                       </t>
    </r>
    <r>
      <rPr>
        <b/>
        <sz val="10"/>
        <color indexed="8"/>
        <rFont val="Times New Roman"/>
        <family val="1"/>
      </rPr>
      <t xml:space="preserve">Note-: ADM CHARGES IS APPLICABLE ON BASIC SALARY </t>
    </r>
    <r>
      <rPr>
        <b/>
        <sz val="10"/>
        <color indexed="10"/>
        <rFont val="Times New Roman"/>
        <family val="1"/>
      </rPr>
      <t>(MINIMUM 500/-RS.)</t>
    </r>
  </si>
  <si>
    <r>
      <t xml:space="preserve">EDLI CHARGES 0.5% -:                                                        </t>
    </r>
    <r>
      <rPr>
        <b/>
        <sz val="10"/>
        <color indexed="8"/>
        <rFont val="Times New Roman"/>
        <family val="1"/>
      </rPr>
      <t>Note-: EDLI CHARGES IS APPLICABLE ON PENSION SALARY</t>
    </r>
  </si>
  <si>
    <t xml:space="preserve">EXCLUDED EMPOYEES LIST WITH GROSS SALARY </t>
  </si>
  <si>
    <r>
      <t xml:space="preserve">EDLI EXP.CHARGE RS.200/- MINIMUM                               </t>
    </r>
    <r>
      <rPr>
        <b/>
        <sz val="10"/>
        <color indexed="8"/>
        <rFont val="Times New Roman"/>
        <family val="1"/>
      </rPr>
      <t>Note-: EDLI EXP IS APPLICABLE ON PENSION SALARY(</t>
    </r>
    <r>
      <rPr>
        <b/>
        <sz val="10"/>
        <color indexed="10"/>
        <rFont val="Times New Roman"/>
        <family val="1"/>
      </rPr>
      <t>MINIMUM 200/- RS.</t>
    </r>
    <r>
      <rPr>
        <b/>
        <sz val="10"/>
        <color indexed="8"/>
        <rFont val="Times New Roman"/>
        <family val="1"/>
      </rPr>
      <t>)</t>
    </r>
  </si>
  <si>
    <t>ON MONTHLY MODE MANDATARY</t>
  </si>
  <si>
    <t>TOTAL CHEQ. AMOUNT</t>
  </si>
  <si>
    <t>Added</t>
  </si>
  <si>
    <t>Deleted</t>
  </si>
  <si>
    <t>GROSS SALARY</t>
  </si>
  <si>
    <r>
      <t>Pension Fund Is Applicable On Up-to</t>
    </r>
    <r>
      <rPr>
        <b/>
        <sz val="14"/>
        <color indexed="10"/>
        <rFont val="Times New Roman"/>
        <family val="1"/>
      </rPr>
      <t xml:space="preserve"> 15000/-</t>
    </r>
  </si>
  <si>
    <t>Salary</t>
  </si>
  <si>
    <r>
      <t xml:space="preserve">After </t>
    </r>
    <r>
      <rPr>
        <b/>
        <sz val="14"/>
        <color indexed="10"/>
        <rFont val="Times New Roman"/>
        <family val="1"/>
      </rPr>
      <t>58 Year</t>
    </r>
    <r>
      <rPr>
        <b/>
        <sz val="14"/>
        <color indexed="8"/>
        <rFont val="Times New Roman"/>
        <family val="1"/>
      </rPr>
      <t xml:space="preserve"> Pension Fund Will Be Nil All Fund Will Go In P.F. Only</t>
    </r>
  </si>
  <si>
    <t>Vivek Pateria</t>
  </si>
  <si>
    <t>NOTE-:</t>
  </si>
  <si>
    <t>EXCLUDED EMPOYEES LIST WITH GROSS SALARY ON MONTHLY MODE MADATARY</t>
  </si>
  <si>
    <t>Sunil Jaitly</t>
  </si>
  <si>
    <t>Tarun Pasangya</t>
  </si>
  <si>
    <t>Pritesh Khandelwal</t>
  </si>
  <si>
    <t>Govind Namdev</t>
  </si>
  <si>
    <t>Santosh Sekwadia</t>
  </si>
  <si>
    <t>Arpit Jain</t>
  </si>
  <si>
    <t>Yogesh Joshi</t>
  </si>
  <si>
    <t>Astha Arya</t>
  </si>
  <si>
    <t>Praveen Verma</t>
  </si>
  <si>
    <t>Jayesh Patidar</t>
  </si>
  <si>
    <t>Karishma Solanki</t>
  </si>
  <si>
    <t>Left job on 20th Jan2017</t>
  </si>
  <si>
    <t>Gayatri Wadhwani</t>
  </si>
  <si>
    <t>Yash Pradhan</t>
  </si>
  <si>
    <t>Saloni Bandi</t>
  </si>
  <si>
    <t>Anjali Chouhan</t>
  </si>
  <si>
    <t>Niharika Porwal</t>
  </si>
  <si>
    <t>Priyanka Sharma</t>
  </si>
  <si>
    <t>Rhythm Khandelwal</t>
  </si>
  <si>
    <t>Mahesh Rathore</t>
  </si>
  <si>
    <t>Nidhi Gupta</t>
  </si>
  <si>
    <t>Nimitt Ajmera</t>
  </si>
  <si>
    <t>Ajit Singh Thakur</t>
  </si>
  <si>
    <t>Mayank Mehta</t>
  </si>
  <si>
    <t>Pratik Baberwal</t>
  </si>
  <si>
    <t>Rajnibala Yadav</t>
  </si>
  <si>
    <t>Apeksha Soni</t>
  </si>
  <si>
    <t>Shraddha Panchal</t>
  </si>
  <si>
    <t>Imran Patel</t>
  </si>
  <si>
    <t>Mayank Verma</t>
  </si>
  <si>
    <t>Priyanka Gupta</t>
  </si>
  <si>
    <t>Namrata Bansal</t>
  </si>
  <si>
    <t>Anjali Mittal</t>
  </si>
  <si>
    <t>Hema Vatnani</t>
  </si>
  <si>
    <t>Vinay Vatnani</t>
  </si>
  <si>
    <t>Jewel Sawlani</t>
  </si>
  <si>
    <t>Kanchan Vatnani</t>
  </si>
  <si>
    <t>Surbhi Rathore</t>
  </si>
  <si>
    <t>Vivek Rathore</t>
  </si>
  <si>
    <t>Prakhar Mittal</t>
  </si>
  <si>
    <t>Bela Mittal</t>
  </si>
  <si>
    <t>Naman Agrawal</t>
  </si>
  <si>
    <t>Kunal Sawlani</t>
  </si>
  <si>
    <t>Anil Singh Bhadoria</t>
  </si>
  <si>
    <t>Shubham Trivedi</t>
  </si>
  <si>
    <t>Sampreet Chhabra Kapadia</t>
  </si>
  <si>
    <t>Ankit Joshi</t>
  </si>
  <si>
    <t>Vaibhav Shrivastav</t>
  </si>
  <si>
    <t>Naresh Gupta</t>
  </si>
  <si>
    <t>Nishit Mittal</t>
  </si>
  <si>
    <t>Jigyasa Sekwani</t>
  </si>
  <si>
    <t>Kapil Kothari</t>
  </si>
  <si>
    <t>Muskan Ved</t>
  </si>
  <si>
    <t>Rohit Choudhary</t>
  </si>
  <si>
    <t>Raj Lashkari</t>
  </si>
  <si>
    <t>Jaydeep Chouhan</t>
  </si>
  <si>
    <t>Umesh Patidar</t>
  </si>
  <si>
    <t>Varun Patidar</t>
  </si>
  <si>
    <t>Manisha Soni</t>
  </si>
  <si>
    <t>Dashrath Singh</t>
  </si>
  <si>
    <t>Himanshu Jain</t>
  </si>
  <si>
    <t>Mamta Arora</t>
  </si>
  <si>
    <t>Manisha Choubey</t>
  </si>
  <si>
    <t>Mango IT Solutions</t>
  </si>
  <si>
    <t>Days</t>
  </si>
  <si>
    <t>S. No.</t>
  </si>
  <si>
    <t>IP NO.</t>
  </si>
  <si>
    <t>NAME OF EMPLOYEE</t>
  </si>
  <si>
    <t>PRESENT DAYS</t>
  </si>
  <si>
    <t xml:space="preserve"> Earned GROSS SALARY  LIMIT 21000/- </t>
  </si>
  <si>
    <t>ESIC DEDUCTION</t>
  </si>
  <si>
    <t>Prafful Chandran</t>
  </si>
  <si>
    <t>Employer Contribution (3.25% of Gross)</t>
  </si>
  <si>
    <t>TOTAL  AMOUNT</t>
  </si>
  <si>
    <t>Bharat</t>
  </si>
  <si>
    <t>Prakash Chandra</t>
  </si>
  <si>
    <t>Devendra Malviya</t>
  </si>
  <si>
    <t>Vinit Rathod</t>
  </si>
  <si>
    <t>Parth Hinge</t>
  </si>
  <si>
    <t>Shailendra Kondla</t>
  </si>
  <si>
    <t>Add Employees</t>
  </si>
  <si>
    <t>Harsh Raikwar</t>
  </si>
  <si>
    <t>Vaishali Mandloi</t>
  </si>
  <si>
    <t>Aman Jain</t>
  </si>
  <si>
    <t>Raviraj Singh</t>
  </si>
  <si>
    <t>Pooja Soliya</t>
  </si>
  <si>
    <t>Anita Gandhwani</t>
  </si>
  <si>
    <t>Krishn Chandra Shukla</t>
  </si>
  <si>
    <t>Add Employee</t>
  </si>
  <si>
    <r>
      <t>PROVIDENT FUND SHEET FOR THE MONTH- OCTOBER-</t>
    </r>
    <r>
      <rPr>
        <b/>
        <sz val="14"/>
        <rFont val="Arial Black"/>
        <family val="2"/>
      </rPr>
      <t>2023</t>
    </r>
  </si>
  <si>
    <t>Abhishek Choudhary</t>
  </si>
  <si>
    <t>ESIC SHEET FOR THE MONTH- OCTOBER (31 days)</t>
  </si>
  <si>
    <t>Vikram Hirole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</si>
</sst>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d&quot;. &quot;mmm&quot;. &quot;yyyy"/>
    <numFmt numFmtId="165" formatCode="mm/dd/yy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4"/>
      <name val="Times New Roman"/>
      <family val="1"/>
    </font>
    <font>
      <b/>
      <sz val="11"/>
      <color indexed="8"/>
      <name val="Calibri"/>
      <family val="2"/>
    </font>
    <font>
      <b/>
      <sz val="14"/>
      <name val="Arial Black"/>
      <family val="2"/>
    </font>
    <font>
      <b/>
      <sz val="13"/>
      <color indexed="10"/>
      <name val="Calibri"/>
      <family val="2"/>
    </font>
    <font>
      <b/>
      <sz val="12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b/>
      <sz val="10"/>
      <color rgb="FF0000FF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b/>
      <sz val="12"/>
      <color indexed="8"/>
      <name val="Arial Black"/>
      <family val="2"/>
    </font>
    <font>
      <b/>
      <sz val="12"/>
      <color indexed="8"/>
      <name val="Times New Roman"/>
      <family val="1"/>
    </font>
    <font>
      <sz val="12"/>
      <color indexed="8"/>
      <name val="Calibri"/>
      <family val="2"/>
    </font>
    <font>
      <sz val="12"/>
      <name val="Arial"/>
      <family val="2"/>
    </font>
    <font>
      <b/>
      <sz val="10"/>
      <color indexed="8"/>
      <name val="Times New Roman"/>
      <family val="1"/>
    </font>
    <font>
      <b/>
      <sz val="10"/>
      <color indexed="10"/>
      <name val="Times New Roman"/>
      <family val="1"/>
    </font>
    <font>
      <sz val="12"/>
      <color indexed="8"/>
      <name val="Arial"/>
      <family val="2"/>
    </font>
    <font>
      <b/>
      <sz val="14"/>
      <color indexed="8"/>
      <name val="Times New Roman"/>
      <family val="1"/>
    </font>
    <font>
      <b/>
      <sz val="14"/>
      <color indexed="25"/>
      <name val="Calibri"/>
      <family val="2"/>
    </font>
    <font>
      <sz val="11"/>
      <color indexed="8"/>
      <name val="Arial"/>
      <family val="2"/>
    </font>
    <font>
      <sz val="14"/>
      <color theme="1"/>
      <name val="Calibri"/>
      <family val="2"/>
      <scheme val="minor"/>
    </font>
    <font>
      <sz val="12"/>
      <color indexed="8"/>
      <name val="Arial Black"/>
      <family val="2"/>
    </font>
    <font>
      <sz val="12"/>
      <color indexed="8"/>
      <name val="Times New Roman"/>
      <family val="1"/>
    </font>
    <font>
      <sz val="14"/>
      <color indexed="25"/>
      <name val="Calibri"/>
      <family val="2"/>
    </font>
    <font>
      <b/>
      <sz val="14"/>
      <color indexed="10"/>
      <name val="Times New Roman"/>
      <family val="1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8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4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b/>
      <sz val="14"/>
      <name val="Arial"/>
      <family val="2"/>
    </font>
    <font>
      <b/>
      <sz val="12"/>
      <color indexed="8"/>
      <name val="Arial"/>
      <family val="2"/>
    </font>
    <font>
      <sz val="12"/>
      <color theme="1"/>
      <name val="Arial"/>
      <family val="2"/>
    </font>
    <font>
      <sz val="12"/>
      <color rgb="FF0000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hair">
        <color indexed="8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8"/>
      </left>
      <right style="hair">
        <color indexed="8"/>
      </right>
      <top/>
      <bottom style="double">
        <color indexed="64"/>
      </bottom>
      <diagonal/>
    </border>
    <border>
      <left style="hair">
        <color indexed="8"/>
      </left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267">
    <xf numFmtId="0" fontId="0" fillId="0" borderId="0" xfId="0"/>
    <xf numFmtId="0" fontId="2" fillId="0" borderId="0" xfId="2"/>
    <xf numFmtId="0" fontId="3" fillId="0" borderId="0" xfId="2" applyFont="1"/>
    <xf numFmtId="1" fontId="2" fillId="0" borderId="0" xfId="2" applyNumberFormat="1" applyAlignment="1">
      <alignment horizontal="center"/>
    </xf>
    <xf numFmtId="0" fontId="2" fillId="0" borderId="0" xfId="2" applyAlignment="1">
      <alignment horizontal="center"/>
    </xf>
    <xf numFmtId="0" fontId="2" fillId="0" borderId="0" xfId="2" applyAlignment="1">
      <alignment horizontal="left"/>
    </xf>
    <xf numFmtId="0" fontId="2" fillId="0" borderId="0" xfId="2" applyAlignment="1"/>
    <xf numFmtId="0" fontId="2" fillId="0" borderId="0" xfId="2" applyAlignment="1">
      <alignment wrapText="1"/>
    </xf>
    <xf numFmtId="0" fontId="4" fillId="0" borderId="0" xfId="2" applyFont="1" applyAlignment="1">
      <alignment wrapText="1"/>
    </xf>
    <xf numFmtId="0" fontId="6" fillId="4" borderId="3" xfId="2" applyFont="1" applyFill="1" applyBorder="1" applyAlignment="1">
      <alignment horizontal="center"/>
    </xf>
    <xf numFmtId="0" fontId="6" fillId="4" borderId="3" xfId="2" applyFont="1" applyFill="1" applyBorder="1" applyAlignment="1">
      <alignment horizontal="left"/>
    </xf>
    <xf numFmtId="0" fontId="7" fillId="0" borderId="5" xfId="2" applyFont="1" applyBorder="1" applyAlignment="1">
      <alignment horizontal="center" vertical="center" wrapText="1"/>
    </xf>
    <xf numFmtId="0" fontId="7" fillId="0" borderId="12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/>
    </xf>
    <xf numFmtId="0" fontId="9" fillId="0" borderId="1" xfId="2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5" borderId="1" xfId="0" applyFont="1" applyFill="1" applyBorder="1"/>
    <xf numFmtId="0" fontId="8" fillId="0" borderId="1" xfId="0" applyFont="1" applyFill="1" applyBorder="1"/>
    <xf numFmtId="0" fontId="9" fillId="0" borderId="1" xfId="2" applyFont="1" applyBorder="1" applyAlignment="1">
      <alignment vertical="center"/>
    </xf>
    <xf numFmtId="15" fontId="8" fillId="0" borderId="1" xfId="0" applyNumberFormat="1" applyFont="1" applyFill="1" applyBorder="1"/>
    <xf numFmtId="164" fontId="8" fillId="0" borderId="1" xfId="0" applyNumberFormat="1" applyFont="1" applyFill="1" applyBorder="1" applyAlignment="1">
      <alignment horizontal="left" vertical="center"/>
    </xf>
    <xf numFmtId="165" fontId="9" fillId="0" borderId="1" xfId="2" applyNumberFormat="1" applyFont="1" applyBorder="1" applyAlignment="1">
      <alignment vertical="center"/>
    </xf>
    <xf numFmtId="0" fontId="10" fillId="0" borderId="1" xfId="0" applyFont="1" applyFill="1" applyBorder="1" applyAlignment="1">
      <alignment horizontal="center"/>
    </xf>
    <xf numFmtId="1" fontId="8" fillId="0" borderId="1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left"/>
    </xf>
    <xf numFmtId="0" fontId="8" fillId="0" borderId="13" xfId="0" applyFont="1" applyFill="1" applyBorder="1" applyAlignment="1">
      <alignment horizontal="center" vertical="center"/>
    </xf>
    <xf numFmtId="0" fontId="9" fillId="0" borderId="1" xfId="2" applyFont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 wrapText="1"/>
    </xf>
    <xf numFmtId="1" fontId="9" fillId="0" borderId="1" xfId="2" applyNumberFormat="1" applyFont="1" applyBorder="1" applyAlignment="1">
      <alignment horizontal="center" vertical="center"/>
    </xf>
    <xf numFmtId="1" fontId="9" fillId="0" borderId="14" xfId="2" applyNumberFormat="1" applyFont="1" applyBorder="1" applyAlignment="1">
      <alignment horizontal="center" vertical="center"/>
    </xf>
    <xf numFmtId="1" fontId="9" fillId="0" borderId="1" xfId="2" applyNumberFormat="1" applyFont="1" applyBorder="1" applyAlignment="1">
      <alignment horizontal="center" vertical="center" wrapText="1"/>
    </xf>
    <xf numFmtId="0" fontId="8" fillId="6" borderId="1" xfId="2" applyFont="1" applyFill="1" applyBorder="1" applyAlignment="1">
      <alignment horizontal="center" vertical="center" wrapText="1"/>
    </xf>
    <xf numFmtId="0" fontId="9" fillId="0" borderId="0" xfId="2" applyFont="1"/>
    <xf numFmtId="0" fontId="12" fillId="0" borderId="0" xfId="0" applyFont="1"/>
    <xf numFmtId="0" fontId="8" fillId="0" borderId="1" xfId="0" applyFont="1" applyBorder="1" applyAlignment="1">
      <alignment horizontal="center"/>
    </xf>
    <xf numFmtId="0" fontId="9" fillId="0" borderId="1" xfId="2" applyFont="1" applyFill="1" applyBorder="1" applyAlignment="1">
      <alignment vertical="center"/>
    </xf>
    <xf numFmtId="49" fontId="8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8" fillId="0" borderId="13" xfId="0" applyFont="1" applyFill="1" applyBorder="1" applyAlignment="1">
      <alignment horizontal="center"/>
    </xf>
    <xf numFmtId="0" fontId="9" fillId="0" borderId="1" xfId="2" applyFont="1" applyFill="1" applyBorder="1" applyAlignment="1">
      <alignment horizontal="center" vertical="center"/>
    </xf>
    <xf numFmtId="0" fontId="8" fillId="5" borderId="1" xfId="0" applyFont="1" applyFill="1" applyBorder="1" applyAlignment="1">
      <alignment wrapText="1"/>
    </xf>
    <xf numFmtId="1" fontId="9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left"/>
    </xf>
    <xf numFmtId="1" fontId="8" fillId="0" borderId="0" xfId="0" applyNumberFormat="1" applyFont="1" applyAlignment="1">
      <alignment horizontal="center"/>
    </xf>
    <xf numFmtId="0" fontId="9" fillId="0" borderId="1" xfId="2" applyFont="1" applyBorder="1"/>
    <xf numFmtId="0" fontId="9" fillId="0" borderId="1" xfId="2" applyFont="1" applyBorder="1" applyAlignment="1">
      <alignment horizontal="center"/>
    </xf>
    <xf numFmtId="0" fontId="9" fillId="0" borderId="1" xfId="2" applyFont="1" applyBorder="1" applyAlignment="1">
      <alignment horizontal="left"/>
    </xf>
    <xf numFmtId="0" fontId="9" fillId="0" borderId="1" xfId="2" applyFont="1" applyBorder="1" applyAlignment="1"/>
    <xf numFmtId="0" fontId="10" fillId="0" borderId="1" xfId="0" applyFont="1" applyBorder="1" applyAlignment="1">
      <alignment horizontal="right" wrapText="1"/>
    </xf>
    <xf numFmtId="1" fontId="12" fillId="0" borderId="1" xfId="0" applyNumberFormat="1" applyFont="1" applyBorder="1" applyAlignment="1">
      <alignment horizontal="center" vertical="center"/>
    </xf>
    <xf numFmtId="1" fontId="9" fillId="0" borderId="1" xfId="2" applyNumberFormat="1" applyFont="1" applyBorder="1" applyAlignment="1">
      <alignment horizontal="center"/>
    </xf>
    <xf numFmtId="0" fontId="9" fillId="5" borderId="1" xfId="2" applyFont="1" applyFill="1" applyBorder="1"/>
    <xf numFmtId="15" fontId="9" fillId="0" borderId="1" xfId="2" applyNumberFormat="1" applyFont="1" applyBorder="1"/>
    <xf numFmtId="0" fontId="10" fillId="0" borderId="1" xfId="0" applyFont="1" applyBorder="1" applyAlignment="1">
      <alignment horizontal="left" wrapText="1"/>
    </xf>
    <xf numFmtId="0" fontId="10" fillId="0" borderId="0" xfId="0" applyFont="1" applyAlignment="1">
      <alignment horizontal="center"/>
    </xf>
    <xf numFmtId="0" fontId="10" fillId="0" borderId="1" xfId="0" applyFont="1" applyBorder="1" applyAlignment="1">
      <alignment wrapText="1"/>
    </xf>
    <xf numFmtId="0" fontId="9" fillId="0" borderId="1" xfId="2" applyFont="1" applyFill="1" applyBorder="1"/>
    <xf numFmtId="0" fontId="9" fillId="0" borderId="1" xfId="2" applyFont="1" applyFill="1" applyBorder="1" applyAlignment="1">
      <alignment horizontal="center"/>
    </xf>
    <xf numFmtId="0" fontId="8" fillId="0" borderId="1" xfId="2" applyFont="1" applyFill="1" applyBorder="1"/>
    <xf numFmtId="0" fontId="13" fillId="0" borderId="1" xfId="2" applyFont="1" applyFill="1" applyBorder="1"/>
    <xf numFmtId="0" fontId="13" fillId="0" borderId="1" xfId="2" applyFont="1" applyFill="1" applyBorder="1" applyAlignment="1">
      <alignment vertical="center"/>
    </xf>
    <xf numFmtId="15" fontId="13" fillId="0" borderId="1" xfId="2" applyNumberFormat="1" applyFont="1" applyFill="1" applyBorder="1"/>
    <xf numFmtId="0" fontId="13" fillId="0" borderId="1" xfId="2" applyFont="1" applyFill="1" applyBorder="1" applyAlignment="1">
      <alignment horizontal="left"/>
    </xf>
    <xf numFmtId="14" fontId="13" fillId="0" borderId="1" xfId="2" applyNumberFormat="1" applyFont="1" applyFill="1" applyBorder="1" applyAlignment="1">
      <alignment horizontal="center"/>
    </xf>
    <xf numFmtId="0" fontId="13" fillId="0" borderId="1" xfId="2" applyFont="1" applyFill="1" applyBorder="1" applyAlignment="1"/>
    <xf numFmtId="49" fontId="13" fillId="0" borderId="1" xfId="2" applyNumberFormat="1" applyFont="1" applyFill="1" applyBorder="1"/>
    <xf numFmtId="0" fontId="13" fillId="0" borderId="0" xfId="0" applyFont="1" applyFill="1"/>
    <xf numFmtId="1" fontId="13" fillId="0" borderId="1" xfId="2" applyNumberFormat="1" applyFont="1" applyFill="1" applyBorder="1" applyAlignment="1">
      <alignment horizontal="center"/>
    </xf>
    <xf numFmtId="1" fontId="9" fillId="0" borderId="1" xfId="2" applyNumberFormat="1" applyFont="1" applyFill="1" applyBorder="1" applyAlignment="1">
      <alignment horizontal="center" vertical="center" wrapText="1"/>
    </xf>
    <xf numFmtId="1" fontId="9" fillId="0" borderId="1" xfId="2" applyNumberFormat="1" applyFont="1" applyFill="1" applyBorder="1" applyAlignment="1">
      <alignment horizontal="center"/>
    </xf>
    <xf numFmtId="0" fontId="9" fillId="6" borderId="1" xfId="2" applyFont="1" applyFill="1" applyBorder="1" applyAlignment="1">
      <alignment horizontal="center" vertical="center" wrapText="1"/>
    </xf>
    <xf numFmtId="0" fontId="8" fillId="3" borderId="1" xfId="2" applyFont="1" applyFill="1" applyBorder="1"/>
    <xf numFmtId="0" fontId="8" fillId="0" borderId="1" xfId="2" applyFont="1" applyFill="1" applyBorder="1" applyAlignment="1">
      <alignment horizontal="center"/>
    </xf>
    <xf numFmtId="15" fontId="9" fillId="0" borderId="1" xfId="2" applyNumberFormat="1" applyFont="1" applyFill="1" applyBorder="1"/>
    <xf numFmtId="0" fontId="9" fillId="0" borderId="1" xfId="2" applyFont="1" applyFill="1" applyBorder="1" applyAlignment="1">
      <alignment horizontal="left"/>
    </xf>
    <xf numFmtId="14" fontId="9" fillId="0" borderId="1" xfId="2" applyNumberFormat="1" applyFont="1" applyFill="1" applyBorder="1" applyAlignment="1">
      <alignment horizontal="center"/>
    </xf>
    <xf numFmtId="0" fontId="9" fillId="0" borderId="1" xfId="2" applyFont="1" applyFill="1" applyBorder="1" applyAlignment="1"/>
    <xf numFmtId="49" fontId="9" fillId="0" borderId="1" xfId="2" applyNumberFormat="1" applyFont="1" applyFill="1" applyBorder="1"/>
    <xf numFmtId="0" fontId="12" fillId="0" borderId="0" xfId="0" applyFont="1" applyFill="1"/>
    <xf numFmtId="0" fontId="8" fillId="0" borderId="1" xfId="2" applyFont="1" applyFill="1" applyBorder="1" applyAlignment="1">
      <alignment horizontal="center" vertical="center" wrapText="1"/>
    </xf>
    <xf numFmtId="1" fontId="8" fillId="0" borderId="1" xfId="2" applyNumberFormat="1" applyFont="1" applyFill="1" applyBorder="1" applyAlignment="1">
      <alignment horizontal="center" vertical="center" wrapText="1"/>
    </xf>
    <xf numFmtId="1" fontId="14" fillId="0" borderId="14" xfId="2" applyNumberFormat="1" applyFont="1" applyBorder="1" applyAlignment="1">
      <alignment horizontal="center" vertical="center"/>
    </xf>
    <xf numFmtId="1" fontId="8" fillId="0" borderId="1" xfId="2" applyNumberFormat="1" applyFont="1" applyBorder="1" applyAlignment="1">
      <alignment horizontal="center" vertical="center" wrapText="1"/>
    </xf>
    <xf numFmtId="1" fontId="16" fillId="0" borderId="1" xfId="2" applyNumberFormat="1" applyFont="1" applyBorder="1" applyAlignment="1">
      <alignment horizontal="center" wrapText="1"/>
    </xf>
    <xf numFmtId="0" fontId="17" fillId="0" borderId="0" xfId="2" applyFont="1"/>
    <xf numFmtId="1" fontId="17" fillId="0" borderId="0" xfId="2" applyNumberFormat="1" applyFont="1"/>
    <xf numFmtId="0" fontId="18" fillId="0" borderId="0" xfId="0" applyFont="1"/>
    <xf numFmtId="0" fontId="17" fillId="0" borderId="0" xfId="2" applyFont="1" applyAlignment="1">
      <alignment horizontal="center"/>
    </xf>
    <xf numFmtId="0" fontId="17" fillId="0" borderId="0" xfId="2" applyFont="1" applyBorder="1" applyAlignment="1">
      <alignment horizontal="center"/>
    </xf>
    <xf numFmtId="0" fontId="17" fillId="0" borderId="0" xfId="2" applyFont="1" applyAlignment="1">
      <alignment horizontal="left"/>
    </xf>
    <xf numFmtId="1" fontId="7" fillId="0" borderId="16" xfId="2" applyNumberFormat="1" applyFont="1" applyBorder="1" applyAlignment="1">
      <alignment horizontal="center" wrapText="1"/>
    </xf>
    <xf numFmtId="0" fontId="17" fillId="0" borderId="0" xfId="2" applyFont="1" applyAlignment="1">
      <alignment wrapText="1"/>
    </xf>
    <xf numFmtId="0" fontId="7" fillId="0" borderId="16" xfId="2" applyFont="1" applyBorder="1" applyAlignment="1">
      <alignment horizontal="center" wrapText="1"/>
    </xf>
    <xf numFmtId="2" fontId="17" fillId="0" borderId="0" xfId="2" applyNumberFormat="1" applyFont="1" applyAlignment="1">
      <alignment wrapText="1"/>
    </xf>
    <xf numFmtId="1" fontId="21" fillId="0" borderId="0" xfId="2" applyNumberFormat="1" applyFont="1" applyBorder="1" applyAlignment="1">
      <alignment horizontal="center" vertical="center" wrapText="1"/>
    </xf>
    <xf numFmtId="0" fontId="22" fillId="0" borderId="0" xfId="2" applyFont="1"/>
    <xf numFmtId="49" fontId="16" fillId="0" borderId="0" xfId="2" applyNumberFormat="1" applyFont="1" applyBorder="1"/>
    <xf numFmtId="0" fontId="16" fillId="0" borderId="0" xfId="2" applyFont="1" applyBorder="1"/>
    <xf numFmtId="49" fontId="16" fillId="0" borderId="0" xfId="2" applyNumberFormat="1" applyFont="1" applyBorder="1" applyAlignment="1">
      <alignment horizontal="center"/>
    </xf>
    <xf numFmtId="49" fontId="16" fillId="0" borderId="0" xfId="2" applyNumberFormat="1" applyFont="1" applyBorder="1" applyAlignment="1"/>
    <xf numFmtId="0" fontId="7" fillId="0" borderId="0" xfId="2" applyFont="1" applyAlignment="1">
      <alignment wrapText="1"/>
    </xf>
    <xf numFmtId="0" fontId="17" fillId="0" borderId="16" xfId="2" applyFont="1" applyBorder="1" applyAlignment="1">
      <alignment horizontal="center" wrapText="1"/>
    </xf>
    <xf numFmtId="0" fontId="2" fillId="0" borderId="17" xfId="2" applyBorder="1" applyAlignment="1">
      <alignment horizontal="center"/>
    </xf>
    <xf numFmtId="0" fontId="2" fillId="0" borderId="17" xfId="2" applyBorder="1"/>
    <xf numFmtId="1" fontId="23" fillId="0" borderId="20" xfId="2" applyNumberFormat="1" applyFont="1" applyFill="1" applyBorder="1" applyAlignment="1">
      <alignment horizontal="center" wrapText="1"/>
    </xf>
    <xf numFmtId="0" fontId="16" fillId="3" borderId="0" xfId="2" applyFont="1" applyFill="1" applyBorder="1" applyAlignment="1">
      <alignment horizontal="center"/>
    </xf>
    <xf numFmtId="0" fontId="16" fillId="3" borderId="0" xfId="2" applyFont="1" applyFill="1" applyBorder="1" applyAlignment="1">
      <alignment horizontal="left"/>
    </xf>
    <xf numFmtId="0" fontId="16" fillId="0" borderId="0" xfId="2" applyFont="1" applyFill="1" applyBorder="1" applyAlignment="1">
      <alignment horizontal="center"/>
    </xf>
    <xf numFmtId="1" fontId="23" fillId="0" borderId="0" xfId="2" applyNumberFormat="1" applyFont="1" applyFill="1" applyBorder="1" applyAlignment="1">
      <alignment horizontal="center" wrapText="1"/>
    </xf>
    <xf numFmtId="0" fontId="15" fillId="0" borderId="0" xfId="2" applyFont="1" applyBorder="1" applyAlignment="1">
      <alignment horizontal="left"/>
    </xf>
    <xf numFmtId="0" fontId="24" fillId="0" borderId="1" xfId="2" applyFont="1" applyFill="1" applyBorder="1" applyAlignment="1">
      <alignment horizontal="center"/>
    </xf>
    <xf numFmtId="0" fontId="24" fillId="0" borderId="1" xfId="2" applyFont="1" applyFill="1" applyBorder="1" applyAlignment="1">
      <alignment horizontal="left"/>
    </xf>
    <xf numFmtId="0" fontId="25" fillId="0" borderId="1" xfId="0" applyFont="1" applyFill="1" applyBorder="1" applyAlignment="1">
      <alignment horizontal="left" vertical="center"/>
    </xf>
    <xf numFmtId="1" fontId="24" fillId="0" borderId="1" xfId="2" applyNumberFormat="1" applyFont="1" applyFill="1" applyBorder="1" applyAlignment="1">
      <alignment horizontal="left"/>
    </xf>
    <xf numFmtId="0" fontId="26" fillId="0" borderId="0" xfId="2" applyFont="1" applyBorder="1" applyAlignment="1">
      <alignment horizontal="left"/>
    </xf>
    <xf numFmtId="0" fontId="2" fillId="0" borderId="0" xfId="2" applyFont="1"/>
    <xf numFmtId="49" fontId="27" fillId="0" borderId="0" xfId="2" applyNumberFormat="1" applyFont="1" applyBorder="1"/>
    <xf numFmtId="0" fontId="27" fillId="0" borderId="0" xfId="2" applyFont="1" applyBorder="1"/>
    <xf numFmtId="0" fontId="27" fillId="0" borderId="0" xfId="2" applyFont="1" applyBorder="1" applyAlignment="1">
      <alignment horizontal="left"/>
    </xf>
    <xf numFmtId="0" fontId="27" fillId="3" borderId="0" xfId="2" applyFont="1" applyFill="1" applyBorder="1" applyAlignment="1">
      <alignment horizontal="center"/>
    </xf>
    <xf numFmtId="0" fontId="27" fillId="3" borderId="0" xfId="2" applyFont="1" applyFill="1" applyBorder="1" applyAlignment="1">
      <alignment horizontal="left"/>
    </xf>
    <xf numFmtId="0" fontId="27" fillId="0" borderId="0" xfId="2" applyFont="1" applyFill="1" applyBorder="1" applyAlignment="1">
      <alignment horizontal="center"/>
    </xf>
    <xf numFmtId="1" fontId="28" fillId="0" borderId="0" xfId="2" applyNumberFormat="1" applyFont="1" applyFill="1" applyBorder="1" applyAlignment="1">
      <alignment horizontal="center" wrapText="1"/>
    </xf>
    <xf numFmtId="0" fontId="17" fillId="0" borderId="0" xfId="2" applyFont="1" applyBorder="1" applyAlignment="1">
      <alignment wrapText="1"/>
    </xf>
    <xf numFmtId="0" fontId="29" fillId="0" borderId="0" xfId="2" applyFont="1"/>
    <xf numFmtId="0" fontId="29" fillId="0" borderId="0" xfId="2" applyFont="1" applyAlignment="1"/>
    <xf numFmtId="49" fontId="17" fillId="0" borderId="0" xfId="2" applyNumberFormat="1" applyFont="1" applyAlignment="1">
      <alignment horizontal="left"/>
    </xf>
    <xf numFmtId="0" fontId="17" fillId="0" borderId="0" xfId="2" applyFont="1" applyAlignment="1">
      <alignment horizontal="center" wrapText="1"/>
    </xf>
    <xf numFmtId="0" fontId="7" fillId="0" borderId="0" xfId="2" applyFont="1" applyAlignment="1">
      <alignment horizontal="center" wrapText="1"/>
    </xf>
    <xf numFmtId="0" fontId="17" fillId="0" borderId="1" xfId="2" applyFont="1" applyBorder="1"/>
    <xf numFmtId="0" fontId="17" fillId="0" borderId="0" xfId="2" applyFont="1" applyAlignment="1"/>
    <xf numFmtId="0" fontId="4" fillId="0" borderId="0" xfId="2" applyFont="1" applyBorder="1" applyAlignment="1">
      <alignment horizontal="center" vertical="center" wrapText="1"/>
    </xf>
    <xf numFmtId="0" fontId="31" fillId="0" borderId="13" xfId="2" applyFont="1" applyBorder="1" applyAlignment="1">
      <alignment horizontal="center" vertical="center"/>
    </xf>
    <xf numFmtId="0" fontId="32" fillId="0" borderId="1" xfId="2" applyFont="1" applyBorder="1" applyAlignment="1">
      <alignment horizontal="left" wrapText="1"/>
    </xf>
    <xf numFmtId="0" fontId="33" fillId="0" borderId="24" xfId="0" applyFont="1" applyFill="1" applyBorder="1" applyAlignment="1">
      <alignment horizontal="center" vertical="center" wrapText="1"/>
    </xf>
    <xf numFmtId="1" fontId="32" fillId="0" borderId="1" xfId="2" applyNumberFormat="1" applyFont="1" applyBorder="1" applyAlignment="1">
      <alignment wrapText="1"/>
    </xf>
    <xf numFmtId="0" fontId="33" fillId="0" borderId="1" xfId="0" applyFont="1" applyFill="1" applyBorder="1" applyAlignment="1">
      <alignment horizontal="left"/>
    </xf>
    <xf numFmtId="0" fontId="33" fillId="0" borderId="13" xfId="0" applyFont="1" applyFill="1" applyBorder="1" applyAlignment="1">
      <alignment horizontal="center" vertical="center"/>
    </xf>
    <xf numFmtId="0" fontId="4" fillId="0" borderId="0" xfId="2" applyFont="1" applyAlignment="1">
      <alignment horizontal="left" wrapText="1"/>
    </xf>
    <xf numFmtId="0" fontId="32" fillId="0" borderId="1" xfId="2" applyFont="1" applyBorder="1" applyAlignment="1">
      <alignment horizontal="left"/>
    </xf>
    <xf numFmtId="1" fontId="32" fillId="0" borderId="1" xfId="2" applyNumberFormat="1" applyFont="1" applyBorder="1"/>
    <xf numFmtId="0" fontId="33" fillId="0" borderId="0" xfId="0" applyFont="1" applyFill="1" applyAlignment="1">
      <alignment horizontal="center" vertical="center" wrapText="1"/>
    </xf>
    <xf numFmtId="0" fontId="31" fillId="0" borderId="24" xfId="2" applyFont="1" applyBorder="1" applyAlignment="1">
      <alignment horizontal="center" wrapText="1"/>
    </xf>
    <xf numFmtId="0" fontId="33" fillId="0" borderId="24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left"/>
    </xf>
    <xf numFmtId="1" fontId="34" fillId="0" borderId="1" xfId="0" applyNumberFormat="1" applyFont="1" applyBorder="1"/>
    <xf numFmtId="0" fontId="2" fillId="0" borderId="1" xfId="2" applyBorder="1" applyAlignment="1">
      <alignment horizontal="center"/>
    </xf>
    <xf numFmtId="0" fontId="31" fillId="0" borderId="24" xfId="2" applyFont="1" applyBorder="1" applyAlignment="1">
      <alignment horizontal="center"/>
    </xf>
    <xf numFmtId="0" fontId="0" fillId="0" borderId="0" xfId="0" applyAlignment="1">
      <alignment horizontal="left"/>
    </xf>
    <xf numFmtId="0" fontId="32" fillId="0" borderId="24" xfId="2" applyFont="1" applyBorder="1" applyAlignment="1">
      <alignment horizontal="center"/>
    </xf>
    <xf numFmtId="0" fontId="2" fillId="0" borderId="1" xfId="2" applyBorder="1" applyAlignment="1">
      <alignment horizontal="center" wrapText="1"/>
    </xf>
    <xf numFmtId="0" fontId="32" fillId="0" borderId="24" xfId="2" applyFont="1" applyBorder="1" applyAlignment="1">
      <alignment horizontal="center" wrapText="1"/>
    </xf>
    <xf numFmtId="0" fontId="2" fillId="0" borderId="24" xfId="2" applyBorder="1" applyAlignment="1">
      <alignment horizontal="center" wrapText="1"/>
    </xf>
    <xf numFmtId="0" fontId="2" fillId="0" borderId="0" xfId="2" applyAlignment="1">
      <alignment horizontal="left" wrapText="1"/>
    </xf>
    <xf numFmtId="0" fontId="2" fillId="0" borderId="0" xfId="2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/>
    <xf numFmtId="0" fontId="35" fillId="0" borderId="0" xfId="0" applyFont="1"/>
    <xf numFmtId="0" fontId="18" fillId="0" borderId="0" xfId="0" applyFont="1" applyAlignment="1">
      <alignment horizontal="center"/>
    </xf>
    <xf numFmtId="0" fontId="36" fillId="0" borderId="0" xfId="0" applyFont="1" applyAlignment="1">
      <alignment horizontal="right"/>
    </xf>
    <xf numFmtId="0" fontId="37" fillId="0" borderId="0" xfId="0" applyFont="1" applyAlignment="1">
      <alignment horizontal="left"/>
    </xf>
    <xf numFmtId="0" fontId="38" fillId="0" borderId="0" xfId="2" applyFont="1"/>
    <xf numFmtId="1" fontId="24" fillId="0" borderId="0" xfId="2" applyNumberFormat="1" applyFont="1" applyAlignment="1">
      <alignment horizontal="center"/>
    </xf>
    <xf numFmtId="0" fontId="24" fillId="0" borderId="0" xfId="2" applyFont="1"/>
    <xf numFmtId="0" fontId="36" fillId="0" borderId="0" xfId="0" applyFont="1"/>
    <xf numFmtId="0" fontId="39" fillId="0" borderId="25" xfId="2" applyFont="1" applyFill="1" applyBorder="1" applyAlignment="1">
      <alignment vertical="center"/>
    </xf>
    <xf numFmtId="0" fontId="39" fillId="0" borderId="25" xfId="2" applyFont="1" applyFill="1" applyBorder="1" applyAlignment="1">
      <alignment horizontal="center" vertical="center"/>
    </xf>
    <xf numFmtId="0" fontId="39" fillId="0" borderId="25" xfId="2" applyFont="1" applyFill="1" applyBorder="1" applyAlignment="1">
      <alignment vertical="top" wrapText="1"/>
    </xf>
    <xf numFmtId="2" fontId="39" fillId="0" borderId="25" xfId="1" applyNumberFormat="1" applyFont="1" applyFill="1" applyBorder="1" applyAlignment="1" applyProtection="1">
      <alignment vertical="top" wrapText="1"/>
    </xf>
    <xf numFmtId="2" fontId="39" fillId="0" borderId="25" xfId="1" applyNumberFormat="1" applyFont="1" applyFill="1" applyBorder="1" applyAlignment="1" applyProtection="1">
      <alignment horizontal="center" vertical="center" wrapText="1"/>
    </xf>
    <xf numFmtId="0" fontId="39" fillId="0" borderId="26" xfId="2" applyFont="1" applyFill="1" applyBorder="1" applyAlignment="1">
      <alignment horizontal="center" vertical="center"/>
    </xf>
    <xf numFmtId="0" fontId="39" fillId="0" borderId="27" xfId="2" applyFont="1" applyFill="1" applyBorder="1" applyAlignment="1">
      <alignment horizontal="center" vertical="center"/>
    </xf>
    <xf numFmtId="0" fontId="39" fillId="0" borderId="28" xfId="2" applyFont="1" applyFill="1" applyBorder="1" applyAlignment="1">
      <alignment horizontal="center" vertical="center" wrapText="1"/>
    </xf>
    <xf numFmtId="2" fontId="39" fillId="0" borderId="28" xfId="1" applyNumberFormat="1" applyFont="1" applyFill="1" applyBorder="1" applyAlignment="1" applyProtection="1">
      <alignment horizontal="center" vertical="center" wrapText="1"/>
    </xf>
    <xf numFmtId="0" fontId="39" fillId="0" borderId="29" xfId="2" applyFont="1" applyFill="1" applyBorder="1" applyAlignment="1">
      <alignment horizontal="center" vertical="center"/>
    </xf>
    <xf numFmtId="0" fontId="39" fillId="0" borderId="30" xfId="2" applyFont="1" applyFill="1" applyBorder="1" applyAlignment="1">
      <alignment horizontal="center" vertical="center"/>
    </xf>
    <xf numFmtId="0" fontId="39" fillId="0" borderId="30" xfId="2" applyFont="1" applyFill="1" applyBorder="1" applyAlignment="1">
      <alignment horizontal="center" vertical="center" wrapText="1"/>
    </xf>
    <xf numFmtId="2" fontId="39" fillId="0" borderId="30" xfId="1" applyNumberFormat="1" applyFont="1" applyFill="1" applyBorder="1" applyAlignment="1" applyProtection="1">
      <alignment horizontal="center" vertical="center" wrapText="1"/>
    </xf>
    <xf numFmtId="0" fontId="40" fillId="0" borderId="32" xfId="0" applyFont="1" applyBorder="1" applyAlignment="1">
      <alignment horizontal="left"/>
    </xf>
    <xf numFmtId="0" fontId="40" fillId="0" borderId="32" xfId="0" applyFont="1" applyBorder="1" applyAlignment="1"/>
    <xf numFmtId="2" fontId="40" fillId="0" borderId="32" xfId="0" applyNumberFormat="1" applyFont="1" applyBorder="1" applyAlignment="1">
      <alignment horizontal="center"/>
    </xf>
    <xf numFmtId="1" fontId="40" fillId="0" borderId="32" xfId="0" applyNumberFormat="1" applyFont="1" applyBorder="1" applyAlignment="1">
      <alignment horizontal="center"/>
    </xf>
    <xf numFmtId="2" fontId="18" fillId="0" borderId="32" xfId="0" applyNumberFormat="1" applyFont="1" applyFill="1" applyBorder="1" applyAlignment="1">
      <alignment horizontal="center" vertical="center"/>
    </xf>
    <xf numFmtId="2" fontId="41" fillId="0" borderId="0" xfId="0" applyNumberFormat="1" applyFont="1"/>
    <xf numFmtId="0" fontId="40" fillId="0" borderId="31" xfId="0" applyFont="1" applyBorder="1" applyAlignment="1">
      <alignment horizontal="left"/>
    </xf>
    <xf numFmtId="2" fontId="41" fillId="0" borderId="24" xfId="0" applyNumberFormat="1" applyFont="1" applyBorder="1" applyAlignment="1">
      <alignment horizontal="center"/>
    </xf>
    <xf numFmtId="1" fontId="40" fillId="0" borderId="24" xfId="0" applyNumberFormat="1" applyFont="1" applyBorder="1" applyAlignment="1">
      <alignment horizontal="center"/>
    </xf>
    <xf numFmtId="1" fontId="18" fillId="0" borderId="32" xfId="0" applyNumberFormat="1" applyFont="1" applyFill="1" applyBorder="1" applyAlignment="1">
      <alignment horizontal="center" vertical="center"/>
    </xf>
    <xf numFmtId="4" fontId="39" fillId="0" borderId="34" xfId="1" applyNumberFormat="1" applyFont="1" applyFill="1" applyBorder="1" applyAlignment="1" applyProtection="1">
      <alignment horizontal="center" vertical="center"/>
    </xf>
    <xf numFmtId="1" fontId="39" fillId="0" borderId="32" xfId="1" applyNumberFormat="1" applyFont="1" applyFill="1" applyBorder="1" applyAlignment="1" applyProtection="1">
      <alignment horizontal="center" vertical="center"/>
    </xf>
    <xf numFmtId="1" fontId="18" fillId="0" borderId="0" xfId="0" applyNumberFormat="1" applyFont="1"/>
    <xf numFmtId="0" fontId="39" fillId="0" borderId="35" xfId="2" applyFont="1" applyFill="1" applyBorder="1" applyAlignment="1">
      <alignment horizontal="center" vertical="center"/>
    </xf>
    <xf numFmtId="0" fontId="39" fillId="0" borderId="0" xfId="2" applyFont="1" applyFill="1" applyBorder="1" applyAlignment="1">
      <alignment horizontal="center" vertical="center"/>
    </xf>
    <xf numFmtId="0" fontId="21" fillId="0" borderId="0" xfId="2" applyFont="1" applyBorder="1" applyAlignment="1">
      <alignment horizontal="left" vertical="center"/>
    </xf>
    <xf numFmtId="0" fontId="21" fillId="0" borderId="0" xfId="2" applyFont="1" applyBorder="1" applyAlignment="1">
      <alignment vertical="center"/>
    </xf>
    <xf numFmtId="2" fontId="39" fillId="0" borderId="0" xfId="1" applyNumberFormat="1" applyFont="1" applyFill="1" applyBorder="1" applyAlignment="1" applyProtection="1">
      <alignment horizontal="center" vertical="center"/>
    </xf>
    <xf numFmtId="1" fontId="39" fillId="0" borderId="16" xfId="1" applyNumberFormat="1" applyFont="1" applyFill="1" applyBorder="1" applyAlignment="1" applyProtection="1">
      <alignment horizontal="center" vertical="center"/>
    </xf>
    <xf numFmtId="0" fontId="39" fillId="0" borderId="39" xfId="2" applyFont="1" applyFill="1" applyBorder="1" applyAlignment="1">
      <alignment horizontal="left" vertical="center"/>
    </xf>
    <xf numFmtId="0" fontId="39" fillId="0" borderId="40" xfId="2" applyFont="1" applyFill="1" applyBorder="1" applyAlignment="1">
      <alignment horizontal="left" vertical="center"/>
    </xf>
    <xf numFmtId="1" fontId="21" fillId="0" borderId="41" xfId="1" applyNumberFormat="1" applyFont="1" applyFill="1" applyBorder="1" applyAlignment="1" applyProtection="1">
      <alignment horizontal="center" vertical="center"/>
    </xf>
    <xf numFmtId="1" fontId="39" fillId="3" borderId="41" xfId="1" applyNumberFormat="1" applyFont="1" applyFill="1" applyBorder="1" applyAlignment="1" applyProtection="1">
      <alignment horizontal="center" vertical="center"/>
    </xf>
    <xf numFmtId="0" fontId="39" fillId="0" borderId="0" xfId="2" applyFont="1" applyFill="1" applyAlignment="1">
      <alignment horizontal="left" vertical="center"/>
    </xf>
    <xf numFmtId="0" fontId="39" fillId="0" borderId="0" xfId="2" applyFont="1" applyFill="1" applyAlignment="1">
      <alignment horizontal="center" vertical="center"/>
    </xf>
    <xf numFmtId="0" fontId="21" fillId="0" borderId="0" xfId="2" applyFont="1" applyFill="1" applyAlignment="1">
      <alignment horizontal="left" vertical="center"/>
    </xf>
    <xf numFmtId="2" fontId="39" fillId="0" borderId="0" xfId="1" applyNumberFormat="1" applyFont="1" applyFill="1" applyBorder="1" applyAlignment="1" applyProtection="1">
      <alignment horizontal="left" vertical="center"/>
    </xf>
    <xf numFmtId="2" fontId="21" fillId="0" borderId="0" xfId="1" applyNumberFormat="1" applyFont="1" applyFill="1" applyBorder="1" applyAlignment="1" applyProtection="1">
      <alignment horizontal="center" vertical="center"/>
    </xf>
    <xf numFmtId="0" fontId="36" fillId="0" borderId="1" xfId="0" applyFont="1" applyBorder="1"/>
    <xf numFmtId="0" fontId="18" fillId="0" borderId="1" xfId="0" applyFont="1" applyBorder="1"/>
    <xf numFmtId="0" fontId="40" fillId="0" borderId="31" xfId="0" applyFont="1" applyBorder="1" applyAlignment="1"/>
    <xf numFmtId="0" fontId="40" fillId="0" borderId="31" xfId="0" applyFont="1" applyFill="1" applyBorder="1" applyAlignment="1"/>
    <xf numFmtId="0" fontId="7" fillId="0" borderId="1" xfId="2" applyFont="1" applyBorder="1" applyAlignment="1">
      <alignment horizontal="center" vertical="center" wrapText="1"/>
    </xf>
    <xf numFmtId="0" fontId="16" fillId="0" borderId="0" xfId="2" applyFont="1" applyBorder="1" applyAlignment="1">
      <alignment horizontal="left"/>
    </xf>
    <xf numFmtId="0" fontId="4" fillId="0" borderId="1" xfId="2" applyFont="1" applyBorder="1" applyAlignment="1">
      <alignment horizontal="center" vertical="center" wrapText="1"/>
    </xf>
    <xf numFmtId="0" fontId="39" fillId="0" borderId="31" xfId="2" applyFont="1" applyFill="1" applyBorder="1" applyAlignment="1">
      <alignment horizontal="center" vertical="center"/>
    </xf>
    <xf numFmtId="0" fontId="40" fillId="3" borderId="31" xfId="0" applyFont="1" applyFill="1" applyBorder="1" applyAlignment="1"/>
    <xf numFmtId="0" fontId="24" fillId="0" borderId="1" xfId="2" applyFont="1" applyBorder="1" applyAlignment="1">
      <alignment horizontal="left"/>
    </xf>
    <xf numFmtId="0" fontId="4" fillId="0" borderId="22" xfId="2" applyFont="1" applyBorder="1" applyAlignment="1">
      <alignment horizontal="center" vertical="center" wrapText="1"/>
    </xf>
    <xf numFmtId="0" fontId="4" fillId="0" borderId="23" xfId="2" applyFont="1" applyBorder="1" applyAlignment="1">
      <alignment horizontal="center" vertical="center" wrapText="1"/>
    </xf>
    <xf numFmtId="0" fontId="30" fillId="0" borderId="22" xfId="2" applyFont="1" applyBorder="1" applyAlignment="1">
      <alignment horizontal="center" vertical="center" wrapText="1"/>
    </xf>
    <xf numFmtId="0" fontId="30" fillId="0" borderId="23" xfId="2" applyFont="1" applyBorder="1" applyAlignment="1">
      <alignment horizontal="center" vertical="center" wrapText="1"/>
    </xf>
    <xf numFmtId="0" fontId="30" fillId="0" borderId="22" xfId="2" applyFont="1" applyBorder="1" applyAlignment="1">
      <alignment horizontal="center" vertical="center"/>
    </xf>
    <xf numFmtId="0" fontId="30" fillId="0" borderId="23" xfId="2" applyFont="1" applyBorder="1" applyAlignment="1">
      <alignment horizontal="center" vertical="center"/>
    </xf>
    <xf numFmtId="0" fontId="30" fillId="0" borderId="1" xfId="2" applyFont="1" applyBorder="1" applyAlignment="1">
      <alignment horizontal="center" vertical="center" wrapText="1"/>
    </xf>
    <xf numFmtId="0" fontId="16" fillId="0" borderId="0" xfId="2" applyFont="1" applyBorder="1" applyAlignment="1">
      <alignment horizontal="left"/>
    </xf>
    <xf numFmtId="0" fontId="16" fillId="0" borderId="15" xfId="2" applyFont="1" applyBorder="1" applyAlignment="1">
      <alignment horizontal="left"/>
    </xf>
    <xf numFmtId="0" fontId="16" fillId="0" borderId="18" xfId="2" applyFont="1" applyFill="1" applyBorder="1" applyAlignment="1">
      <alignment horizontal="center"/>
    </xf>
    <xf numFmtId="0" fontId="16" fillId="0" borderId="19" xfId="2" applyFont="1" applyFill="1" applyBorder="1" applyAlignment="1">
      <alignment horizontal="center"/>
    </xf>
    <xf numFmtId="0" fontId="15" fillId="0" borderId="21" xfId="2" applyFont="1" applyBorder="1" applyAlignment="1">
      <alignment horizontal="left"/>
    </xf>
    <xf numFmtId="0" fontId="15" fillId="0" borderId="1" xfId="2" applyFont="1" applyBorder="1" applyAlignment="1">
      <alignment horizontal="left"/>
    </xf>
    <xf numFmtId="0" fontId="15" fillId="0" borderId="1" xfId="2" applyFont="1" applyBorder="1" applyAlignment="1">
      <alignment horizontal="center"/>
    </xf>
    <xf numFmtId="0" fontId="7" fillId="0" borderId="1" xfId="2" applyFont="1" applyBorder="1" applyAlignment="1">
      <alignment horizontal="center" vertical="top" wrapText="1"/>
    </xf>
    <xf numFmtId="0" fontId="4" fillId="0" borderId="4" xfId="2" applyFont="1" applyBorder="1" applyAlignment="1">
      <alignment horizontal="center" vertical="center" wrapText="1"/>
    </xf>
    <xf numFmtId="0" fontId="4" fillId="0" borderId="5" xfId="2" applyFont="1" applyBorder="1" applyAlignment="1">
      <alignment horizontal="center" vertical="center" wrapText="1"/>
    </xf>
    <xf numFmtId="0" fontId="4" fillId="0" borderId="11" xfId="2" applyFont="1" applyBorder="1" applyAlignment="1">
      <alignment horizontal="center" vertical="center" wrapText="1"/>
    </xf>
    <xf numFmtId="0" fontId="4" fillId="0" borderId="4" xfId="2" applyFont="1" applyBorder="1" applyAlignment="1">
      <alignment horizontal="center" vertical="center"/>
    </xf>
    <xf numFmtId="0" fontId="4" fillId="0" borderId="5" xfId="2" applyFont="1" applyBorder="1" applyAlignment="1">
      <alignment horizontal="center" vertical="center"/>
    </xf>
    <xf numFmtId="0" fontId="4" fillId="0" borderId="11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12" xfId="2" applyFont="1" applyBorder="1" applyAlignment="1">
      <alignment horizontal="center" vertical="center"/>
    </xf>
    <xf numFmtId="1" fontId="4" fillId="0" borderId="4" xfId="2" applyNumberFormat="1" applyFont="1" applyBorder="1" applyAlignment="1">
      <alignment horizontal="center" vertical="center"/>
    </xf>
    <xf numFmtId="1" fontId="4" fillId="0" borderId="5" xfId="2" applyNumberFormat="1" applyFont="1" applyBorder="1" applyAlignment="1">
      <alignment horizontal="center" vertical="center"/>
    </xf>
    <xf numFmtId="0" fontId="7" fillId="0" borderId="1" xfId="2" applyFont="1" applyBorder="1" applyAlignment="1">
      <alignment horizontal="center" vertical="center" wrapText="1"/>
    </xf>
    <xf numFmtId="0" fontId="7" fillId="0" borderId="6" xfId="2" applyFont="1" applyBorder="1" applyAlignment="1">
      <alignment horizontal="center" vertical="top" wrapText="1"/>
    </xf>
    <xf numFmtId="0" fontId="7" fillId="0" borderId="9" xfId="2" applyFont="1" applyBorder="1" applyAlignment="1">
      <alignment horizontal="center" vertical="top" wrapText="1"/>
    </xf>
    <xf numFmtId="0" fontId="4" fillId="0" borderId="5" xfId="2" applyFont="1" applyBorder="1" applyAlignment="1">
      <alignment horizontal="left" vertical="center" wrapText="1"/>
    </xf>
    <xf numFmtId="0" fontId="4" fillId="0" borderId="11" xfId="2" applyFont="1" applyBorder="1" applyAlignment="1">
      <alignment horizontal="left" vertical="center" wrapText="1"/>
    </xf>
    <xf numFmtId="0" fontId="6" fillId="2" borderId="2" xfId="2" applyFont="1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7" fillId="0" borderId="4" xfId="2" applyFont="1" applyBorder="1" applyAlignment="1">
      <alignment horizontal="center" vertical="top" wrapText="1"/>
    </xf>
    <xf numFmtId="0" fontId="7" fillId="0" borderId="5" xfId="2" applyFont="1" applyBorder="1" applyAlignment="1">
      <alignment horizontal="center" vertical="top" wrapText="1"/>
    </xf>
    <xf numFmtId="0" fontId="7" fillId="0" borderId="8" xfId="2" applyFont="1" applyBorder="1" applyAlignment="1">
      <alignment horizontal="center" vertical="top" wrapText="1"/>
    </xf>
    <xf numFmtId="0" fontId="4" fillId="0" borderId="5" xfId="2" applyFont="1" applyBorder="1" applyAlignment="1">
      <alignment vertical="center" wrapText="1"/>
    </xf>
    <xf numFmtId="0" fontId="4" fillId="0" borderId="11" xfId="2" applyFont="1" applyBorder="1" applyAlignment="1">
      <alignment vertical="center" wrapText="1"/>
    </xf>
    <xf numFmtId="0" fontId="4" fillId="0" borderId="1" xfId="2" applyFont="1" applyBorder="1" applyAlignment="1">
      <alignment horizontal="center" vertical="center" wrapText="1"/>
    </xf>
    <xf numFmtId="0" fontId="4" fillId="0" borderId="3" xfId="2" applyFont="1" applyBorder="1" applyAlignment="1">
      <alignment horizontal="center" vertical="center" wrapText="1"/>
    </xf>
    <xf numFmtId="0" fontId="4" fillId="0" borderId="10" xfId="2" applyFont="1" applyBorder="1" applyAlignment="1">
      <alignment horizontal="center" vertical="center" wrapText="1"/>
    </xf>
    <xf numFmtId="0" fontId="39" fillId="3" borderId="42" xfId="2" applyFont="1" applyFill="1" applyBorder="1" applyAlignment="1">
      <alignment horizontal="left" vertical="center"/>
    </xf>
    <xf numFmtId="0" fontId="39" fillId="3" borderId="43" xfId="2" applyFont="1" applyFill="1" applyBorder="1" applyAlignment="1">
      <alignment horizontal="left" vertical="center"/>
    </xf>
    <xf numFmtId="0" fontId="39" fillId="0" borderId="31" xfId="2" applyFont="1" applyFill="1" applyBorder="1" applyAlignment="1">
      <alignment horizontal="center" vertical="center"/>
    </xf>
    <xf numFmtId="0" fontId="39" fillId="0" borderId="24" xfId="2" applyFont="1" applyFill="1" applyBorder="1" applyAlignment="1">
      <alignment horizontal="center" vertical="center"/>
    </xf>
    <xf numFmtId="0" fontId="39" fillId="0" borderId="33" xfId="2" applyFont="1" applyFill="1" applyBorder="1" applyAlignment="1">
      <alignment horizontal="center" vertical="center"/>
    </xf>
    <xf numFmtId="0" fontId="39" fillId="0" borderId="36" xfId="2" applyFont="1" applyFill="1" applyBorder="1" applyAlignment="1">
      <alignment horizontal="left" vertical="center"/>
    </xf>
    <xf numFmtId="0" fontId="39" fillId="0" borderId="37" xfId="2" applyFont="1" applyFill="1" applyBorder="1" applyAlignment="1">
      <alignment horizontal="left" vertical="center"/>
    </xf>
    <xf numFmtId="0" fontId="39" fillId="0" borderId="38" xfId="2" applyFont="1" applyFill="1" applyBorder="1" applyAlignment="1">
      <alignment horizontal="left" vertical="center"/>
    </xf>
    <xf numFmtId="0" fontId="40" fillId="0" borderId="31" xfId="0" applyFont="1" applyFill="1" applyBorder="1" applyAlignment="1">
      <alignment horizontal="left"/>
    </xf>
  </cellXfs>
  <cellStyles count="3">
    <cellStyle name="Comma" xfId="1" builtinId="3"/>
    <cellStyle name="Excel Built-in Normal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.%20Oct-23%20Salary%20Sheet%20Nishikant%20ji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 Salary"/>
      <sheetName val="PF SHEET"/>
      <sheetName val="ESIC"/>
      <sheetName val="Salary Slip"/>
      <sheetName val="Notes"/>
      <sheetName val="Compatibility Report"/>
      <sheetName val="Sheet1"/>
    </sheetNames>
    <sheetDataSet>
      <sheetData sheetId="0">
        <row r="6">
          <cell r="D6">
            <v>42680</v>
          </cell>
          <cell r="I6">
            <v>42680</v>
          </cell>
        </row>
        <row r="8">
          <cell r="D8">
            <v>47600</v>
          </cell>
          <cell r="I8">
            <v>47600</v>
          </cell>
        </row>
        <row r="9">
          <cell r="D9">
            <v>39200</v>
          </cell>
          <cell r="I9">
            <v>39200</v>
          </cell>
        </row>
        <row r="15">
          <cell r="D15">
            <v>22000</v>
          </cell>
          <cell r="I15">
            <v>16500</v>
          </cell>
          <cell r="T15">
            <v>-0.5</v>
          </cell>
        </row>
        <row r="16">
          <cell r="D16">
            <v>20600</v>
          </cell>
          <cell r="I16">
            <v>14400</v>
          </cell>
        </row>
        <row r="17">
          <cell r="D17">
            <v>9225</v>
          </cell>
          <cell r="T17">
            <v>-1</v>
          </cell>
          <cell r="Z17">
            <v>19391</v>
          </cell>
        </row>
        <row r="18">
          <cell r="D18">
            <v>9225</v>
          </cell>
          <cell r="T18">
            <v>-1</v>
          </cell>
          <cell r="Z18">
            <v>14775</v>
          </cell>
        </row>
        <row r="19">
          <cell r="D19">
            <v>9225</v>
          </cell>
          <cell r="Z19">
            <v>18699</v>
          </cell>
        </row>
        <row r="20">
          <cell r="D20">
            <v>9225</v>
          </cell>
          <cell r="I20">
            <v>8775</v>
          </cell>
          <cell r="Z20">
            <v>17167</v>
          </cell>
        </row>
        <row r="21">
          <cell r="D21">
            <v>9225</v>
          </cell>
          <cell r="T21">
            <v>-3.5</v>
          </cell>
          <cell r="Z21">
            <v>9678</v>
          </cell>
        </row>
        <row r="22">
          <cell r="D22">
            <v>36120</v>
          </cell>
          <cell r="I22">
            <v>28260</v>
          </cell>
        </row>
        <row r="24">
          <cell r="D24">
            <v>9225</v>
          </cell>
          <cell r="T24">
            <v>-3</v>
          </cell>
          <cell r="Z24">
            <v>11019</v>
          </cell>
        </row>
        <row r="33">
          <cell r="D33">
            <v>15000</v>
          </cell>
          <cell r="I33">
            <v>9500</v>
          </cell>
        </row>
        <row r="41">
          <cell r="D41">
            <v>9750</v>
          </cell>
          <cell r="I41">
            <v>16375</v>
          </cell>
        </row>
        <row r="64">
          <cell r="Z64">
            <v>19790.782608695652</v>
          </cell>
        </row>
        <row r="66">
          <cell r="D66">
            <v>9225</v>
          </cell>
          <cell r="I66">
            <v>1775</v>
          </cell>
          <cell r="T66">
            <v>-4</v>
          </cell>
          <cell r="Z66">
            <v>8219</v>
          </cell>
        </row>
        <row r="67">
          <cell r="D67">
            <v>9225</v>
          </cell>
          <cell r="I67">
            <v>0</v>
          </cell>
          <cell r="Z67">
            <v>8522</v>
          </cell>
        </row>
        <row r="68">
          <cell r="D68">
            <v>9225</v>
          </cell>
          <cell r="I68">
            <v>0</v>
          </cell>
          <cell r="T68">
            <v>-1</v>
          </cell>
          <cell r="Z68">
            <v>8189</v>
          </cell>
        </row>
        <row r="69">
          <cell r="D69">
            <v>9225</v>
          </cell>
          <cell r="I69">
            <v>0</v>
          </cell>
          <cell r="T69">
            <v>-1</v>
          </cell>
          <cell r="Z69">
            <v>8189</v>
          </cell>
        </row>
        <row r="71">
          <cell r="D71">
            <v>9225</v>
          </cell>
          <cell r="I71">
            <v>500</v>
          </cell>
          <cell r="T71">
            <v>-4</v>
          </cell>
          <cell r="Z71">
            <v>7135</v>
          </cell>
        </row>
        <row r="72">
          <cell r="D72">
            <v>9225</v>
          </cell>
          <cell r="I72">
            <v>500</v>
          </cell>
          <cell r="T72">
            <v>-18</v>
          </cell>
          <cell r="Z72">
            <v>1395</v>
          </cell>
        </row>
        <row r="73">
          <cell r="D73">
            <v>9225</v>
          </cell>
          <cell r="I73">
            <v>500</v>
          </cell>
          <cell r="T73">
            <v>-1</v>
          </cell>
          <cell r="Z73">
            <v>8189</v>
          </cell>
        </row>
        <row r="74">
          <cell r="D74">
            <v>9225</v>
          </cell>
          <cell r="I74">
            <v>500</v>
          </cell>
          <cell r="T74">
            <v>-1.5</v>
          </cell>
          <cell r="Z74">
            <v>8017</v>
          </cell>
        </row>
        <row r="75">
          <cell r="D75">
            <v>9225</v>
          </cell>
          <cell r="I75">
            <v>500</v>
          </cell>
          <cell r="T75">
            <v>-0.5</v>
          </cell>
          <cell r="Z75">
            <v>8354</v>
          </cell>
        </row>
        <row r="76">
          <cell r="D76">
            <v>9225</v>
          </cell>
          <cell r="I76">
            <v>500</v>
          </cell>
          <cell r="Z76">
            <v>8522</v>
          </cell>
        </row>
        <row r="77">
          <cell r="D77">
            <v>9225</v>
          </cell>
        </row>
        <row r="79">
          <cell r="D79">
            <v>9225</v>
          </cell>
          <cell r="I79">
            <v>500</v>
          </cell>
          <cell r="T79">
            <v>0</v>
          </cell>
          <cell r="Z79">
            <v>8522</v>
          </cell>
        </row>
        <row r="81">
          <cell r="T81">
            <v>-5</v>
          </cell>
          <cell r="Z81">
            <v>14091</v>
          </cell>
        </row>
        <row r="82">
          <cell r="AA82">
            <v>1486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343"/>
  <sheetViews>
    <sheetView tabSelected="1" topLeftCell="A3" workbookViewId="0">
      <selection activeCell="AC25" sqref="AC25"/>
    </sheetView>
  </sheetViews>
  <sheetFormatPr defaultColWidth="5.42578125" defaultRowHeight="15" x14ac:dyDescent="0.25"/>
  <cols>
    <col min="1" max="2" width="5.42578125" style="1"/>
    <col min="3" max="3" width="16.7109375" style="3" bestFit="1" customWidth="1"/>
    <col min="4" max="4" width="24.28515625" style="4" hidden="1" customWidth="1"/>
    <col min="5" max="5" width="21" style="1" customWidth="1"/>
    <col min="6" max="6" width="23" style="1" hidden="1" customWidth="1"/>
    <col min="7" max="7" width="15.140625" style="1" hidden="1" customWidth="1"/>
    <col min="8" max="8" width="14.140625" style="1" hidden="1" customWidth="1"/>
    <col min="9" max="9" width="8.28515625" style="5" hidden="1" customWidth="1"/>
    <col min="10" max="10" width="11.28515625" style="4" hidden="1" customWidth="1"/>
    <col min="11" max="11" width="10.28515625" style="6" hidden="1" customWidth="1"/>
    <col min="12" max="12" width="13.140625" style="1" hidden="1" customWidth="1"/>
    <col min="13" max="13" width="15.42578125" style="1" hidden="1" customWidth="1"/>
    <col min="14" max="14" width="13.140625" style="1" hidden="1" customWidth="1"/>
    <col min="15" max="15" width="13.85546875" style="5" hidden="1" customWidth="1"/>
    <col min="16" max="16" width="12.42578125" style="1" hidden="1" customWidth="1"/>
    <col min="17" max="17" width="11.7109375" style="4" hidden="1" customWidth="1"/>
    <col min="18" max="19" width="9.140625" style="7" customWidth="1"/>
    <col min="20" max="20" width="22.140625" style="7" bestFit="1" customWidth="1"/>
    <col min="21" max="21" width="13.85546875" style="8" customWidth="1"/>
    <col min="22" max="22" width="12.140625" style="7" customWidth="1"/>
    <col min="23" max="23" width="10.85546875" style="7" customWidth="1"/>
    <col min="24" max="24" width="9" style="7" bestFit="1" customWidth="1"/>
    <col min="25" max="25" width="9.42578125" style="7" bestFit="1" customWidth="1"/>
    <col min="26" max="26" width="5.42578125" style="1"/>
    <col min="27" max="27" width="6.42578125" style="1" customWidth="1"/>
    <col min="28" max="234" width="5.42578125" style="1"/>
    <col min="259" max="259" width="16.7109375" bestFit="1" customWidth="1"/>
    <col min="260" max="260" width="0" hidden="1" customWidth="1"/>
    <col min="261" max="261" width="21" customWidth="1"/>
    <col min="262" max="273" width="0" hidden="1" customWidth="1"/>
    <col min="274" max="275" width="9.140625" customWidth="1"/>
    <col min="276" max="276" width="22.140625" bestFit="1" customWidth="1"/>
    <col min="277" max="277" width="13.85546875" customWidth="1"/>
    <col min="278" max="278" width="12.140625" customWidth="1"/>
    <col min="279" max="279" width="10.85546875" customWidth="1"/>
    <col min="280" max="280" width="9" bestFit="1" customWidth="1"/>
    <col min="281" max="281" width="9.42578125" bestFit="1" customWidth="1"/>
    <col min="283" max="283" width="6.42578125" customWidth="1"/>
    <col min="515" max="515" width="16.7109375" bestFit="1" customWidth="1"/>
    <col min="516" max="516" width="0" hidden="1" customWidth="1"/>
    <col min="517" max="517" width="21" customWidth="1"/>
    <col min="518" max="529" width="0" hidden="1" customWidth="1"/>
    <col min="530" max="531" width="9.140625" customWidth="1"/>
    <col min="532" max="532" width="22.140625" bestFit="1" customWidth="1"/>
    <col min="533" max="533" width="13.85546875" customWidth="1"/>
    <col min="534" max="534" width="12.140625" customWidth="1"/>
    <col min="535" max="535" width="10.85546875" customWidth="1"/>
    <col min="536" max="536" width="9" bestFit="1" customWidth="1"/>
    <col min="537" max="537" width="9.42578125" bestFit="1" customWidth="1"/>
    <col min="539" max="539" width="6.42578125" customWidth="1"/>
    <col min="771" max="771" width="16.7109375" bestFit="1" customWidth="1"/>
    <col min="772" max="772" width="0" hidden="1" customWidth="1"/>
    <col min="773" max="773" width="21" customWidth="1"/>
    <col min="774" max="785" width="0" hidden="1" customWidth="1"/>
    <col min="786" max="787" width="9.140625" customWidth="1"/>
    <col min="788" max="788" width="22.140625" bestFit="1" customWidth="1"/>
    <col min="789" max="789" width="13.85546875" customWidth="1"/>
    <col min="790" max="790" width="12.140625" customWidth="1"/>
    <col min="791" max="791" width="10.85546875" customWidth="1"/>
    <col min="792" max="792" width="9" bestFit="1" customWidth="1"/>
    <col min="793" max="793" width="9.42578125" bestFit="1" customWidth="1"/>
    <col min="795" max="795" width="6.42578125" customWidth="1"/>
    <col min="1027" max="1027" width="16.7109375" bestFit="1" customWidth="1"/>
    <col min="1028" max="1028" width="0" hidden="1" customWidth="1"/>
    <col min="1029" max="1029" width="21" customWidth="1"/>
    <col min="1030" max="1041" width="0" hidden="1" customWidth="1"/>
    <col min="1042" max="1043" width="9.140625" customWidth="1"/>
    <col min="1044" max="1044" width="22.140625" bestFit="1" customWidth="1"/>
    <col min="1045" max="1045" width="13.85546875" customWidth="1"/>
    <col min="1046" max="1046" width="12.140625" customWidth="1"/>
    <col min="1047" max="1047" width="10.85546875" customWidth="1"/>
    <col min="1048" max="1048" width="9" bestFit="1" customWidth="1"/>
    <col min="1049" max="1049" width="9.42578125" bestFit="1" customWidth="1"/>
    <col min="1051" max="1051" width="6.42578125" customWidth="1"/>
    <col min="1283" max="1283" width="16.7109375" bestFit="1" customWidth="1"/>
    <col min="1284" max="1284" width="0" hidden="1" customWidth="1"/>
    <col min="1285" max="1285" width="21" customWidth="1"/>
    <col min="1286" max="1297" width="0" hidden="1" customWidth="1"/>
    <col min="1298" max="1299" width="9.140625" customWidth="1"/>
    <col min="1300" max="1300" width="22.140625" bestFit="1" customWidth="1"/>
    <col min="1301" max="1301" width="13.85546875" customWidth="1"/>
    <col min="1302" max="1302" width="12.140625" customWidth="1"/>
    <col min="1303" max="1303" width="10.85546875" customWidth="1"/>
    <col min="1304" max="1304" width="9" bestFit="1" customWidth="1"/>
    <col min="1305" max="1305" width="9.42578125" bestFit="1" customWidth="1"/>
    <col min="1307" max="1307" width="6.42578125" customWidth="1"/>
    <col min="1539" max="1539" width="16.7109375" bestFit="1" customWidth="1"/>
    <col min="1540" max="1540" width="0" hidden="1" customWidth="1"/>
    <col min="1541" max="1541" width="21" customWidth="1"/>
    <col min="1542" max="1553" width="0" hidden="1" customWidth="1"/>
    <col min="1554" max="1555" width="9.140625" customWidth="1"/>
    <col min="1556" max="1556" width="22.140625" bestFit="1" customWidth="1"/>
    <col min="1557" max="1557" width="13.85546875" customWidth="1"/>
    <col min="1558" max="1558" width="12.140625" customWidth="1"/>
    <col min="1559" max="1559" width="10.85546875" customWidth="1"/>
    <col min="1560" max="1560" width="9" bestFit="1" customWidth="1"/>
    <col min="1561" max="1561" width="9.42578125" bestFit="1" customWidth="1"/>
    <col min="1563" max="1563" width="6.42578125" customWidth="1"/>
    <col min="1795" max="1795" width="16.7109375" bestFit="1" customWidth="1"/>
    <col min="1796" max="1796" width="0" hidden="1" customWidth="1"/>
    <col min="1797" max="1797" width="21" customWidth="1"/>
    <col min="1798" max="1809" width="0" hidden="1" customWidth="1"/>
    <col min="1810" max="1811" width="9.140625" customWidth="1"/>
    <col min="1812" max="1812" width="22.140625" bestFit="1" customWidth="1"/>
    <col min="1813" max="1813" width="13.85546875" customWidth="1"/>
    <col min="1814" max="1814" width="12.140625" customWidth="1"/>
    <col min="1815" max="1815" width="10.85546875" customWidth="1"/>
    <col min="1816" max="1816" width="9" bestFit="1" customWidth="1"/>
    <col min="1817" max="1817" width="9.42578125" bestFit="1" customWidth="1"/>
    <col min="1819" max="1819" width="6.42578125" customWidth="1"/>
    <col min="2051" max="2051" width="16.7109375" bestFit="1" customWidth="1"/>
    <col min="2052" max="2052" width="0" hidden="1" customWidth="1"/>
    <col min="2053" max="2053" width="21" customWidth="1"/>
    <col min="2054" max="2065" width="0" hidden="1" customWidth="1"/>
    <col min="2066" max="2067" width="9.140625" customWidth="1"/>
    <col min="2068" max="2068" width="22.140625" bestFit="1" customWidth="1"/>
    <col min="2069" max="2069" width="13.85546875" customWidth="1"/>
    <col min="2070" max="2070" width="12.140625" customWidth="1"/>
    <col min="2071" max="2071" width="10.85546875" customWidth="1"/>
    <col min="2072" max="2072" width="9" bestFit="1" customWidth="1"/>
    <col min="2073" max="2073" width="9.42578125" bestFit="1" customWidth="1"/>
    <col min="2075" max="2075" width="6.42578125" customWidth="1"/>
    <col min="2307" max="2307" width="16.7109375" bestFit="1" customWidth="1"/>
    <col min="2308" max="2308" width="0" hidden="1" customWidth="1"/>
    <col min="2309" max="2309" width="21" customWidth="1"/>
    <col min="2310" max="2321" width="0" hidden="1" customWidth="1"/>
    <col min="2322" max="2323" width="9.140625" customWidth="1"/>
    <col min="2324" max="2324" width="22.140625" bestFit="1" customWidth="1"/>
    <col min="2325" max="2325" width="13.85546875" customWidth="1"/>
    <col min="2326" max="2326" width="12.140625" customWidth="1"/>
    <col min="2327" max="2327" width="10.85546875" customWidth="1"/>
    <col min="2328" max="2328" width="9" bestFit="1" customWidth="1"/>
    <col min="2329" max="2329" width="9.42578125" bestFit="1" customWidth="1"/>
    <col min="2331" max="2331" width="6.42578125" customWidth="1"/>
    <col min="2563" max="2563" width="16.7109375" bestFit="1" customWidth="1"/>
    <col min="2564" max="2564" width="0" hidden="1" customWidth="1"/>
    <col min="2565" max="2565" width="21" customWidth="1"/>
    <col min="2566" max="2577" width="0" hidden="1" customWidth="1"/>
    <col min="2578" max="2579" width="9.140625" customWidth="1"/>
    <col min="2580" max="2580" width="22.140625" bestFit="1" customWidth="1"/>
    <col min="2581" max="2581" width="13.85546875" customWidth="1"/>
    <col min="2582" max="2582" width="12.140625" customWidth="1"/>
    <col min="2583" max="2583" width="10.85546875" customWidth="1"/>
    <col min="2584" max="2584" width="9" bestFit="1" customWidth="1"/>
    <col min="2585" max="2585" width="9.42578125" bestFit="1" customWidth="1"/>
    <col min="2587" max="2587" width="6.42578125" customWidth="1"/>
    <col min="2819" max="2819" width="16.7109375" bestFit="1" customWidth="1"/>
    <col min="2820" max="2820" width="0" hidden="1" customWidth="1"/>
    <col min="2821" max="2821" width="21" customWidth="1"/>
    <col min="2822" max="2833" width="0" hidden="1" customWidth="1"/>
    <col min="2834" max="2835" width="9.140625" customWidth="1"/>
    <col min="2836" max="2836" width="22.140625" bestFit="1" customWidth="1"/>
    <col min="2837" max="2837" width="13.85546875" customWidth="1"/>
    <col min="2838" max="2838" width="12.140625" customWidth="1"/>
    <col min="2839" max="2839" width="10.85546875" customWidth="1"/>
    <col min="2840" max="2840" width="9" bestFit="1" customWidth="1"/>
    <col min="2841" max="2841" width="9.42578125" bestFit="1" customWidth="1"/>
    <col min="2843" max="2843" width="6.42578125" customWidth="1"/>
    <col min="3075" max="3075" width="16.7109375" bestFit="1" customWidth="1"/>
    <col min="3076" max="3076" width="0" hidden="1" customWidth="1"/>
    <col min="3077" max="3077" width="21" customWidth="1"/>
    <col min="3078" max="3089" width="0" hidden="1" customWidth="1"/>
    <col min="3090" max="3091" width="9.140625" customWidth="1"/>
    <col min="3092" max="3092" width="22.140625" bestFit="1" customWidth="1"/>
    <col min="3093" max="3093" width="13.85546875" customWidth="1"/>
    <col min="3094" max="3094" width="12.140625" customWidth="1"/>
    <col min="3095" max="3095" width="10.85546875" customWidth="1"/>
    <col min="3096" max="3096" width="9" bestFit="1" customWidth="1"/>
    <col min="3097" max="3097" width="9.42578125" bestFit="1" customWidth="1"/>
    <col min="3099" max="3099" width="6.42578125" customWidth="1"/>
    <col min="3331" max="3331" width="16.7109375" bestFit="1" customWidth="1"/>
    <col min="3332" max="3332" width="0" hidden="1" customWidth="1"/>
    <col min="3333" max="3333" width="21" customWidth="1"/>
    <col min="3334" max="3345" width="0" hidden="1" customWidth="1"/>
    <col min="3346" max="3347" width="9.140625" customWidth="1"/>
    <col min="3348" max="3348" width="22.140625" bestFit="1" customWidth="1"/>
    <col min="3349" max="3349" width="13.85546875" customWidth="1"/>
    <col min="3350" max="3350" width="12.140625" customWidth="1"/>
    <col min="3351" max="3351" width="10.85546875" customWidth="1"/>
    <col min="3352" max="3352" width="9" bestFit="1" customWidth="1"/>
    <col min="3353" max="3353" width="9.42578125" bestFit="1" customWidth="1"/>
    <col min="3355" max="3355" width="6.42578125" customWidth="1"/>
    <col min="3587" max="3587" width="16.7109375" bestFit="1" customWidth="1"/>
    <col min="3588" max="3588" width="0" hidden="1" customWidth="1"/>
    <col min="3589" max="3589" width="21" customWidth="1"/>
    <col min="3590" max="3601" width="0" hidden="1" customWidth="1"/>
    <col min="3602" max="3603" width="9.140625" customWidth="1"/>
    <col min="3604" max="3604" width="22.140625" bestFit="1" customWidth="1"/>
    <col min="3605" max="3605" width="13.85546875" customWidth="1"/>
    <col min="3606" max="3606" width="12.140625" customWidth="1"/>
    <col min="3607" max="3607" width="10.85546875" customWidth="1"/>
    <col min="3608" max="3608" width="9" bestFit="1" customWidth="1"/>
    <col min="3609" max="3609" width="9.42578125" bestFit="1" customWidth="1"/>
    <col min="3611" max="3611" width="6.42578125" customWidth="1"/>
    <col min="3843" max="3843" width="16.7109375" bestFit="1" customWidth="1"/>
    <col min="3844" max="3844" width="0" hidden="1" customWidth="1"/>
    <col min="3845" max="3845" width="21" customWidth="1"/>
    <col min="3846" max="3857" width="0" hidden="1" customWidth="1"/>
    <col min="3858" max="3859" width="9.140625" customWidth="1"/>
    <col min="3860" max="3860" width="22.140625" bestFit="1" customWidth="1"/>
    <col min="3861" max="3861" width="13.85546875" customWidth="1"/>
    <col min="3862" max="3862" width="12.140625" customWidth="1"/>
    <col min="3863" max="3863" width="10.85546875" customWidth="1"/>
    <col min="3864" max="3864" width="9" bestFit="1" customWidth="1"/>
    <col min="3865" max="3865" width="9.42578125" bestFit="1" customWidth="1"/>
    <col min="3867" max="3867" width="6.42578125" customWidth="1"/>
    <col min="4099" max="4099" width="16.7109375" bestFit="1" customWidth="1"/>
    <col min="4100" max="4100" width="0" hidden="1" customWidth="1"/>
    <col min="4101" max="4101" width="21" customWidth="1"/>
    <col min="4102" max="4113" width="0" hidden="1" customWidth="1"/>
    <col min="4114" max="4115" width="9.140625" customWidth="1"/>
    <col min="4116" max="4116" width="22.140625" bestFit="1" customWidth="1"/>
    <col min="4117" max="4117" width="13.85546875" customWidth="1"/>
    <col min="4118" max="4118" width="12.140625" customWidth="1"/>
    <col min="4119" max="4119" width="10.85546875" customWidth="1"/>
    <col min="4120" max="4120" width="9" bestFit="1" customWidth="1"/>
    <col min="4121" max="4121" width="9.42578125" bestFit="1" customWidth="1"/>
    <col min="4123" max="4123" width="6.42578125" customWidth="1"/>
    <col min="4355" max="4355" width="16.7109375" bestFit="1" customWidth="1"/>
    <col min="4356" max="4356" width="0" hidden="1" customWidth="1"/>
    <col min="4357" max="4357" width="21" customWidth="1"/>
    <col min="4358" max="4369" width="0" hidden="1" customWidth="1"/>
    <col min="4370" max="4371" width="9.140625" customWidth="1"/>
    <col min="4372" max="4372" width="22.140625" bestFit="1" customWidth="1"/>
    <col min="4373" max="4373" width="13.85546875" customWidth="1"/>
    <col min="4374" max="4374" width="12.140625" customWidth="1"/>
    <col min="4375" max="4375" width="10.85546875" customWidth="1"/>
    <col min="4376" max="4376" width="9" bestFit="1" customWidth="1"/>
    <col min="4377" max="4377" width="9.42578125" bestFit="1" customWidth="1"/>
    <col min="4379" max="4379" width="6.42578125" customWidth="1"/>
    <col min="4611" max="4611" width="16.7109375" bestFit="1" customWidth="1"/>
    <col min="4612" max="4612" width="0" hidden="1" customWidth="1"/>
    <col min="4613" max="4613" width="21" customWidth="1"/>
    <col min="4614" max="4625" width="0" hidden="1" customWidth="1"/>
    <col min="4626" max="4627" width="9.140625" customWidth="1"/>
    <col min="4628" max="4628" width="22.140625" bestFit="1" customWidth="1"/>
    <col min="4629" max="4629" width="13.85546875" customWidth="1"/>
    <col min="4630" max="4630" width="12.140625" customWidth="1"/>
    <col min="4631" max="4631" width="10.85546875" customWidth="1"/>
    <col min="4632" max="4632" width="9" bestFit="1" customWidth="1"/>
    <col min="4633" max="4633" width="9.42578125" bestFit="1" customWidth="1"/>
    <col min="4635" max="4635" width="6.42578125" customWidth="1"/>
    <col min="4867" max="4867" width="16.7109375" bestFit="1" customWidth="1"/>
    <col min="4868" max="4868" width="0" hidden="1" customWidth="1"/>
    <col min="4869" max="4869" width="21" customWidth="1"/>
    <col min="4870" max="4881" width="0" hidden="1" customWidth="1"/>
    <col min="4882" max="4883" width="9.140625" customWidth="1"/>
    <col min="4884" max="4884" width="22.140625" bestFit="1" customWidth="1"/>
    <col min="4885" max="4885" width="13.85546875" customWidth="1"/>
    <col min="4886" max="4886" width="12.140625" customWidth="1"/>
    <col min="4887" max="4887" width="10.85546875" customWidth="1"/>
    <col min="4888" max="4888" width="9" bestFit="1" customWidth="1"/>
    <col min="4889" max="4889" width="9.42578125" bestFit="1" customWidth="1"/>
    <col min="4891" max="4891" width="6.42578125" customWidth="1"/>
    <col min="5123" max="5123" width="16.7109375" bestFit="1" customWidth="1"/>
    <col min="5124" max="5124" width="0" hidden="1" customWidth="1"/>
    <col min="5125" max="5125" width="21" customWidth="1"/>
    <col min="5126" max="5137" width="0" hidden="1" customWidth="1"/>
    <col min="5138" max="5139" width="9.140625" customWidth="1"/>
    <col min="5140" max="5140" width="22.140625" bestFit="1" customWidth="1"/>
    <col min="5141" max="5141" width="13.85546875" customWidth="1"/>
    <col min="5142" max="5142" width="12.140625" customWidth="1"/>
    <col min="5143" max="5143" width="10.85546875" customWidth="1"/>
    <col min="5144" max="5144" width="9" bestFit="1" customWidth="1"/>
    <col min="5145" max="5145" width="9.42578125" bestFit="1" customWidth="1"/>
    <col min="5147" max="5147" width="6.42578125" customWidth="1"/>
    <col min="5379" max="5379" width="16.7109375" bestFit="1" customWidth="1"/>
    <col min="5380" max="5380" width="0" hidden="1" customWidth="1"/>
    <col min="5381" max="5381" width="21" customWidth="1"/>
    <col min="5382" max="5393" width="0" hidden="1" customWidth="1"/>
    <col min="5394" max="5395" width="9.140625" customWidth="1"/>
    <col min="5396" max="5396" width="22.140625" bestFit="1" customWidth="1"/>
    <col min="5397" max="5397" width="13.85546875" customWidth="1"/>
    <col min="5398" max="5398" width="12.140625" customWidth="1"/>
    <col min="5399" max="5399" width="10.85546875" customWidth="1"/>
    <col min="5400" max="5400" width="9" bestFit="1" customWidth="1"/>
    <col min="5401" max="5401" width="9.42578125" bestFit="1" customWidth="1"/>
    <col min="5403" max="5403" width="6.42578125" customWidth="1"/>
    <col min="5635" max="5635" width="16.7109375" bestFit="1" customWidth="1"/>
    <col min="5636" max="5636" width="0" hidden="1" customWidth="1"/>
    <col min="5637" max="5637" width="21" customWidth="1"/>
    <col min="5638" max="5649" width="0" hidden="1" customWidth="1"/>
    <col min="5650" max="5651" width="9.140625" customWidth="1"/>
    <col min="5652" max="5652" width="22.140625" bestFit="1" customWidth="1"/>
    <col min="5653" max="5653" width="13.85546875" customWidth="1"/>
    <col min="5654" max="5654" width="12.140625" customWidth="1"/>
    <col min="5655" max="5655" width="10.85546875" customWidth="1"/>
    <col min="5656" max="5656" width="9" bestFit="1" customWidth="1"/>
    <col min="5657" max="5657" width="9.42578125" bestFit="1" customWidth="1"/>
    <col min="5659" max="5659" width="6.42578125" customWidth="1"/>
    <col min="5891" max="5891" width="16.7109375" bestFit="1" customWidth="1"/>
    <col min="5892" max="5892" width="0" hidden="1" customWidth="1"/>
    <col min="5893" max="5893" width="21" customWidth="1"/>
    <col min="5894" max="5905" width="0" hidden="1" customWidth="1"/>
    <col min="5906" max="5907" width="9.140625" customWidth="1"/>
    <col min="5908" max="5908" width="22.140625" bestFit="1" customWidth="1"/>
    <col min="5909" max="5909" width="13.85546875" customWidth="1"/>
    <col min="5910" max="5910" width="12.140625" customWidth="1"/>
    <col min="5911" max="5911" width="10.85546875" customWidth="1"/>
    <col min="5912" max="5912" width="9" bestFit="1" customWidth="1"/>
    <col min="5913" max="5913" width="9.42578125" bestFit="1" customWidth="1"/>
    <col min="5915" max="5915" width="6.42578125" customWidth="1"/>
    <col min="6147" max="6147" width="16.7109375" bestFit="1" customWidth="1"/>
    <col min="6148" max="6148" width="0" hidden="1" customWidth="1"/>
    <col min="6149" max="6149" width="21" customWidth="1"/>
    <col min="6150" max="6161" width="0" hidden="1" customWidth="1"/>
    <col min="6162" max="6163" width="9.140625" customWidth="1"/>
    <col min="6164" max="6164" width="22.140625" bestFit="1" customWidth="1"/>
    <col min="6165" max="6165" width="13.85546875" customWidth="1"/>
    <col min="6166" max="6166" width="12.140625" customWidth="1"/>
    <col min="6167" max="6167" width="10.85546875" customWidth="1"/>
    <col min="6168" max="6168" width="9" bestFit="1" customWidth="1"/>
    <col min="6169" max="6169" width="9.42578125" bestFit="1" customWidth="1"/>
    <col min="6171" max="6171" width="6.42578125" customWidth="1"/>
    <col min="6403" max="6403" width="16.7109375" bestFit="1" customWidth="1"/>
    <col min="6404" max="6404" width="0" hidden="1" customWidth="1"/>
    <col min="6405" max="6405" width="21" customWidth="1"/>
    <col min="6406" max="6417" width="0" hidden="1" customWidth="1"/>
    <col min="6418" max="6419" width="9.140625" customWidth="1"/>
    <col min="6420" max="6420" width="22.140625" bestFit="1" customWidth="1"/>
    <col min="6421" max="6421" width="13.85546875" customWidth="1"/>
    <col min="6422" max="6422" width="12.140625" customWidth="1"/>
    <col min="6423" max="6423" width="10.85546875" customWidth="1"/>
    <col min="6424" max="6424" width="9" bestFit="1" customWidth="1"/>
    <col min="6425" max="6425" width="9.42578125" bestFit="1" customWidth="1"/>
    <col min="6427" max="6427" width="6.42578125" customWidth="1"/>
    <col min="6659" max="6659" width="16.7109375" bestFit="1" customWidth="1"/>
    <col min="6660" max="6660" width="0" hidden="1" customWidth="1"/>
    <col min="6661" max="6661" width="21" customWidth="1"/>
    <col min="6662" max="6673" width="0" hidden="1" customWidth="1"/>
    <col min="6674" max="6675" width="9.140625" customWidth="1"/>
    <col min="6676" max="6676" width="22.140625" bestFit="1" customWidth="1"/>
    <col min="6677" max="6677" width="13.85546875" customWidth="1"/>
    <col min="6678" max="6678" width="12.140625" customWidth="1"/>
    <col min="6679" max="6679" width="10.85546875" customWidth="1"/>
    <col min="6680" max="6680" width="9" bestFit="1" customWidth="1"/>
    <col min="6681" max="6681" width="9.42578125" bestFit="1" customWidth="1"/>
    <col min="6683" max="6683" width="6.42578125" customWidth="1"/>
    <col min="6915" max="6915" width="16.7109375" bestFit="1" customWidth="1"/>
    <col min="6916" max="6916" width="0" hidden="1" customWidth="1"/>
    <col min="6917" max="6917" width="21" customWidth="1"/>
    <col min="6918" max="6929" width="0" hidden="1" customWidth="1"/>
    <col min="6930" max="6931" width="9.140625" customWidth="1"/>
    <col min="6932" max="6932" width="22.140625" bestFit="1" customWidth="1"/>
    <col min="6933" max="6933" width="13.85546875" customWidth="1"/>
    <col min="6934" max="6934" width="12.140625" customWidth="1"/>
    <col min="6935" max="6935" width="10.85546875" customWidth="1"/>
    <col min="6936" max="6936" width="9" bestFit="1" customWidth="1"/>
    <col min="6937" max="6937" width="9.42578125" bestFit="1" customWidth="1"/>
    <col min="6939" max="6939" width="6.42578125" customWidth="1"/>
    <col min="7171" max="7171" width="16.7109375" bestFit="1" customWidth="1"/>
    <col min="7172" max="7172" width="0" hidden="1" customWidth="1"/>
    <col min="7173" max="7173" width="21" customWidth="1"/>
    <col min="7174" max="7185" width="0" hidden="1" customWidth="1"/>
    <col min="7186" max="7187" width="9.140625" customWidth="1"/>
    <col min="7188" max="7188" width="22.140625" bestFit="1" customWidth="1"/>
    <col min="7189" max="7189" width="13.85546875" customWidth="1"/>
    <col min="7190" max="7190" width="12.140625" customWidth="1"/>
    <col min="7191" max="7191" width="10.85546875" customWidth="1"/>
    <col min="7192" max="7192" width="9" bestFit="1" customWidth="1"/>
    <col min="7193" max="7193" width="9.42578125" bestFit="1" customWidth="1"/>
    <col min="7195" max="7195" width="6.42578125" customWidth="1"/>
    <col min="7427" max="7427" width="16.7109375" bestFit="1" customWidth="1"/>
    <col min="7428" max="7428" width="0" hidden="1" customWidth="1"/>
    <col min="7429" max="7429" width="21" customWidth="1"/>
    <col min="7430" max="7441" width="0" hidden="1" customWidth="1"/>
    <col min="7442" max="7443" width="9.140625" customWidth="1"/>
    <col min="7444" max="7444" width="22.140625" bestFit="1" customWidth="1"/>
    <col min="7445" max="7445" width="13.85546875" customWidth="1"/>
    <col min="7446" max="7446" width="12.140625" customWidth="1"/>
    <col min="7447" max="7447" width="10.85546875" customWidth="1"/>
    <col min="7448" max="7448" width="9" bestFit="1" customWidth="1"/>
    <col min="7449" max="7449" width="9.42578125" bestFit="1" customWidth="1"/>
    <col min="7451" max="7451" width="6.42578125" customWidth="1"/>
    <col min="7683" max="7683" width="16.7109375" bestFit="1" customWidth="1"/>
    <col min="7684" max="7684" width="0" hidden="1" customWidth="1"/>
    <col min="7685" max="7685" width="21" customWidth="1"/>
    <col min="7686" max="7697" width="0" hidden="1" customWidth="1"/>
    <col min="7698" max="7699" width="9.140625" customWidth="1"/>
    <col min="7700" max="7700" width="22.140625" bestFit="1" customWidth="1"/>
    <col min="7701" max="7701" width="13.85546875" customWidth="1"/>
    <col min="7702" max="7702" width="12.140625" customWidth="1"/>
    <col min="7703" max="7703" width="10.85546875" customWidth="1"/>
    <col min="7704" max="7704" width="9" bestFit="1" customWidth="1"/>
    <col min="7705" max="7705" width="9.42578125" bestFit="1" customWidth="1"/>
    <col min="7707" max="7707" width="6.42578125" customWidth="1"/>
    <col min="7939" max="7939" width="16.7109375" bestFit="1" customWidth="1"/>
    <col min="7940" max="7940" width="0" hidden="1" customWidth="1"/>
    <col min="7941" max="7941" width="21" customWidth="1"/>
    <col min="7942" max="7953" width="0" hidden="1" customWidth="1"/>
    <col min="7954" max="7955" width="9.140625" customWidth="1"/>
    <col min="7956" max="7956" width="22.140625" bestFit="1" customWidth="1"/>
    <col min="7957" max="7957" width="13.85546875" customWidth="1"/>
    <col min="7958" max="7958" width="12.140625" customWidth="1"/>
    <col min="7959" max="7959" width="10.85546875" customWidth="1"/>
    <col min="7960" max="7960" width="9" bestFit="1" customWidth="1"/>
    <col min="7961" max="7961" width="9.42578125" bestFit="1" customWidth="1"/>
    <col min="7963" max="7963" width="6.42578125" customWidth="1"/>
    <col min="8195" max="8195" width="16.7109375" bestFit="1" customWidth="1"/>
    <col min="8196" max="8196" width="0" hidden="1" customWidth="1"/>
    <col min="8197" max="8197" width="21" customWidth="1"/>
    <col min="8198" max="8209" width="0" hidden="1" customWidth="1"/>
    <col min="8210" max="8211" width="9.140625" customWidth="1"/>
    <col min="8212" max="8212" width="22.140625" bestFit="1" customWidth="1"/>
    <col min="8213" max="8213" width="13.85546875" customWidth="1"/>
    <col min="8214" max="8214" width="12.140625" customWidth="1"/>
    <col min="8215" max="8215" width="10.85546875" customWidth="1"/>
    <col min="8216" max="8216" width="9" bestFit="1" customWidth="1"/>
    <col min="8217" max="8217" width="9.42578125" bestFit="1" customWidth="1"/>
    <col min="8219" max="8219" width="6.42578125" customWidth="1"/>
    <col min="8451" max="8451" width="16.7109375" bestFit="1" customWidth="1"/>
    <col min="8452" max="8452" width="0" hidden="1" customWidth="1"/>
    <col min="8453" max="8453" width="21" customWidth="1"/>
    <col min="8454" max="8465" width="0" hidden="1" customWidth="1"/>
    <col min="8466" max="8467" width="9.140625" customWidth="1"/>
    <col min="8468" max="8468" width="22.140625" bestFit="1" customWidth="1"/>
    <col min="8469" max="8469" width="13.85546875" customWidth="1"/>
    <col min="8470" max="8470" width="12.140625" customWidth="1"/>
    <col min="8471" max="8471" width="10.85546875" customWidth="1"/>
    <col min="8472" max="8472" width="9" bestFit="1" customWidth="1"/>
    <col min="8473" max="8473" width="9.42578125" bestFit="1" customWidth="1"/>
    <col min="8475" max="8475" width="6.42578125" customWidth="1"/>
    <col min="8707" max="8707" width="16.7109375" bestFit="1" customWidth="1"/>
    <col min="8708" max="8708" width="0" hidden="1" customWidth="1"/>
    <col min="8709" max="8709" width="21" customWidth="1"/>
    <col min="8710" max="8721" width="0" hidden="1" customWidth="1"/>
    <col min="8722" max="8723" width="9.140625" customWidth="1"/>
    <col min="8724" max="8724" width="22.140625" bestFit="1" customWidth="1"/>
    <col min="8725" max="8725" width="13.85546875" customWidth="1"/>
    <col min="8726" max="8726" width="12.140625" customWidth="1"/>
    <col min="8727" max="8727" width="10.85546875" customWidth="1"/>
    <col min="8728" max="8728" width="9" bestFit="1" customWidth="1"/>
    <col min="8729" max="8729" width="9.42578125" bestFit="1" customWidth="1"/>
    <col min="8731" max="8731" width="6.42578125" customWidth="1"/>
    <col min="8963" max="8963" width="16.7109375" bestFit="1" customWidth="1"/>
    <col min="8964" max="8964" width="0" hidden="1" customWidth="1"/>
    <col min="8965" max="8965" width="21" customWidth="1"/>
    <col min="8966" max="8977" width="0" hidden="1" customWidth="1"/>
    <col min="8978" max="8979" width="9.140625" customWidth="1"/>
    <col min="8980" max="8980" width="22.140625" bestFit="1" customWidth="1"/>
    <col min="8981" max="8981" width="13.85546875" customWidth="1"/>
    <col min="8982" max="8982" width="12.140625" customWidth="1"/>
    <col min="8983" max="8983" width="10.85546875" customWidth="1"/>
    <col min="8984" max="8984" width="9" bestFit="1" customWidth="1"/>
    <col min="8985" max="8985" width="9.42578125" bestFit="1" customWidth="1"/>
    <col min="8987" max="8987" width="6.42578125" customWidth="1"/>
    <col min="9219" max="9219" width="16.7109375" bestFit="1" customWidth="1"/>
    <col min="9220" max="9220" width="0" hidden="1" customWidth="1"/>
    <col min="9221" max="9221" width="21" customWidth="1"/>
    <col min="9222" max="9233" width="0" hidden="1" customWidth="1"/>
    <col min="9234" max="9235" width="9.140625" customWidth="1"/>
    <col min="9236" max="9236" width="22.140625" bestFit="1" customWidth="1"/>
    <col min="9237" max="9237" width="13.85546875" customWidth="1"/>
    <col min="9238" max="9238" width="12.140625" customWidth="1"/>
    <col min="9239" max="9239" width="10.85546875" customWidth="1"/>
    <col min="9240" max="9240" width="9" bestFit="1" customWidth="1"/>
    <col min="9241" max="9241" width="9.42578125" bestFit="1" customWidth="1"/>
    <col min="9243" max="9243" width="6.42578125" customWidth="1"/>
    <col min="9475" max="9475" width="16.7109375" bestFit="1" customWidth="1"/>
    <col min="9476" max="9476" width="0" hidden="1" customWidth="1"/>
    <col min="9477" max="9477" width="21" customWidth="1"/>
    <col min="9478" max="9489" width="0" hidden="1" customWidth="1"/>
    <col min="9490" max="9491" width="9.140625" customWidth="1"/>
    <col min="9492" max="9492" width="22.140625" bestFit="1" customWidth="1"/>
    <col min="9493" max="9493" width="13.85546875" customWidth="1"/>
    <col min="9494" max="9494" width="12.140625" customWidth="1"/>
    <col min="9495" max="9495" width="10.85546875" customWidth="1"/>
    <col min="9496" max="9496" width="9" bestFit="1" customWidth="1"/>
    <col min="9497" max="9497" width="9.42578125" bestFit="1" customWidth="1"/>
    <col min="9499" max="9499" width="6.42578125" customWidth="1"/>
    <col min="9731" max="9731" width="16.7109375" bestFit="1" customWidth="1"/>
    <col min="9732" max="9732" width="0" hidden="1" customWidth="1"/>
    <col min="9733" max="9733" width="21" customWidth="1"/>
    <col min="9734" max="9745" width="0" hidden="1" customWidth="1"/>
    <col min="9746" max="9747" width="9.140625" customWidth="1"/>
    <col min="9748" max="9748" width="22.140625" bestFit="1" customWidth="1"/>
    <col min="9749" max="9749" width="13.85546875" customWidth="1"/>
    <col min="9750" max="9750" width="12.140625" customWidth="1"/>
    <col min="9751" max="9751" width="10.85546875" customWidth="1"/>
    <col min="9752" max="9752" width="9" bestFit="1" customWidth="1"/>
    <col min="9753" max="9753" width="9.42578125" bestFit="1" customWidth="1"/>
    <col min="9755" max="9755" width="6.42578125" customWidth="1"/>
    <col min="9987" max="9987" width="16.7109375" bestFit="1" customWidth="1"/>
    <col min="9988" max="9988" width="0" hidden="1" customWidth="1"/>
    <col min="9989" max="9989" width="21" customWidth="1"/>
    <col min="9990" max="10001" width="0" hidden="1" customWidth="1"/>
    <col min="10002" max="10003" width="9.140625" customWidth="1"/>
    <col min="10004" max="10004" width="22.140625" bestFit="1" customWidth="1"/>
    <col min="10005" max="10005" width="13.85546875" customWidth="1"/>
    <col min="10006" max="10006" width="12.140625" customWidth="1"/>
    <col min="10007" max="10007" width="10.85546875" customWidth="1"/>
    <col min="10008" max="10008" width="9" bestFit="1" customWidth="1"/>
    <col min="10009" max="10009" width="9.42578125" bestFit="1" customWidth="1"/>
    <col min="10011" max="10011" width="6.42578125" customWidth="1"/>
    <col min="10243" max="10243" width="16.7109375" bestFit="1" customWidth="1"/>
    <col min="10244" max="10244" width="0" hidden="1" customWidth="1"/>
    <col min="10245" max="10245" width="21" customWidth="1"/>
    <col min="10246" max="10257" width="0" hidden="1" customWidth="1"/>
    <col min="10258" max="10259" width="9.140625" customWidth="1"/>
    <col min="10260" max="10260" width="22.140625" bestFit="1" customWidth="1"/>
    <col min="10261" max="10261" width="13.85546875" customWidth="1"/>
    <col min="10262" max="10262" width="12.140625" customWidth="1"/>
    <col min="10263" max="10263" width="10.85546875" customWidth="1"/>
    <col min="10264" max="10264" width="9" bestFit="1" customWidth="1"/>
    <col min="10265" max="10265" width="9.42578125" bestFit="1" customWidth="1"/>
    <col min="10267" max="10267" width="6.42578125" customWidth="1"/>
    <col min="10499" max="10499" width="16.7109375" bestFit="1" customWidth="1"/>
    <col min="10500" max="10500" width="0" hidden="1" customWidth="1"/>
    <col min="10501" max="10501" width="21" customWidth="1"/>
    <col min="10502" max="10513" width="0" hidden="1" customWidth="1"/>
    <col min="10514" max="10515" width="9.140625" customWidth="1"/>
    <col min="10516" max="10516" width="22.140625" bestFit="1" customWidth="1"/>
    <col min="10517" max="10517" width="13.85546875" customWidth="1"/>
    <col min="10518" max="10518" width="12.140625" customWidth="1"/>
    <col min="10519" max="10519" width="10.85546875" customWidth="1"/>
    <col min="10520" max="10520" width="9" bestFit="1" customWidth="1"/>
    <col min="10521" max="10521" width="9.42578125" bestFit="1" customWidth="1"/>
    <col min="10523" max="10523" width="6.42578125" customWidth="1"/>
    <col min="10755" max="10755" width="16.7109375" bestFit="1" customWidth="1"/>
    <col min="10756" max="10756" width="0" hidden="1" customWidth="1"/>
    <col min="10757" max="10757" width="21" customWidth="1"/>
    <col min="10758" max="10769" width="0" hidden="1" customWidth="1"/>
    <col min="10770" max="10771" width="9.140625" customWidth="1"/>
    <col min="10772" max="10772" width="22.140625" bestFit="1" customWidth="1"/>
    <col min="10773" max="10773" width="13.85546875" customWidth="1"/>
    <col min="10774" max="10774" width="12.140625" customWidth="1"/>
    <col min="10775" max="10775" width="10.85546875" customWidth="1"/>
    <col min="10776" max="10776" width="9" bestFit="1" customWidth="1"/>
    <col min="10777" max="10777" width="9.42578125" bestFit="1" customWidth="1"/>
    <col min="10779" max="10779" width="6.42578125" customWidth="1"/>
    <col min="11011" max="11011" width="16.7109375" bestFit="1" customWidth="1"/>
    <col min="11012" max="11012" width="0" hidden="1" customWidth="1"/>
    <col min="11013" max="11013" width="21" customWidth="1"/>
    <col min="11014" max="11025" width="0" hidden="1" customWidth="1"/>
    <col min="11026" max="11027" width="9.140625" customWidth="1"/>
    <col min="11028" max="11028" width="22.140625" bestFit="1" customWidth="1"/>
    <col min="11029" max="11029" width="13.85546875" customWidth="1"/>
    <col min="11030" max="11030" width="12.140625" customWidth="1"/>
    <col min="11031" max="11031" width="10.85546875" customWidth="1"/>
    <col min="11032" max="11032" width="9" bestFit="1" customWidth="1"/>
    <col min="11033" max="11033" width="9.42578125" bestFit="1" customWidth="1"/>
    <col min="11035" max="11035" width="6.42578125" customWidth="1"/>
    <col min="11267" max="11267" width="16.7109375" bestFit="1" customWidth="1"/>
    <col min="11268" max="11268" width="0" hidden="1" customWidth="1"/>
    <col min="11269" max="11269" width="21" customWidth="1"/>
    <col min="11270" max="11281" width="0" hidden="1" customWidth="1"/>
    <col min="11282" max="11283" width="9.140625" customWidth="1"/>
    <col min="11284" max="11284" width="22.140625" bestFit="1" customWidth="1"/>
    <col min="11285" max="11285" width="13.85546875" customWidth="1"/>
    <col min="11286" max="11286" width="12.140625" customWidth="1"/>
    <col min="11287" max="11287" width="10.85546875" customWidth="1"/>
    <col min="11288" max="11288" width="9" bestFit="1" customWidth="1"/>
    <col min="11289" max="11289" width="9.42578125" bestFit="1" customWidth="1"/>
    <col min="11291" max="11291" width="6.42578125" customWidth="1"/>
    <col min="11523" max="11523" width="16.7109375" bestFit="1" customWidth="1"/>
    <col min="11524" max="11524" width="0" hidden="1" customWidth="1"/>
    <col min="11525" max="11525" width="21" customWidth="1"/>
    <col min="11526" max="11537" width="0" hidden="1" customWidth="1"/>
    <col min="11538" max="11539" width="9.140625" customWidth="1"/>
    <col min="11540" max="11540" width="22.140625" bestFit="1" customWidth="1"/>
    <col min="11541" max="11541" width="13.85546875" customWidth="1"/>
    <col min="11542" max="11542" width="12.140625" customWidth="1"/>
    <col min="11543" max="11543" width="10.85546875" customWidth="1"/>
    <col min="11544" max="11544" width="9" bestFit="1" customWidth="1"/>
    <col min="11545" max="11545" width="9.42578125" bestFit="1" customWidth="1"/>
    <col min="11547" max="11547" width="6.42578125" customWidth="1"/>
    <col min="11779" max="11779" width="16.7109375" bestFit="1" customWidth="1"/>
    <col min="11780" max="11780" width="0" hidden="1" customWidth="1"/>
    <col min="11781" max="11781" width="21" customWidth="1"/>
    <col min="11782" max="11793" width="0" hidden="1" customWidth="1"/>
    <col min="11794" max="11795" width="9.140625" customWidth="1"/>
    <col min="11796" max="11796" width="22.140625" bestFit="1" customWidth="1"/>
    <col min="11797" max="11797" width="13.85546875" customWidth="1"/>
    <col min="11798" max="11798" width="12.140625" customWidth="1"/>
    <col min="11799" max="11799" width="10.85546875" customWidth="1"/>
    <col min="11800" max="11800" width="9" bestFit="1" customWidth="1"/>
    <col min="11801" max="11801" width="9.42578125" bestFit="1" customWidth="1"/>
    <col min="11803" max="11803" width="6.42578125" customWidth="1"/>
    <col min="12035" max="12035" width="16.7109375" bestFit="1" customWidth="1"/>
    <col min="12036" max="12036" width="0" hidden="1" customWidth="1"/>
    <col min="12037" max="12037" width="21" customWidth="1"/>
    <col min="12038" max="12049" width="0" hidden="1" customWidth="1"/>
    <col min="12050" max="12051" width="9.140625" customWidth="1"/>
    <col min="12052" max="12052" width="22.140625" bestFit="1" customWidth="1"/>
    <col min="12053" max="12053" width="13.85546875" customWidth="1"/>
    <col min="12054" max="12054" width="12.140625" customWidth="1"/>
    <col min="12055" max="12055" width="10.85546875" customWidth="1"/>
    <col min="12056" max="12056" width="9" bestFit="1" customWidth="1"/>
    <col min="12057" max="12057" width="9.42578125" bestFit="1" customWidth="1"/>
    <col min="12059" max="12059" width="6.42578125" customWidth="1"/>
    <col min="12291" max="12291" width="16.7109375" bestFit="1" customWidth="1"/>
    <col min="12292" max="12292" width="0" hidden="1" customWidth="1"/>
    <col min="12293" max="12293" width="21" customWidth="1"/>
    <col min="12294" max="12305" width="0" hidden="1" customWidth="1"/>
    <col min="12306" max="12307" width="9.140625" customWidth="1"/>
    <col min="12308" max="12308" width="22.140625" bestFit="1" customWidth="1"/>
    <col min="12309" max="12309" width="13.85546875" customWidth="1"/>
    <col min="12310" max="12310" width="12.140625" customWidth="1"/>
    <col min="12311" max="12311" width="10.85546875" customWidth="1"/>
    <col min="12312" max="12312" width="9" bestFit="1" customWidth="1"/>
    <col min="12313" max="12313" width="9.42578125" bestFit="1" customWidth="1"/>
    <col min="12315" max="12315" width="6.42578125" customWidth="1"/>
    <col min="12547" max="12547" width="16.7109375" bestFit="1" customWidth="1"/>
    <col min="12548" max="12548" width="0" hidden="1" customWidth="1"/>
    <col min="12549" max="12549" width="21" customWidth="1"/>
    <col min="12550" max="12561" width="0" hidden="1" customWidth="1"/>
    <col min="12562" max="12563" width="9.140625" customWidth="1"/>
    <col min="12564" max="12564" width="22.140625" bestFit="1" customWidth="1"/>
    <col min="12565" max="12565" width="13.85546875" customWidth="1"/>
    <col min="12566" max="12566" width="12.140625" customWidth="1"/>
    <col min="12567" max="12567" width="10.85546875" customWidth="1"/>
    <col min="12568" max="12568" width="9" bestFit="1" customWidth="1"/>
    <col min="12569" max="12569" width="9.42578125" bestFit="1" customWidth="1"/>
    <col min="12571" max="12571" width="6.42578125" customWidth="1"/>
    <col min="12803" max="12803" width="16.7109375" bestFit="1" customWidth="1"/>
    <col min="12804" max="12804" width="0" hidden="1" customWidth="1"/>
    <col min="12805" max="12805" width="21" customWidth="1"/>
    <col min="12806" max="12817" width="0" hidden="1" customWidth="1"/>
    <col min="12818" max="12819" width="9.140625" customWidth="1"/>
    <col min="12820" max="12820" width="22.140625" bestFit="1" customWidth="1"/>
    <col min="12821" max="12821" width="13.85546875" customWidth="1"/>
    <col min="12822" max="12822" width="12.140625" customWidth="1"/>
    <col min="12823" max="12823" width="10.85546875" customWidth="1"/>
    <col min="12824" max="12824" width="9" bestFit="1" customWidth="1"/>
    <col min="12825" max="12825" width="9.42578125" bestFit="1" customWidth="1"/>
    <col min="12827" max="12827" width="6.42578125" customWidth="1"/>
    <col min="13059" max="13059" width="16.7109375" bestFit="1" customWidth="1"/>
    <col min="13060" max="13060" width="0" hidden="1" customWidth="1"/>
    <col min="13061" max="13061" width="21" customWidth="1"/>
    <col min="13062" max="13073" width="0" hidden="1" customWidth="1"/>
    <col min="13074" max="13075" width="9.140625" customWidth="1"/>
    <col min="13076" max="13076" width="22.140625" bestFit="1" customWidth="1"/>
    <col min="13077" max="13077" width="13.85546875" customWidth="1"/>
    <col min="13078" max="13078" width="12.140625" customWidth="1"/>
    <col min="13079" max="13079" width="10.85546875" customWidth="1"/>
    <col min="13080" max="13080" width="9" bestFit="1" customWidth="1"/>
    <col min="13081" max="13081" width="9.42578125" bestFit="1" customWidth="1"/>
    <col min="13083" max="13083" width="6.42578125" customWidth="1"/>
    <col min="13315" max="13315" width="16.7109375" bestFit="1" customWidth="1"/>
    <col min="13316" max="13316" width="0" hidden="1" customWidth="1"/>
    <col min="13317" max="13317" width="21" customWidth="1"/>
    <col min="13318" max="13329" width="0" hidden="1" customWidth="1"/>
    <col min="13330" max="13331" width="9.140625" customWidth="1"/>
    <col min="13332" max="13332" width="22.140625" bestFit="1" customWidth="1"/>
    <col min="13333" max="13333" width="13.85546875" customWidth="1"/>
    <col min="13334" max="13334" width="12.140625" customWidth="1"/>
    <col min="13335" max="13335" width="10.85546875" customWidth="1"/>
    <col min="13336" max="13336" width="9" bestFit="1" customWidth="1"/>
    <col min="13337" max="13337" width="9.42578125" bestFit="1" customWidth="1"/>
    <col min="13339" max="13339" width="6.42578125" customWidth="1"/>
    <col min="13571" max="13571" width="16.7109375" bestFit="1" customWidth="1"/>
    <col min="13572" max="13572" width="0" hidden="1" customWidth="1"/>
    <col min="13573" max="13573" width="21" customWidth="1"/>
    <col min="13574" max="13585" width="0" hidden="1" customWidth="1"/>
    <col min="13586" max="13587" width="9.140625" customWidth="1"/>
    <col min="13588" max="13588" width="22.140625" bestFit="1" customWidth="1"/>
    <col min="13589" max="13589" width="13.85546875" customWidth="1"/>
    <col min="13590" max="13590" width="12.140625" customWidth="1"/>
    <col min="13591" max="13591" width="10.85546875" customWidth="1"/>
    <col min="13592" max="13592" width="9" bestFit="1" customWidth="1"/>
    <col min="13593" max="13593" width="9.42578125" bestFit="1" customWidth="1"/>
    <col min="13595" max="13595" width="6.42578125" customWidth="1"/>
    <col min="13827" max="13827" width="16.7109375" bestFit="1" customWidth="1"/>
    <col min="13828" max="13828" width="0" hidden="1" customWidth="1"/>
    <col min="13829" max="13829" width="21" customWidth="1"/>
    <col min="13830" max="13841" width="0" hidden="1" customWidth="1"/>
    <col min="13842" max="13843" width="9.140625" customWidth="1"/>
    <col min="13844" max="13844" width="22.140625" bestFit="1" customWidth="1"/>
    <col min="13845" max="13845" width="13.85546875" customWidth="1"/>
    <col min="13846" max="13846" width="12.140625" customWidth="1"/>
    <col min="13847" max="13847" width="10.85546875" customWidth="1"/>
    <col min="13848" max="13848" width="9" bestFit="1" customWidth="1"/>
    <col min="13849" max="13849" width="9.42578125" bestFit="1" customWidth="1"/>
    <col min="13851" max="13851" width="6.42578125" customWidth="1"/>
    <col min="14083" max="14083" width="16.7109375" bestFit="1" customWidth="1"/>
    <col min="14084" max="14084" width="0" hidden="1" customWidth="1"/>
    <col min="14085" max="14085" width="21" customWidth="1"/>
    <col min="14086" max="14097" width="0" hidden="1" customWidth="1"/>
    <col min="14098" max="14099" width="9.140625" customWidth="1"/>
    <col min="14100" max="14100" width="22.140625" bestFit="1" customWidth="1"/>
    <col min="14101" max="14101" width="13.85546875" customWidth="1"/>
    <col min="14102" max="14102" width="12.140625" customWidth="1"/>
    <col min="14103" max="14103" width="10.85546875" customWidth="1"/>
    <col min="14104" max="14104" width="9" bestFit="1" customWidth="1"/>
    <col min="14105" max="14105" width="9.42578125" bestFit="1" customWidth="1"/>
    <col min="14107" max="14107" width="6.42578125" customWidth="1"/>
    <col min="14339" max="14339" width="16.7109375" bestFit="1" customWidth="1"/>
    <col min="14340" max="14340" width="0" hidden="1" customWidth="1"/>
    <col min="14341" max="14341" width="21" customWidth="1"/>
    <col min="14342" max="14353" width="0" hidden="1" customWidth="1"/>
    <col min="14354" max="14355" width="9.140625" customWidth="1"/>
    <col min="14356" max="14356" width="22.140625" bestFit="1" customWidth="1"/>
    <col min="14357" max="14357" width="13.85546875" customWidth="1"/>
    <col min="14358" max="14358" width="12.140625" customWidth="1"/>
    <col min="14359" max="14359" width="10.85546875" customWidth="1"/>
    <col min="14360" max="14360" width="9" bestFit="1" customWidth="1"/>
    <col min="14361" max="14361" width="9.42578125" bestFit="1" customWidth="1"/>
    <col min="14363" max="14363" width="6.42578125" customWidth="1"/>
    <col min="14595" max="14595" width="16.7109375" bestFit="1" customWidth="1"/>
    <col min="14596" max="14596" width="0" hidden="1" customWidth="1"/>
    <col min="14597" max="14597" width="21" customWidth="1"/>
    <col min="14598" max="14609" width="0" hidden="1" customWidth="1"/>
    <col min="14610" max="14611" width="9.140625" customWidth="1"/>
    <col min="14612" max="14612" width="22.140625" bestFit="1" customWidth="1"/>
    <col min="14613" max="14613" width="13.85546875" customWidth="1"/>
    <col min="14614" max="14614" width="12.140625" customWidth="1"/>
    <col min="14615" max="14615" width="10.85546875" customWidth="1"/>
    <col min="14616" max="14616" width="9" bestFit="1" customWidth="1"/>
    <col min="14617" max="14617" width="9.42578125" bestFit="1" customWidth="1"/>
    <col min="14619" max="14619" width="6.42578125" customWidth="1"/>
    <col min="14851" max="14851" width="16.7109375" bestFit="1" customWidth="1"/>
    <col min="14852" max="14852" width="0" hidden="1" customWidth="1"/>
    <col min="14853" max="14853" width="21" customWidth="1"/>
    <col min="14854" max="14865" width="0" hidden="1" customWidth="1"/>
    <col min="14866" max="14867" width="9.140625" customWidth="1"/>
    <col min="14868" max="14868" width="22.140625" bestFit="1" customWidth="1"/>
    <col min="14869" max="14869" width="13.85546875" customWidth="1"/>
    <col min="14870" max="14870" width="12.140625" customWidth="1"/>
    <col min="14871" max="14871" width="10.85546875" customWidth="1"/>
    <col min="14872" max="14872" width="9" bestFit="1" customWidth="1"/>
    <col min="14873" max="14873" width="9.42578125" bestFit="1" customWidth="1"/>
    <col min="14875" max="14875" width="6.42578125" customWidth="1"/>
    <col min="15107" max="15107" width="16.7109375" bestFit="1" customWidth="1"/>
    <col min="15108" max="15108" width="0" hidden="1" customWidth="1"/>
    <col min="15109" max="15109" width="21" customWidth="1"/>
    <col min="15110" max="15121" width="0" hidden="1" customWidth="1"/>
    <col min="15122" max="15123" width="9.140625" customWidth="1"/>
    <col min="15124" max="15124" width="22.140625" bestFit="1" customWidth="1"/>
    <col min="15125" max="15125" width="13.85546875" customWidth="1"/>
    <col min="15126" max="15126" width="12.140625" customWidth="1"/>
    <col min="15127" max="15127" width="10.85546875" customWidth="1"/>
    <col min="15128" max="15128" width="9" bestFit="1" customWidth="1"/>
    <col min="15129" max="15129" width="9.42578125" bestFit="1" customWidth="1"/>
    <col min="15131" max="15131" width="6.42578125" customWidth="1"/>
    <col min="15363" max="15363" width="16.7109375" bestFit="1" customWidth="1"/>
    <col min="15364" max="15364" width="0" hidden="1" customWidth="1"/>
    <col min="15365" max="15365" width="21" customWidth="1"/>
    <col min="15366" max="15377" width="0" hidden="1" customWidth="1"/>
    <col min="15378" max="15379" width="9.140625" customWidth="1"/>
    <col min="15380" max="15380" width="22.140625" bestFit="1" customWidth="1"/>
    <col min="15381" max="15381" width="13.85546875" customWidth="1"/>
    <col min="15382" max="15382" width="12.140625" customWidth="1"/>
    <col min="15383" max="15383" width="10.85546875" customWidth="1"/>
    <col min="15384" max="15384" width="9" bestFit="1" customWidth="1"/>
    <col min="15385" max="15385" width="9.42578125" bestFit="1" customWidth="1"/>
    <col min="15387" max="15387" width="6.42578125" customWidth="1"/>
    <col min="15619" max="15619" width="16.7109375" bestFit="1" customWidth="1"/>
    <col min="15620" max="15620" width="0" hidden="1" customWidth="1"/>
    <col min="15621" max="15621" width="21" customWidth="1"/>
    <col min="15622" max="15633" width="0" hidden="1" customWidth="1"/>
    <col min="15634" max="15635" width="9.140625" customWidth="1"/>
    <col min="15636" max="15636" width="22.140625" bestFit="1" customWidth="1"/>
    <col min="15637" max="15637" width="13.85546875" customWidth="1"/>
    <col min="15638" max="15638" width="12.140625" customWidth="1"/>
    <col min="15639" max="15639" width="10.85546875" customWidth="1"/>
    <col min="15640" max="15640" width="9" bestFit="1" customWidth="1"/>
    <col min="15641" max="15641" width="9.42578125" bestFit="1" customWidth="1"/>
    <col min="15643" max="15643" width="6.42578125" customWidth="1"/>
    <col min="15875" max="15875" width="16.7109375" bestFit="1" customWidth="1"/>
    <col min="15876" max="15876" width="0" hidden="1" customWidth="1"/>
    <col min="15877" max="15877" width="21" customWidth="1"/>
    <col min="15878" max="15889" width="0" hidden="1" customWidth="1"/>
    <col min="15890" max="15891" width="9.140625" customWidth="1"/>
    <col min="15892" max="15892" width="22.140625" bestFit="1" customWidth="1"/>
    <col min="15893" max="15893" width="13.85546875" customWidth="1"/>
    <col min="15894" max="15894" width="12.140625" customWidth="1"/>
    <col min="15895" max="15895" width="10.85546875" customWidth="1"/>
    <col min="15896" max="15896" width="9" bestFit="1" customWidth="1"/>
    <col min="15897" max="15897" width="9.42578125" bestFit="1" customWidth="1"/>
    <col min="15899" max="15899" width="6.42578125" customWidth="1"/>
    <col min="16131" max="16131" width="16.7109375" bestFit="1" customWidth="1"/>
    <col min="16132" max="16132" width="0" hidden="1" customWidth="1"/>
    <col min="16133" max="16133" width="21" customWidth="1"/>
    <col min="16134" max="16145" width="0" hidden="1" customWidth="1"/>
    <col min="16146" max="16147" width="9.140625" customWidth="1"/>
    <col min="16148" max="16148" width="22.140625" bestFit="1" customWidth="1"/>
    <col min="16149" max="16149" width="13.85546875" customWidth="1"/>
    <col min="16150" max="16150" width="12.140625" customWidth="1"/>
    <col min="16151" max="16151" width="10.85546875" customWidth="1"/>
    <col min="16152" max="16152" width="9" bestFit="1" customWidth="1"/>
    <col min="16153" max="16153" width="9.42578125" bestFit="1" customWidth="1"/>
    <col min="16155" max="16155" width="6.42578125" customWidth="1"/>
  </cols>
  <sheetData>
    <row r="1" spans="1:234" ht="18.75" x14ac:dyDescent="0.3">
      <c r="B1" s="2" t="s">
        <v>0</v>
      </c>
    </row>
    <row r="2" spans="1:234" ht="22.5" x14ac:dyDescent="0.45">
      <c r="B2" s="2" t="s">
        <v>1</v>
      </c>
    </row>
    <row r="3" spans="1:234" ht="22.5" x14ac:dyDescent="0.45">
      <c r="B3" s="2" t="s">
        <v>182</v>
      </c>
    </row>
    <row r="4" spans="1:234" ht="17.25" customHeight="1" x14ac:dyDescent="0.3">
      <c r="A4" s="255" t="s">
        <v>2</v>
      </c>
      <c r="B4" s="247" t="s">
        <v>3</v>
      </c>
      <c r="C4" s="248"/>
      <c r="D4" s="248"/>
      <c r="E4" s="248"/>
      <c r="F4" s="248"/>
      <c r="G4" s="248"/>
      <c r="H4" s="248"/>
      <c r="I4" s="248"/>
      <c r="J4" s="248"/>
      <c r="K4" s="249"/>
      <c r="L4" s="9"/>
      <c r="M4" s="9"/>
      <c r="N4" s="9"/>
      <c r="O4" s="10"/>
      <c r="P4" s="9"/>
      <c r="Q4" s="9"/>
      <c r="R4" s="250" t="s">
        <v>4</v>
      </c>
      <c r="S4" s="251" t="s">
        <v>5</v>
      </c>
      <c r="T4" s="251" t="s">
        <v>6</v>
      </c>
      <c r="U4" s="243" t="s">
        <v>7</v>
      </c>
      <c r="V4" s="231" t="s">
        <v>8</v>
      </c>
      <c r="W4" s="231" t="s">
        <v>9</v>
      </c>
      <c r="X4" s="231"/>
      <c r="Y4" s="231"/>
    </row>
    <row r="5" spans="1:234" ht="15" customHeight="1" x14ac:dyDescent="0.25">
      <c r="A5" s="255"/>
      <c r="B5" s="256" t="s">
        <v>10</v>
      </c>
      <c r="C5" s="240" t="s">
        <v>11</v>
      </c>
      <c r="D5" s="232" t="s">
        <v>12</v>
      </c>
      <c r="E5" s="232" t="s">
        <v>13</v>
      </c>
      <c r="F5" s="233" t="s">
        <v>14</v>
      </c>
      <c r="G5" s="233" t="s">
        <v>15</v>
      </c>
      <c r="H5" s="233" t="s">
        <v>16</v>
      </c>
      <c r="I5" s="245" t="s">
        <v>17</v>
      </c>
      <c r="J5" s="233" t="s">
        <v>18</v>
      </c>
      <c r="K5" s="253" t="s">
        <v>19</v>
      </c>
      <c r="L5" s="232" t="s">
        <v>20</v>
      </c>
      <c r="M5" s="232" t="s">
        <v>21</v>
      </c>
      <c r="N5" s="235" t="s">
        <v>22</v>
      </c>
      <c r="O5" s="236" t="s">
        <v>23</v>
      </c>
      <c r="P5" s="235" t="s">
        <v>24</v>
      </c>
      <c r="Q5" s="238" t="s">
        <v>25</v>
      </c>
      <c r="R5" s="250"/>
      <c r="S5" s="252"/>
      <c r="T5" s="252"/>
      <c r="U5" s="244"/>
      <c r="V5" s="231"/>
      <c r="W5" s="242" t="s">
        <v>26</v>
      </c>
      <c r="X5" s="242" t="s">
        <v>27</v>
      </c>
      <c r="Y5" s="242" t="s">
        <v>28</v>
      </c>
    </row>
    <row r="6" spans="1:234" ht="31.5" x14ac:dyDescent="0.25">
      <c r="A6" s="255"/>
      <c r="B6" s="257"/>
      <c r="C6" s="241"/>
      <c r="D6" s="233"/>
      <c r="E6" s="233"/>
      <c r="F6" s="234"/>
      <c r="G6" s="234"/>
      <c r="H6" s="234"/>
      <c r="I6" s="246"/>
      <c r="J6" s="234"/>
      <c r="K6" s="254"/>
      <c r="L6" s="233"/>
      <c r="M6" s="233"/>
      <c r="N6" s="236"/>
      <c r="O6" s="237"/>
      <c r="P6" s="236"/>
      <c r="Q6" s="239"/>
      <c r="R6" s="11"/>
      <c r="S6" s="11"/>
      <c r="T6" s="11"/>
      <c r="U6" s="12"/>
      <c r="V6" s="211" t="s">
        <v>29</v>
      </c>
      <c r="W6" s="242"/>
      <c r="X6" s="242"/>
      <c r="Y6" s="242"/>
    </row>
    <row r="7" spans="1:234" s="34" customFormat="1" ht="12.75" x14ac:dyDescent="0.2">
      <c r="A7" s="13">
        <v>1</v>
      </c>
      <c r="B7" s="14"/>
      <c r="C7" s="15">
        <v>100219201336</v>
      </c>
      <c r="D7" s="16" t="s">
        <v>30</v>
      </c>
      <c r="E7" s="17" t="s">
        <v>31</v>
      </c>
      <c r="F7" s="18" t="s">
        <v>32</v>
      </c>
      <c r="G7" s="19" t="s">
        <v>33</v>
      </c>
      <c r="H7" s="20">
        <v>28751</v>
      </c>
      <c r="I7" s="21" t="s">
        <v>34</v>
      </c>
      <c r="J7" s="20" t="s">
        <v>35</v>
      </c>
      <c r="K7" s="22" t="s">
        <v>36</v>
      </c>
      <c r="L7" s="16">
        <v>80010185621</v>
      </c>
      <c r="M7" s="23" t="s">
        <v>37</v>
      </c>
      <c r="N7" s="24">
        <v>616846629985</v>
      </c>
      <c r="O7" s="25" t="s">
        <v>38</v>
      </c>
      <c r="P7" s="18" t="s">
        <v>39</v>
      </c>
      <c r="Q7" s="26">
        <v>9755503032</v>
      </c>
      <c r="R7" s="27">
        <f>-'[1]Final Salary'!T6</f>
        <v>0</v>
      </c>
      <c r="S7" s="28">
        <v>22</v>
      </c>
      <c r="T7" s="29">
        <f>+'[1]Final Salary'!D6+'[1]Final Salary'!I6</f>
        <v>85360</v>
      </c>
      <c r="U7" s="30">
        <f>30000*(S7-R7)/S7</f>
        <v>30000</v>
      </c>
      <c r="V7" s="31">
        <v>15000</v>
      </c>
      <c r="W7" s="32">
        <f t="shared" ref="W7:W30" si="0">ROUND(U7*12/100,0)</f>
        <v>3600</v>
      </c>
      <c r="X7" s="31">
        <f t="shared" ref="X7:X30" si="1">V7*8.33/100</f>
        <v>1249.5</v>
      </c>
      <c r="Y7" s="31">
        <f>W7-X7</f>
        <v>2350.5</v>
      </c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  <c r="EW7" s="33"/>
      <c r="EX7" s="33"/>
      <c r="EY7" s="33"/>
      <c r="EZ7" s="33"/>
      <c r="FA7" s="33"/>
      <c r="FB7" s="33"/>
      <c r="FC7" s="33"/>
      <c r="FD7" s="33"/>
      <c r="FE7" s="33"/>
      <c r="FF7" s="33"/>
      <c r="FG7" s="33"/>
      <c r="FH7" s="33"/>
      <c r="FI7" s="33"/>
      <c r="FJ7" s="33"/>
      <c r="FK7" s="33"/>
      <c r="FL7" s="33"/>
      <c r="FM7" s="33"/>
      <c r="FN7" s="33"/>
      <c r="FO7" s="33"/>
      <c r="FP7" s="33"/>
      <c r="FQ7" s="33"/>
      <c r="FR7" s="33"/>
      <c r="FS7" s="33"/>
      <c r="FT7" s="33"/>
      <c r="FU7" s="33"/>
      <c r="FV7" s="33"/>
      <c r="FW7" s="33"/>
      <c r="FX7" s="33"/>
      <c r="FY7" s="33"/>
      <c r="FZ7" s="33"/>
      <c r="GA7" s="33"/>
      <c r="GB7" s="33"/>
      <c r="GC7" s="33"/>
      <c r="GD7" s="33"/>
      <c r="GE7" s="33"/>
      <c r="GF7" s="33"/>
      <c r="GG7" s="33"/>
      <c r="GH7" s="33"/>
      <c r="GI7" s="33"/>
      <c r="GJ7" s="33"/>
      <c r="GK7" s="33"/>
      <c r="GL7" s="33"/>
      <c r="GM7" s="33"/>
      <c r="GN7" s="33"/>
      <c r="GO7" s="33"/>
      <c r="GP7" s="33"/>
      <c r="GQ7" s="33"/>
      <c r="GR7" s="33"/>
      <c r="GS7" s="33"/>
      <c r="GT7" s="33"/>
      <c r="GU7" s="33"/>
      <c r="GV7" s="33"/>
      <c r="GW7" s="33"/>
      <c r="GX7" s="33"/>
      <c r="GY7" s="33"/>
      <c r="GZ7" s="33"/>
      <c r="HA7" s="33"/>
      <c r="HB7" s="33"/>
      <c r="HC7" s="33"/>
      <c r="HD7" s="33"/>
      <c r="HE7" s="33"/>
      <c r="HF7" s="33"/>
      <c r="HG7" s="33"/>
      <c r="HH7" s="33"/>
      <c r="HI7" s="33"/>
      <c r="HJ7" s="33"/>
      <c r="HK7" s="33"/>
      <c r="HL7" s="33"/>
      <c r="HM7" s="33"/>
      <c r="HN7" s="33"/>
      <c r="HO7" s="33"/>
      <c r="HP7" s="33"/>
      <c r="HQ7" s="33"/>
      <c r="HR7" s="33"/>
      <c r="HS7" s="33"/>
      <c r="HT7" s="33"/>
      <c r="HU7" s="33"/>
      <c r="HV7" s="33"/>
      <c r="HW7" s="33"/>
      <c r="HX7" s="33"/>
      <c r="HY7" s="33"/>
      <c r="HZ7" s="33"/>
    </row>
    <row r="8" spans="1:234" s="34" customFormat="1" ht="12.75" x14ac:dyDescent="0.2">
      <c r="A8" s="13">
        <f>+A7+1</f>
        <v>2</v>
      </c>
      <c r="B8" s="14"/>
      <c r="C8" s="15">
        <v>100092701028</v>
      </c>
      <c r="D8" s="35" t="s">
        <v>40</v>
      </c>
      <c r="E8" s="17" t="s">
        <v>41</v>
      </c>
      <c r="F8" s="18" t="s">
        <v>42</v>
      </c>
      <c r="G8" s="36" t="s">
        <v>33</v>
      </c>
      <c r="H8" s="37" t="s">
        <v>43</v>
      </c>
      <c r="I8" s="21" t="s">
        <v>34</v>
      </c>
      <c r="J8" s="20" t="s">
        <v>35</v>
      </c>
      <c r="K8" s="38" t="s">
        <v>36</v>
      </c>
      <c r="L8" s="23">
        <v>80010185443</v>
      </c>
      <c r="M8" s="23" t="s">
        <v>37</v>
      </c>
      <c r="N8" s="24">
        <v>336301395939</v>
      </c>
      <c r="O8" s="25" t="s">
        <v>44</v>
      </c>
      <c r="P8" s="18" t="s">
        <v>45</v>
      </c>
      <c r="Q8" s="39">
        <v>9589531610</v>
      </c>
      <c r="R8" s="27">
        <f>-'[1]Final Salary'!T8</f>
        <v>0</v>
      </c>
      <c r="S8" s="27">
        <f>+S7</f>
        <v>22</v>
      </c>
      <c r="T8" s="29">
        <f>+'[1]Final Salary'!D8+'[1]Final Salary'!I8</f>
        <v>95200</v>
      </c>
      <c r="U8" s="30">
        <f>15000*(S8-R8)/S8</f>
        <v>15000</v>
      </c>
      <c r="V8" s="31">
        <f>+U8</f>
        <v>15000</v>
      </c>
      <c r="W8" s="32">
        <f t="shared" si="0"/>
        <v>1800</v>
      </c>
      <c r="X8" s="31">
        <f t="shared" si="1"/>
        <v>1249.5</v>
      </c>
      <c r="Y8" s="31">
        <f t="shared" ref="Y8:Y30" si="2">W8-X8</f>
        <v>550.5</v>
      </c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  <c r="GI8" s="33"/>
      <c r="GJ8" s="33"/>
      <c r="GK8" s="33"/>
      <c r="GL8" s="33"/>
      <c r="GM8" s="33"/>
      <c r="GN8" s="33"/>
      <c r="GO8" s="33"/>
      <c r="GP8" s="33"/>
      <c r="GQ8" s="33"/>
      <c r="GR8" s="33"/>
      <c r="GS8" s="33"/>
      <c r="GT8" s="33"/>
      <c r="GU8" s="33"/>
      <c r="GV8" s="33"/>
      <c r="GW8" s="33"/>
      <c r="GX8" s="33"/>
      <c r="GY8" s="33"/>
      <c r="GZ8" s="33"/>
      <c r="HA8" s="33"/>
      <c r="HB8" s="33"/>
      <c r="HC8" s="33"/>
      <c r="HD8" s="33"/>
      <c r="HE8" s="33"/>
      <c r="HF8" s="33"/>
      <c r="HG8" s="33"/>
      <c r="HH8" s="33"/>
      <c r="HI8" s="33"/>
      <c r="HJ8" s="33"/>
      <c r="HK8" s="33"/>
      <c r="HL8" s="33"/>
      <c r="HM8" s="33"/>
      <c r="HN8" s="33"/>
      <c r="HO8" s="33"/>
      <c r="HP8" s="33"/>
      <c r="HQ8" s="33"/>
      <c r="HR8" s="33"/>
      <c r="HS8" s="33"/>
      <c r="HT8" s="33"/>
      <c r="HU8" s="33"/>
      <c r="HV8" s="33"/>
      <c r="HW8" s="33"/>
      <c r="HX8" s="33"/>
      <c r="HY8" s="33"/>
      <c r="HZ8" s="33"/>
    </row>
    <row r="9" spans="1:234" s="34" customFormat="1" ht="14.25" customHeight="1" x14ac:dyDescent="0.2">
      <c r="A9" s="13">
        <f t="shared" ref="A9:A31" si="3">+A8+1</f>
        <v>3</v>
      </c>
      <c r="B9" s="40"/>
      <c r="C9" s="15">
        <v>100170161176</v>
      </c>
      <c r="D9" s="35" t="s">
        <v>46</v>
      </c>
      <c r="E9" s="41" t="s">
        <v>47</v>
      </c>
      <c r="F9" s="18" t="s">
        <v>48</v>
      </c>
      <c r="G9" s="36" t="s">
        <v>33</v>
      </c>
      <c r="H9" s="20">
        <v>30744</v>
      </c>
      <c r="I9" s="21" t="s">
        <v>34</v>
      </c>
      <c r="J9" s="20" t="s">
        <v>35</v>
      </c>
      <c r="K9" s="19" t="s">
        <v>36</v>
      </c>
      <c r="L9" s="42">
        <v>80010185508</v>
      </c>
      <c r="M9" s="23" t="s">
        <v>37</v>
      </c>
      <c r="N9" s="24">
        <v>887154784191</v>
      </c>
      <c r="O9" s="43" t="s">
        <v>49</v>
      </c>
      <c r="P9" s="18"/>
      <c r="Q9" s="39">
        <v>9009699148</v>
      </c>
      <c r="R9" s="27">
        <f>-'[1]Final Salary'!T9</f>
        <v>0</v>
      </c>
      <c r="S9" s="27">
        <f>+S8</f>
        <v>22</v>
      </c>
      <c r="T9" s="29">
        <f>+'[1]Final Salary'!D9+'[1]Final Salary'!I9</f>
        <v>78400</v>
      </c>
      <c r="U9" s="30">
        <f>22000*(S9-R9)/S9</f>
        <v>22000</v>
      </c>
      <c r="V9" s="31">
        <v>15000</v>
      </c>
      <c r="W9" s="32">
        <f t="shared" si="0"/>
        <v>2640</v>
      </c>
      <c r="X9" s="31">
        <f t="shared" si="1"/>
        <v>1249.5</v>
      </c>
      <c r="Y9" s="31">
        <f t="shared" si="2"/>
        <v>1390.5</v>
      </c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EW9" s="33"/>
      <c r="EX9" s="33"/>
      <c r="EY9" s="33"/>
      <c r="EZ9" s="33"/>
      <c r="FA9" s="33"/>
      <c r="FB9" s="33"/>
      <c r="FC9" s="33"/>
      <c r="FD9" s="33"/>
      <c r="FE9" s="33"/>
      <c r="FF9" s="33"/>
      <c r="FG9" s="33"/>
      <c r="FH9" s="33"/>
      <c r="FI9" s="33"/>
      <c r="FJ9" s="33"/>
      <c r="FK9" s="33"/>
      <c r="FL9" s="33"/>
      <c r="FM9" s="33"/>
      <c r="FN9" s="33"/>
      <c r="FO9" s="33"/>
      <c r="FP9" s="33"/>
      <c r="FQ9" s="33"/>
      <c r="FR9" s="33"/>
      <c r="FS9" s="33"/>
      <c r="FT9" s="33"/>
      <c r="FU9" s="33"/>
      <c r="FV9" s="33"/>
      <c r="FW9" s="33"/>
      <c r="FX9" s="33"/>
      <c r="FY9" s="33"/>
      <c r="FZ9" s="33"/>
      <c r="GA9" s="33"/>
      <c r="GB9" s="33"/>
      <c r="GC9" s="33"/>
      <c r="GD9" s="33"/>
      <c r="GE9" s="33"/>
      <c r="GF9" s="33"/>
      <c r="GG9" s="33"/>
      <c r="GH9" s="33"/>
      <c r="GI9" s="33"/>
      <c r="GJ9" s="33"/>
      <c r="GK9" s="33"/>
      <c r="GL9" s="33"/>
      <c r="GM9" s="33"/>
      <c r="GN9" s="33"/>
      <c r="GO9" s="33"/>
      <c r="GP9" s="33"/>
      <c r="GQ9" s="33"/>
      <c r="GR9" s="33"/>
      <c r="GS9" s="33"/>
      <c r="GT9" s="33"/>
      <c r="GU9" s="33"/>
      <c r="GV9" s="33"/>
      <c r="GW9" s="33"/>
      <c r="GX9" s="33"/>
      <c r="GY9" s="33"/>
      <c r="GZ9" s="33"/>
      <c r="HA9" s="33"/>
      <c r="HB9" s="33"/>
      <c r="HC9" s="33"/>
      <c r="HD9" s="33"/>
      <c r="HE9" s="33"/>
      <c r="HF9" s="33"/>
      <c r="HG9" s="33"/>
      <c r="HH9" s="33"/>
      <c r="HI9" s="33"/>
      <c r="HJ9" s="33"/>
      <c r="HK9" s="33"/>
      <c r="HL9" s="33"/>
      <c r="HM9" s="33"/>
      <c r="HN9" s="33"/>
      <c r="HO9" s="33"/>
      <c r="HP9" s="33"/>
      <c r="HQ9" s="33"/>
      <c r="HR9" s="33"/>
      <c r="HS9" s="33"/>
      <c r="HT9" s="33"/>
      <c r="HU9" s="33"/>
      <c r="HV9" s="33"/>
      <c r="HW9" s="33"/>
      <c r="HX9" s="33"/>
      <c r="HY9" s="33"/>
      <c r="HZ9" s="33"/>
    </row>
    <row r="10" spans="1:234" s="34" customFormat="1" ht="12.75" x14ac:dyDescent="0.2">
      <c r="A10" s="13">
        <f t="shared" si="3"/>
        <v>4</v>
      </c>
      <c r="B10" s="40"/>
      <c r="C10" s="15">
        <v>100476085069</v>
      </c>
      <c r="D10" s="35" t="s">
        <v>50</v>
      </c>
      <c r="E10" s="17" t="s">
        <v>51</v>
      </c>
      <c r="F10" s="18" t="s">
        <v>52</v>
      </c>
      <c r="G10" s="36" t="s">
        <v>33</v>
      </c>
      <c r="H10" s="20"/>
      <c r="I10" s="21" t="s">
        <v>34</v>
      </c>
      <c r="J10" s="20" t="s">
        <v>35</v>
      </c>
      <c r="K10" s="19" t="s">
        <v>36</v>
      </c>
      <c r="L10" s="42">
        <v>80010185818</v>
      </c>
      <c r="M10" s="23" t="s">
        <v>37</v>
      </c>
      <c r="N10" s="44">
        <v>418274829898</v>
      </c>
      <c r="O10" s="43" t="s">
        <v>53</v>
      </c>
      <c r="P10" s="18"/>
      <c r="Q10" s="16">
        <v>8817312650</v>
      </c>
      <c r="R10" s="27">
        <f>-'[1]Final Salary'!T18</f>
        <v>1</v>
      </c>
      <c r="S10" s="27">
        <f>+S7</f>
        <v>22</v>
      </c>
      <c r="T10" s="29">
        <f>+'[1]Final Salary'!D18</f>
        <v>9225</v>
      </c>
      <c r="U10" s="30">
        <f>(T10/S10)*(S10-R10)</f>
        <v>8805.681818181818</v>
      </c>
      <c r="V10" s="31">
        <f>+U10</f>
        <v>8805.681818181818</v>
      </c>
      <c r="W10" s="32">
        <f t="shared" si="0"/>
        <v>1057</v>
      </c>
      <c r="X10" s="31">
        <f t="shared" si="1"/>
        <v>733.51329545454541</v>
      </c>
      <c r="Y10" s="31">
        <f t="shared" si="2"/>
        <v>323.48670454545459</v>
      </c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  <c r="EZ10" s="33"/>
      <c r="FA10" s="33"/>
      <c r="FB10" s="33"/>
      <c r="FC10" s="33"/>
      <c r="FD10" s="33"/>
      <c r="FE10" s="33"/>
      <c r="FF10" s="33"/>
      <c r="FG10" s="33"/>
      <c r="FH10" s="33"/>
      <c r="FI10" s="33"/>
      <c r="FJ10" s="33"/>
      <c r="FK10" s="33"/>
      <c r="FL10" s="33"/>
      <c r="FM10" s="33"/>
      <c r="FN10" s="33"/>
      <c r="FO10" s="33"/>
      <c r="FP10" s="33"/>
      <c r="FQ10" s="33"/>
      <c r="FR10" s="33"/>
      <c r="FS10" s="33"/>
      <c r="FT10" s="33"/>
      <c r="FU10" s="33"/>
      <c r="FV10" s="33"/>
      <c r="FW10" s="33"/>
      <c r="FX10" s="33"/>
      <c r="FY10" s="33"/>
      <c r="FZ10" s="33"/>
      <c r="GA10" s="33"/>
      <c r="GB10" s="33"/>
      <c r="GC10" s="33"/>
      <c r="GD10" s="33"/>
      <c r="GE10" s="33"/>
      <c r="GF10" s="33"/>
      <c r="GG10" s="33"/>
      <c r="GH10" s="33"/>
      <c r="GI10" s="33"/>
      <c r="GJ10" s="33"/>
      <c r="GK10" s="33"/>
      <c r="GL10" s="33"/>
      <c r="GM10" s="33"/>
      <c r="GN10" s="33"/>
      <c r="GO10" s="33"/>
      <c r="GP10" s="33"/>
      <c r="GQ10" s="33"/>
      <c r="GR10" s="33"/>
      <c r="GS10" s="33"/>
      <c r="GT10" s="33"/>
      <c r="GU10" s="33"/>
      <c r="GV10" s="33"/>
      <c r="GW10" s="33"/>
      <c r="GX10" s="33"/>
      <c r="GY10" s="33"/>
      <c r="GZ10" s="33"/>
      <c r="HA10" s="33"/>
      <c r="HB10" s="33"/>
      <c r="HC10" s="33"/>
      <c r="HD10" s="33"/>
      <c r="HE10" s="33"/>
      <c r="HF10" s="33"/>
      <c r="HG10" s="33"/>
      <c r="HH10" s="33"/>
      <c r="HI10" s="33"/>
      <c r="HJ10" s="33"/>
      <c r="HK10" s="33"/>
      <c r="HL10" s="33"/>
      <c r="HM10" s="33"/>
      <c r="HN10" s="33"/>
      <c r="HO10" s="33"/>
      <c r="HP10" s="33"/>
      <c r="HQ10" s="33"/>
      <c r="HR10" s="33"/>
      <c r="HS10" s="33"/>
      <c r="HT10" s="33"/>
      <c r="HU10" s="33"/>
      <c r="HV10" s="33"/>
      <c r="HW10" s="33"/>
      <c r="HX10" s="33"/>
      <c r="HY10" s="33"/>
      <c r="HZ10" s="33"/>
    </row>
    <row r="11" spans="1:234" s="34" customFormat="1" ht="12.75" x14ac:dyDescent="0.2">
      <c r="A11" s="13">
        <f t="shared" si="3"/>
        <v>5</v>
      </c>
      <c r="B11" s="45"/>
      <c r="C11" s="15">
        <v>101250035730</v>
      </c>
      <c r="D11" s="46" t="s">
        <v>54</v>
      </c>
      <c r="E11" s="17" t="s">
        <v>55</v>
      </c>
      <c r="F11" s="18" t="s">
        <v>56</v>
      </c>
      <c r="G11" s="36" t="s">
        <v>31</v>
      </c>
      <c r="H11" s="20">
        <v>31213</v>
      </c>
      <c r="I11" s="47" t="s">
        <v>57</v>
      </c>
      <c r="J11" s="20" t="s">
        <v>35</v>
      </c>
      <c r="K11" s="48" t="s">
        <v>36</v>
      </c>
      <c r="L11" s="49">
        <v>80010203999</v>
      </c>
      <c r="M11" s="23" t="s">
        <v>37</v>
      </c>
      <c r="N11" s="50">
        <v>225827924879</v>
      </c>
      <c r="O11" s="43" t="s">
        <v>58</v>
      </c>
      <c r="P11" s="18"/>
      <c r="Q11" s="16">
        <v>9893103032</v>
      </c>
      <c r="R11" s="27">
        <f>-'[1]Final Salary'!T22</f>
        <v>0</v>
      </c>
      <c r="S11" s="27">
        <f>+S9</f>
        <v>22</v>
      </c>
      <c r="T11" s="29">
        <f>+'[1]Final Salary'!D22+'[1]Final Salary'!I22</f>
        <v>64380</v>
      </c>
      <c r="U11" s="30">
        <f>30000*(S11-R11)/S11</f>
        <v>30000</v>
      </c>
      <c r="V11" s="31">
        <v>15000</v>
      </c>
      <c r="W11" s="32">
        <f t="shared" si="0"/>
        <v>3600</v>
      </c>
      <c r="X11" s="31">
        <f t="shared" si="1"/>
        <v>1249.5</v>
      </c>
      <c r="Y11" s="31">
        <f t="shared" si="2"/>
        <v>2350.5</v>
      </c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EW11" s="33"/>
      <c r="EX11" s="33"/>
      <c r="EY11" s="33"/>
      <c r="EZ11" s="33"/>
      <c r="FA11" s="33"/>
      <c r="FB11" s="33"/>
      <c r="FC11" s="33"/>
      <c r="FD11" s="33"/>
      <c r="FE11" s="33"/>
      <c r="FF11" s="33"/>
      <c r="FG11" s="33"/>
      <c r="FH11" s="33"/>
      <c r="FI11" s="33"/>
      <c r="FJ11" s="33"/>
      <c r="FK11" s="33"/>
      <c r="FL11" s="33"/>
      <c r="FM11" s="33"/>
      <c r="FN11" s="33"/>
      <c r="FO11" s="33"/>
      <c r="FP11" s="33"/>
      <c r="FQ11" s="33"/>
      <c r="FR11" s="33"/>
      <c r="FS11" s="33"/>
      <c r="FT11" s="33"/>
      <c r="FU11" s="33"/>
      <c r="FV11" s="33"/>
      <c r="FW11" s="33"/>
      <c r="FX11" s="33"/>
      <c r="FY11" s="33"/>
      <c r="FZ11" s="33"/>
      <c r="GA11" s="33"/>
      <c r="GB11" s="33"/>
      <c r="GC11" s="33"/>
      <c r="GD11" s="33"/>
      <c r="GE11" s="33"/>
      <c r="GF11" s="33"/>
      <c r="GG11" s="33"/>
      <c r="GH11" s="33"/>
      <c r="GI11" s="33"/>
      <c r="GJ11" s="33"/>
      <c r="GK11" s="33"/>
      <c r="GL11" s="33"/>
      <c r="GM11" s="33"/>
      <c r="GN11" s="33"/>
      <c r="GO11" s="33"/>
      <c r="GP11" s="33"/>
      <c r="GQ11" s="33"/>
      <c r="GR11" s="33"/>
      <c r="GS11" s="33"/>
      <c r="GT11" s="33"/>
      <c r="GU11" s="33"/>
      <c r="GV11" s="33"/>
      <c r="GW11" s="33"/>
      <c r="GX11" s="33"/>
      <c r="GY11" s="33"/>
      <c r="GZ11" s="33"/>
      <c r="HA11" s="33"/>
      <c r="HB11" s="33"/>
      <c r="HC11" s="33"/>
      <c r="HD11" s="33"/>
      <c r="HE11" s="33"/>
      <c r="HF11" s="33"/>
      <c r="HG11" s="33"/>
      <c r="HH11" s="33"/>
      <c r="HI11" s="33"/>
      <c r="HJ11" s="33"/>
      <c r="HK11" s="33"/>
      <c r="HL11" s="33"/>
      <c r="HM11" s="33"/>
      <c r="HN11" s="33"/>
      <c r="HO11" s="33"/>
      <c r="HP11" s="33"/>
      <c r="HQ11" s="33"/>
      <c r="HR11" s="33"/>
      <c r="HS11" s="33"/>
      <c r="HT11" s="33"/>
      <c r="HU11" s="33"/>
      <c r="HV11" s="33"/>
      <c r="HW11" s="33"/>
      <c r="HX11" s="33"/>
      <c r="HY11" s="33"/>
      <c r="HZ11" s="33"/>
    </row>
    <row r="12" spans="1:234" s="33" customFormat="1" ht="12.75" x14ac:dyDescent="0.2">
      <c r="A12" s="13">
        <f t="shared" si="3"/>
        <v>6</v>
      </c>
      <c r="B12" s="45"/>
      <c r="C12" s="51">
        <v>101191377180</v>
      </c>
      <c r="D12" s="46" t="s">
        <v>59</v>
      </c>
      <c r="E12" s="52" t="s">
        <v>60</v>
      </c>
      <c r="F12" s="45" t="s">
        <v>61</v>
      </c>
      <c r="G12" s="36" t="s">
        <v>33</v>
      </c>
      <c r="H12" s="53">
        <v>29656</v>
      </c>
      <c r="I12" s="47" t="s">
        <v>34</v>
      </c>
      <c r="J12" s="46" t="s">
        <v>62</v>
      </c>
      <c r="K12" s="48" t="s">
        <v>36</v>
      </c>
      <c r="L12" s="49">
        <v>80010329445</v>
      </c>
      <c r="M12" s="23" t="s">
        <v>37</v>
      </c>
      <c r="N12" s="15">
        <v>720509413318</v>
      </c>
      <c r="O12" s="54" t="s">
        <v>63</v>
      </c>
      <c r="P12" s="45"/>
      <c r="Q12" s="55">
        <v>9827340903</v>
      </c>
      <c r="R12" s="27">
        <f>-'[1]Final Salary'!T17</f>
        <v>1</v>
      </c>
      <c r="S12" s="27">
        <f>+S11</f>
        <v>22</v>
      </c>
      <c r="T12" s="29">
        <f>+'[1]Final Salary'!D17</f>
        <v>9225</v>
      </c>
      <c r="U12" s="30">
        <f>(T12/S12)*(S12-R12)</f>
        <v>8805.681818181818</v>
      </c>
      <c r="V12" s="31">
        <f t="shared" ref="V12:V31" si="4">+U12</f>
        <v>8805.681818181818</v>
      </c>
      <c r="W12" s="32">
        <f t="shared" si="0"/>
        <v>1057</v>
      </c>
      <c r="X12" s="31">
        <f t="shared" si="1"/>
        <v>733.51329545454541</v>
      </c>
      <c r="Y12" s="31">
        <f t="shared" si="2"/>
        <v>323.48670454545459</v>
      </c>
    </row>
    <row r="13" spans="1:234" s="33" customFormat="1" ht="12.75" x14ac:dyDescent="0.2">
      <c r="A13" s="13">
        <f t="shared" si="3"/>
        <v>7</v>
      </c>
      <c r="B13" s="45"/>
      <c r="C13" s="51">
        <v>101381951434</v>
      </c>
      <c r="D13" s="46" t="s">
        <v>64</v>
      </c>
      <c r="E13" s="52" t="s">
        <v>65</v>
      </c>
      <c r="F13" s="45" t="s">
        <v>66</v>
      </c>
      <c r="G13" s="36" t="s">
        <v>33</v>
      </c>
      <c r="H13" s="53">
        <v>28469</v>
      </c>
      <c r="I13" s="47" t="s">
        <v>34</v>
      </c>
      <c r="J13" s="20" t="s">
        <v>35</v>
      </c>
      <c r="K13" s="48" t="s">
        <v>36</v>
      </c>
      <c r="L13" s="49">
        <v>80010330222</v>
      </c>
      <c r="M13" s="23" t="s">
        <v>37</v>
      </c>
      <c r="N13" s="44">
        <v>612436889681</v>
      </c>
      <c r="O13" s="56" t="s">
        <v>67</v>
      </c>
      <c r="P13" s="45"/>
      <c r="Q13" s="46">
        <v>8085177351</v>
      </c>
      <c r="R13" s="27">
        <f>-'[1]Final Salary'!T19</f>
        <v>0</v>
      </c>
      <c r="S13" s="27">
        <f>+S7</f>
        <v>22</v>
      </c>
      <c r="T13" s="29">
        <f>+'[1]Final Salary'!D19</f>
        <v>9225</v>
      </c>
      <c r="U13" s="30">
        <f>(T13/S13)*(S13-R13)</f>
        <v>9225</v>
      </c>
      <c r="V13" s="31">
        <f t="shared" si="4"/>
        <v>9225</v>
      </c>
      <c r="W13" s="32">
        <f t="shared" si="0"/>
        <v>1107</v>
      </c>
      <c r="X13" s="31">
        <f t="shared" si="1"/>
        <v>768.4425</v>
      </c>
      <c r="Y13" s="31">
        <f t="shared" si="2"/>
        <v>338.5575</v>
      </c>
    </row>
    <row r="14" spans="1:234" s="33" customFormat="1" ht="12.75" x14ac:dyDescent="0.2">
      <c r="A14" s="13">
        <f t="shared" si="3"/>
        <v>8</v>
      </c>
      <c r="B14" s="57"/>
      <c r="C14" s="51">
        <v>100476085048</v>
      </c>
      <c r="D14" s="58"/>
      <c r="E14" s="59" t="s">
        <v>68</v>
      </c>
      <c r="F14" s="60"/>
      <c r="G14" s="61"/>
      <c r="H14" s="62"/>
      <c r="I14" s="63"/>
      <c r="J14" s="64"/>
      <c r="K14" s="65"/>
      <c r="L14" s="66"/>
      <c r="M14" s="67"/>
      <c r="N14" s="68"/>
      <c r="O14" s="63"/>
      <c r="P14" s="60"/>
      <c r="Q14" s="67"/>
      <c r="R14" s="27">
        <f>-'[1]Final Salary'!T15</f>
        <v>0.5</v>
      </c>
      <c r="S14" s="27">
        <f>+S7</f>
        <v>22</v>
      </c>
      <c r="T14" s="29">
        <f>+'[1]Final Salary'!D15+'[1]Final Salary'!I15</f>
        <v>38500</v>
      </c>
      <c r="U14" s="30">
        <f>15000*(S14-R14)/S14</f>
        <v>14659.09090909091</v>
      </c>
      <c r="V14" s="69">
        <f t="shared" si="4"/>
        <v>14659.09090909091</v>
      </c>
      <c r="W14" s="32">
        <f t="shared" si="0"/>
        <v>1759</v>
      </c>
      <c r="X14" s="69">
        <f>V14*8.33/100</f>
        <v>1221.1022727272727</v>
      </c>
      <c r="Y14" s="69">
        <f>W14-X14</f>
        <v>537.89772727272725</v>
      </c>
    </row>
    <row r="15" spans="1:234" s="33" customFormat="1" ht="12.75" x14ac:dyDescent="0.2">
      <c r="A15" s="13">
        <f t="shared" si="3"/>
        <v>9</v>
      </c>
      <c r="B15" s="57"/>
      <c r="C15" s="70">
        <v>100784339314</v>
      </c>
      <c r="D15" s="58"/>
      <c r="E15" s="59" t="s">
        <v>69</v>
      </c>
      <c r="F15" s="60"/>
      <c r="G15" s="61"/>
      <c r="H15" s="62"/>
      <c r="I15" s="63"/>
      <c r="J15" s="64"/>
      <c r="K15" s="65"/>
      <c r="L15" s="66"/>
      <c r="M15" s="67"/>
      <c r="N15" s="68"/>
      <c r="O15" s="63"/>
      <c r="P15" s="60"/>
      <c r="Q15" s="67"/>
      <c r="R15" s="27">
        <f>-'[1]Final Salary'!T16</f>
        <v>0</v>
      </c>
      <c r="S15" s="27">
        <f>+S8</f>
        <v>22</v>
      </c>
      <c r="T15" s="29">
        <f>+'[1]Final Salary'!D16+'[1]Final Salary'!I16</f>
        <v>35000</v>
      </c>
      <c r="U15" s="30">
        <f>15000*(S15-R15)/S15</f>
        <v>15000</v>
      </c>
      <c r="V15" s="69">
        <f t="shared" si="4"/>
        <v>15000</v>
      </c>
      <c r="W15" s="32">
        <f t="shared" si="0"/>
        <v>1800</v>
      </c>
      <c r="X15" s="69">
        <f t="shared" si="1"/>
        <v>1249.5</v>
      </c>
      <c r="Y15" s="69">
        <f t="shared" si="2"/>
        <v>550.5</v>
      </c>
    </row>
    <row r="16" spans="1:234" s="33" customFormat="1" ht="12.75" x14ac:dyDescent="0.2">
      <c r="A16" s="13">
        <f t="shared" si="3"/>
        <v>10</v>
      </c>
      <c r="B16" s="57"/>
      <c r="C16" s="70">
        <v>101250033892</v>
      </c>
      <c r="D16" s="58"/>
      <c r="E16" s="59" t="s">
        <v>70</v>
      </c>
      <c r="F16" s="60"/>
      <c r="G16" s="61"/>
      <c r="H16" s="62"/>
      <c r="I16" s="63"/>
      <c r="J16" s="64"/>
      <c r="K16" s="65"/>
      <c r="L16" s="66"/>
      <c r="M16" s="67"/>
      <c r="N16" s="68"/>
      <c r="O16" s="63"/>
      <c r="P16" s="60"/>
      <c r="Q16" s="67"/>
      <c r="R16" s="27">
        <f>-'[1]Final Salary'!T21</f>
        <v>3.5</v>
      </c>
      <c r="S16" s="27">
        <f>+S7</f>
        <v>22</v>
      </c>
      <c r="T16" s="29">
        <f>+'[1]Final Salary'!D21</f>
        <v>9225</v>
      </c>
      <c r="U16" s="30">
        <f>(T16/S16)*(S16-R16)</f>
        <v>7757.386363636364</v>
      </c>
      <c r="V16" s="31">
        <f t="shared" si="4"/>
        <v>7757.386363636364</v>
      </c>
      <c r="W16" s="32">
        <f t="shared" si="0"/>
        <v>931</v>
      </c>
      <c r="X16" s="31">
        <f t="shared" si="1"/>
        <v>646.19028409090913</v>
      </c>
      <c r="Y16" s="31">
        <f t="shared" si="2"/>
        <v>284.80971590909087</v>
      </c>
    </row>
    <row r="17" spans="1:25" s="33" customFormat="1" ht="12.75" x14ac:dyDescent="0.2">
      <c r="A17" s="13">
        <f t="shared" si="3"/>
        <v>11</v>
      </c>
      <c r="B17" s="57"/>
      <c r="C17" s="70">
        <v>101678573724</v>
      </c>
      <c r="D17" s="58"/>
      <c r="E17" s="59" t="s">
        <v>71</v>
      </c>
      <c r="F17" s="60"/>
      <c r="G17" s="61"/>
      <c r="H17" s="62"/>
      <c r="I17" s="63"/>
      <c r="J17" s="64"/>
      <c r="K17" s="65"/>
      <c r="L17" s="66"/>
      <c r="M17" s="67"/>
      <c r="N17" s="68"/>
      <c r="O17" s="63"/>
      <c r="P17" s="60"/>
      <c r="Q17" s="67"/>
      <c r="R17" s="27">
        <f>-'[1]Final Salary'!T24</f>
        <v>3</v>
      </c>
      <c r="S17" s="27">
        <v>30</v>
      </c>
      <c r="T17" s="29">
        <f>+'[1]Final Salary'!D24</f>
        <v>9225</v>
      </c>
      <c r="U17" s="30">
        <f>(T17/S17)*(S17-R17)</f>
        <v>8302.5</v>
      </c>
      <c r="V17" s="31">
        <f t="shared" si="4"/>
        <v>8302.5</v>
      </c>
      <c r="W17" s="71">
        <f t="shared" si="0"/>
        <v>996</v>
      </c>
      <c r="X17" s="31">
        <f t="shared" si="1"/>
        <v>691.59825000000001</v>
      </c>
      <c r="Y17" s="31">
        <f t="shared" si="2"/>
        <v>304.40174999999999</v>
      </c>
    </row>
    <row r="18" spans="1:25" s="33" customFormat="1" ht="12.75" x14ac:dyDescent="0.2">
      <c r="A18" s="13">
        <f t="shared" si="3"/>
        <v>12</v>
      </c>
      <c r="B18" s="57"/>
      <c r="C18" s="70">
        <v>101268754509</v>
      </c>
      <c r="D18" s="58"/>
      <c r="E18" s="59" t="s">
        <v>72</v>
      </c>
      <c r="F18" s="60"/>
      <c r="G18" s="61"/>
      <c r="H18" s="62"/>
      <c r="I18" s="63"/>
      <c r="J18" s="64"/>
      <c r="K18" s="65"/>
      <c r="L18" s="66"/>
      <c r="M18" s="67"/>
      <c r="N18" s="68"/>
      <c r="O18" s="63"/>
      <c r="P18" s="60"/>
      <c r="Q18" s="67"/>
      <c r="R18" s="27">
        <f>-'[1]Final Salary'!T41</f>
        <v>0</v>
      </c>
      <c r="S18" s="27">
        <f>+S17</f>
        <v>30</v>
      </c>
      <c r="T18" s="29">
        <f>+'[1]Final Salary'!D41+'[1]Final Salary'!I41</f>
        <v>26125</v>
      </c>
      <c r="U18" s="30">
        <f>'[1]Final Salary'!D41*(S18-R18)/S18</f>
        <v>9750</v>
      </c>
      <c r="V18" s="31">
        <f t="shared" si="4"/>
        <v>9750</v>
      </c>
      <c r="W18" s="71">
        <f t="shared" si="0"/>
        <v>1170</v>
      </c>
      <c r="X18" s="31">
        <f t="shared" si="1"/>
        <v>812.17499999999995</v>
      </c>
      <c r="Y18" s="31">
        <f t="shared" si="2"/>
        <v>357.82500000000005</v>
      </c>
    </row>
    <row r="19" spans="1:25" s="33" customFormat="1" ht="12.75" x14ac:dyDescent="0.2">
      <c r="A19" s="13">
        <f t="shared" si="3"/>
        <v>13</v>
      </c>
      <c r="B19" s="57"/>
      <c r="C19" s="70">
        <v>101965349096</v>
      </c>
      <c r="D19" s="58"/>
      <c r="E19" s="59" t="s">
        <v>73</v>
      </c>
      <c r="F19" s="60"/>
      <c r="G19" s="61"/>
      <c r="H19" s="62"/>
      <c r="I19" s="63"/>
      <c r="J19" s="64"/>
      <c r="K19" s="65"/>
      <c r="L19" s="66"/>
      <c r="M19" s="67"/>
      <c r="N19" s="68"/>
      <c r="O19" s="63"/>
      <c r="P19" s="60"/>
      <c r="Q19" s="67"/>
      <c r="R19" s="27">
        <f>-'[1]Final Salary'!T33</f>
        <v>0</v>
      </c>
      <c r="S19" s="27">
        <f t="shared" ref="S19:S24" si="5">+S7</f>
        <v>22</v>
      </c>
      <c r="T19" s="29">
        <f>+'[1]Final Salary'!D33+'[1]Final Salary'!I33</f>
        <v>24500</v>
      </c>
      <c r="U19" s="30">
        <f>'[1]Final Salary'!D33*(S19-R19)/S19</f>
        <v>15000</v>
      </c>
      <c r="V19" s="31">
        <f t="shared" si="4"/>
        <v>15000</v>
      </c>
      <c r="W19" s="71">
        <f t="shared" si="0"/>
        <v>1800</v>
      </c>
      <c r="X19" s="31">
        <f t="shared" si="1"/>
        <v>1249.5</v>
      </c>
      <c r="Y19" s="31">
        <f t="shared" si="2"/>
        <v>550.5</v>
      </c>
    </row>
    <row r="20" spans="1:25" s="33" customFormat="1" ht="12.75" x14ac:dyDescent="0.2">
      <c r="A20" s="13">
        <f t="shared" si="3"/>
        <v>14</v>
      </c>
      <c r="B20" s="57"/>
      <c r="C20" s="70">
        <v>101936670650</v>
      </c>
      <c r="D20" s="58"/>
      <c r="E20" s="59" t="s">
        <v>167</v>
      </c>
      <c r="F20" s="60"/>
      <c r="G20" s="61"/>
      <c r="H20" s="62"/>
      <c r="I20" s="63"/>
      <c r="J20" s="64"/>
      <c r="K20" s="65"/>
      <c r="L20" s="66"/>
      <c r="M20" s="67"/>
      <c r="N20" s="68"/>
      <c r="O20" s="63"/>
      <c r="P20" s="60"/>
      <c r="Q20" s="67"/>
      <c r="R20" s="27">
        <f>-'[1]Final Salary'!T66</f>
        <v>4</v>
      </c>
      <c r="S20" s="27">
        <f t="shared" si="5"/>
        <v>22</v>
      </c>
      <c r="T20" s="29">
        <f>+'[1]Final Salary'!D66+'[1]Final Salary'!I66</f>
        <v>11000</v>
      </c>
      <c r="U20" s="30">
        <f>'[1]Final Salary'!D66*(S20-R20)/S20</f>
        <v>7547.727272727273</v>
      </c>
      <c r="V20" s="31">
        <f t="shared" si="4"/>
        <v>7547.727272727273</v>
      </c>
      <c r="W20" s="71">
        <f t="shared" si="0"/>
        <v>906</v>
      </c>
      <c r="X20" s="31">
        <f t="shared" si="1"/>
        <v>628.72568181818178</v>
      </c>
      <c r="Y20" s="31">
        <f t="shared" si="2"/>
        <v>277.27431818181822</v>
      </c>
    </row>
    <row r="21" spans="1:25" s="33" customFormat="1" ht="12.75" x14ac:dyDescent="0.2">
      <c r="A21" s="13">
        <f t="shared" si="3"/>
        <v>15</v>
      </c>
      <c r="B21" s="57"/>
      <c r="C21" s="70">
        <v>101977012994</v>
      </c>
      <c r="D21" s="58"/>
      <c r="E21" s="59" t="s">
        <v>168</v>
      </c>
      <c r="F21" s="60"/>
      <c r="G21" s="61"/>
      <c r="H21" s="62"/>
      <c r="I21" s="63"/>
      <c r="J21" s="64"/>
      <c r="K21" s="65"/>
      <c r="L21" s="66"/>
      <c r="M21" s="67"/>
      <c r="N21" s="68"/>
      <c r="O21" s="63"/>
      <c r="P21" s="60"/>
      <c r="Q21" s="67"/>
      <c r="R21" s="27">
        <f>-'[1]Final Salary'!T20</f>
        <v>0</v>
      </c>
      <c r="S21" s="27">
        <f t="shared" si="5"/>
        <v>22</v>
      </c>
      <c r="T21" s="29">
        <f>+'[1]Final Salary'!D20+'[1]Final Salary'!I20</f>
        <v>18000</v>
      </c>
      <c r="U21" s="30">
        <f>'[1]Final Salary'!D20*(S21-R21)/S21</f>
        <v>9225</v>
      </c>
      <c r="V21" s="31">
        <f t="shared" si="4"/>
        <v>9225</v>
      </c>
      <c r="W21" s="71">
        <f t="shared" si="0"/>
        <v>1107</v>
      </c>
      <c r="X21" s="31">
        <f t="shared" si="1"/>
        <v>768.4425</v>
      </c>
      <c r="Y21" s="31">
        <f t="shared" si="2"/>
        <v>338.5575</v>
      </c>
    </row>
    <row r="22" spans="1:25" s="33" customFormat="1" ht="12.75" x14ac:dyDescent="0.2">
      <c r="A22" s="13">
        <f t="shared" si="3"/>
        <v>16</v>
      </c>
      <c r="B22" s="57"/>
      <c r="C22" s="70">
        <v>101972352239</v>
      </c>
      <c r="D22" s="58"/>
      <c r="E22" s="59" t="s">
        <v>169</v>
      </c>
      <c r="F22" s="60"/>
      <c r="G22" s="61"/>
      <c r="H22" s="62"/>
      <c r="I22" s="63"/>
      <c r="J22" s="64"/>
      <c r="K22" s="65"/>
      <c r="L22" s="66"/>
      <c r="M22" s="67"/>
      <c r="N22" s="68"/>
      <c r="O22" s="63"/>
      <c r="P22" s="60"/>
      <c r="Q22" s="67"/>
      <c r="R22" s="27">
        <f>-'[1]Final Salary'!T67</f>
        <v>0</v>
      </c>
      <c r="S22" s="27">
        <f t="shared" si="5"/>
        <v>22</v>
      </c>
      <c r="T22" s="29">
        <f>+'[1]Final Salary'!D67+'[1]Final Salary'!I67</f>
        <v>9225</v>
      </c>
      <c r="U22" s="30">
        <f>'[1]Final Salary'!D67*(S22-R22)/S22</f>
        <v>9225</v>
      </c>
      <c r="V22" s="31">
        <f t="shared" si="4"/>
        <v>9225</v>
      </c>
      <c r="W22" s="71">
        <f t="shared" si="0"/>
        <v>1107</v>
      </c>
      <c r="X22" s="31">
        <f t="shared" si="1"/>
        <v>768.4425</v>
      </c>
      <c r="Y22" s="31">
        <f t="shared" si="2"/>
        <v>338.5575</v>
      </c>
    </row>
    <row r="23" spans="1:25" s="33" customFormat="1" ht="12.75" x14ac:dyDescent="0.2">
      <c r="A23" s="13">
        <f t="shared" si="3"/>
        <v>17</v>
      </c>
      <c r="B23" s="57"/>
      <c r="C23" s="70">
        <v>101972352225</v>
      </c>
      <c r="D23" s="58"/>
      <c r="E23" s="59" t="s">
        <v>170</v>
      </c>
      <c r="F23" s="60"/>
      <c r="G23" s="61"/>
      <c r="H23" s="62"/>
      <c r="I23" s="63"/>
      <c r="J23" s="64"/>
      <c r="K23" s="65"/>
      <c r="L23" s="66"/>
      <c r="M23" s="67"/>
      <c r="N23" s="68"/>
      <c r="O23" s="63"/>
      <c r="P23" s="60"/>
      <c r="Q23" s="67"/>
      <c r="R23" s="27">
        <f>-'[1]Final Salary'!T68</f>
        <v>1</v>
      </c>
      <c r="S23" s="27">
        <f t="shared" si="5"/>
        <v>22</v>
      </c>
      <c r="T23" s="29">
        <f>+'[1]Final Salary'!D68+'[1]Final Salary'!I68</f>
        <v>9225</v>
      </c>
      <c r="U23" s="30">
        <f>'[1]Final Salary'!D68*(S23-R23)/S23</f>
        <v>8805.681818181818</v>
      </c>
      <c r="V23" s="31">
        <f t="shared" si="4"/>
        <v>8805.681818181818</v>
      </c>
      <c r="W23" s="71">
        <f t="shared" si="0"/>
        <v>1057</v>
      </c>
      <c r="X23" s="31">
        <f t="shared" si="1"/>
        <v>733.51329545454541</v>
      </c>
      <c r="Y23" s="31">
        <f t="shared" si="2"/>
        <v>323.48670454545459</v>
      </c>
    </row>
    <row r="24" spans="1:25" s="33" customFormat="1" ht="12.75" x14ac:dyDescent="0.2">
      <c r="A24" s="13">
        <f t="shared" si="3"/>
        <v>18</v>
      </c>
      <c r="B24" s="57"/>
      <c r="C24" s="70">
        <v>101973922931</v>
      </c>
      <c r="D24" s="58"/>
      <c r="E24" s="59" t="s">
        <v>171</v>
      </c>
      <c r="F24" s="60"/>
      <c r="G24" s="61"/>
      <c r="H24" s="62"/>
      <c r="I24" s="63"/>
      <c r="J24" s="64"/>
      <c r="K24" s="65"/>
      <c r="L24" s="66"/>
      <c r="M24" s="67"/>
      <c r="N24" s="68"/>
      <c r="O24" s="63"/>
      <c r="P24" s="60"/>
      <c r="Q24" s="67"/>
      <c r="R24" s="27">
        <f>-'[1]Final Salary'!T69</f>
        <v>1</v>
      </c>
      <c r="S24" s="27">
        <f t="shared" si="5"/>
        <v>22</v>
      </c>
      <c r="T24" s="29">
        <f>+'[1]Final Salary'!D69+'[1]Final Salary'!I69</f>
        <v>9225</v>
      </c>
      <c r="U24" s="30">
        <f>'[1]Final Salary'!D69*(S24-R24)/S24</f>
        <v>8805.681818181818</v>
      </c>
      <c r="V24" s="31">
        <f t="shared" si="4"/>
        <v>8805.681818181818</v>
      </c>
      <c r="W24" s="71">
        <f t="shared" si="0"/>
        <v>1057</v>
      </c>
      <c r="X24" s="31">
        <f t="shared" si="1"/>
        <v>733.51329545454541</v>
      </c>
      <c r="Y24" s="31">
        <f t="shared" si="2"/>
        <v>323.48670454545459</v>
      </c>
    </row>
    <row r="25" spans="1:25" s="33" customFormat="1" ht="12.75" x14ac:dyDescent="0.2">
      <c r="A25" s="13">
        <f t="shared" si="3"/>
        <v>19</v>
      </c>
      <c r="B25" s="57"/>
      <c r="C25" s="70"/>
      <c r="D25" s="58"/>
      <c r="E25" s="59" t="s">
        <v>174</v>
      </c>
      <c r="F25" s="60"/>
      <c r="G25" s="61"/>
      <c r="H25" s="62"/>
      <c r="I25" s="63"/>
      <c r="J25" s="64"/>
      <c r="K25" s="65"/>
      <c r="L25" s="66"/>
      <c r="M25" s="67"/>
      <c r="N25" s="68"/>
      <c r="O25" s="63"/>
      <c r="P25" s="60"/>
      <c r="Q25" s="67"/>
      <c r="R25" s="27">
        <f>-'[1]Final Salary'!T71</f>
        <v>4</v>
      </c>
      <c r="S25" s="27">
        <f>+S7</f>
        <v>22</v>
      </c>
      <c r="T25" s="29">
        <f>+'[1]Final Salary'!D71+'[1]Final Salary'!I71</f>
        <v>9725</v>
      </c>
      <c r="U25" s="30">
        <f>'[1]Final Salary'!D71*(S25-R25)/S25</f>
        <v>7547.727272727273</v>
      </c>
      <c r="V25" s="31">
        <f t="shared" si="4"/>
        <v>7547.727272727273</v>
      </c>
      <c r="W25" s="71">
        <f t="shared" si="0"/>
        <v>906</v>
      </c>
      <c r="X25" s="31">
        <f t="shared" si="1"/>
        <v>628.72568181818178</v>
      </c>
      <c r="Y25" s="31">
        <f t="shared" si="2"/>
        <v>277.27431818181822</v>
      </c>
    </row>
    <row r="26" spans="1:25" s="33" customFormat="1" ht="12.75" x14ac:dyDescent="0.2">
      <c r="A26" s="13">
        <f t="shared" si="3"/>
        <v>20</v>
      </c>
      <c r="B26" s="57"/>
      <c r="C26" s="70"/>
      <c r="D26" s="58"/>
      <c r="E26" s="59" t="s">
        <v>175</v>
      </c>
      <c r="F26" s="60"/>
      <c r="G26" s="61"/>
      <c r="H26" s="62"/>
      <c r="I26" s="63"/>
      <c r="J26" s="64"/>
      <c r="K26" s="65"/>
      <c r="L26" s="66"/>
      <c r="M26" s="67"/>
      <c r="N26" s="68"/>
      <c r="O26" s="63"/>
      <c r="P26" s="60"/>
      <c r="Q26" s="67"/>
      <c r="R26" s="27">
        <f>-'[1]Final Salary'!T72</f>
        <v>18</v>
      </c>
      <c r="S26" s="27">
        <f>+S7</f>
        <v>22</v>
      </c>
      <c r="T26" s="29">
        <f>+'[1]Final Salary'!D72+'[1]Final Salary'!I72</f>
        <v>9725</v>
      </c>
      <c r="U26" s="30">
        <f>'[1]Final Salary'!D72*(S26-R26)/S26</f>
        <v>1677.2727272727273</v>
      </c>
      <c r="V26" s="31">
        <f t="shared" si="4"/>
        <v>1677.2727272727273</v>
      </c>
      <c r="W26" s="71">
        <f t="shared" si="0"/>
        <v>201</v>
      </c>
      <c r="X26" s="31">
        <f t="shared" si="1"/>
        <v>139.71681818181818</v>
      </c>
      <c r="Y26" s="31">
        <f t="shared" si="2"/>
        <v>61.283181818181816</v>
      </c>
    </row>
    <row r="27" spans="1:25" s="33" customFormat="1" ht="12.75" x14ac:dyDescent="0.2">
      <c r="A27" s="13">
        <f t="shared" si="3"/>
        <v>21</v>
      </c>
      <c r="B27" s="57"/>
      <c r="C27" s="70"/>
      <c r="D27" s="58"/>
      <c r="E27" s="59" t="s">
        <v>176</v>
      </c>
      <c r="F27" s="60"/>
      <c r="G27" s="61"/>
      <c r="H27" s="62"/>
      <c r="I27" s="63"/>
      <c r="J27" s="64"/>
      <c r="K27" s="65"/>
      <c r="L27" s="66"/>
      <c r="M27" s="67"/>
      <c r="N27" s="68"/>
      <c r="O27" s="63"/>
      <c r="P27" s="60"/>
      <c r="Q27" s="67"/>
      <c r="R27" s="27">
        <f>-'[1]Final Salary'!T73</f>
        <v>1</v>
      </c>
      <c r="S27" s="27">
        <f>+S7</f>
        <v>22</v>
      </c>
      <c r="T27" s="29">
        <f>+'[1]Final Salary'!D73+'[1]Final Salary'!I73</f>
        <v>9725</v>
      </c>
      <c r="U27" s="30">
        <f>'[1]Final Salary'!D73*(S27-R27)/S27</f>
        <v>8805.681818181818</v>
      </c>
      <c r="V27" s="31">
        <f t="shared" si="4"/>
        <v>8805.681818181818</v>
      </c>
      <c r="W27" s="71">
        <f t="shared" si="0"/>
        <v>1057</v>
      </c>
      <c r="X27" s="31">
        <f t="shared" si="1"/>
        <v>733.51329545454541</v>
      </c>
      <c r="Y27" s="31">
        <f t="shared" si="2"/>
        <v>323.48670454545459</v>
      </c>
    </row>
    <row r="28" spans="1:25" s="33" customFormat="1" ht="12.75" x14ac:dyDescent="0.2">
      <c r="A28" s="13">
        <f t="shared" si="3"/>
        <v>22</v>
      </c>
      <c r="B28" s="57"/>
      <c r="C28" s="70"/>
      <c r="D28" s="58"/>
      <c r="E28" s="59" t="s">
        <v>177</v>
      </c>
      <c r="F28" s="60"/>
      <c r="G28" s="61"/>
      <c r="H28" s="62"/>
      <c r="I28" s="63"/>
      <c r="J28" s="64"/>
      <c r="K28" s="65"/>
      <c r="L28" s="66"/>
      <c r="M28" s="67"/>
      <c r="N28" s="68"/>
      <c r="O28" s="63"/>
      <c r="P28" s="60"/>
      <c r="Q28" s="67"/>
      <c r="R28" s="27">
        <f>-'[1]Final Salary'!T74</f>
        <v>1.5</v>
      </c>
      <c r="S28" s="27">
        <f>+S7</f>
        <v>22</v>
      </c>
      <c r="T28" s="29">
        <f>+'[1]Final Salary'!D74+'[1]Final Salary'!I74</f>
        <v>9725</v>
      </c>
      <c r="U28" s="30">
        <f>'[1]Final Salary'!D74*(S28-R28)/S28</f>
        <v>8596.0227272727279</v>
      </c>
      <c r="V28" s="31">
        <f t="shared" si="4"/>
        <v>8596.0227272727279</v>
      </c>
      <c r="W28" s="71">
        <f t="shared" si="0"/>
        <v>1032</v>
      </c>
      <c r="X28" s="31">
        <f t="shared" si="1"/>
        <v>716.04869318181818</v>
      </c>
      <c r="Y28" s="31">
        <f t="shared" si="2"/>
        <v>315.95130681818182</v>
      </c>
    </row>
    <row r="29" spans="1:25" s="33" customFormat="1" ht="12.75" x14ac:dyDescent="0.2">
      <c r="A29" s="13">
        <f t="shared" si="3"/>
        <v>23</v>
      </c>
      <c r="B29" s="57"/>
      <c r="C29" s="70"/>
      <c r="D29" s="58"/>
      <c r="E29" s="59" t="s">
        <v>178</v>
      </c>
      <c r="F29" s="60"/>
      <c r="G29" s="61"/>
      <c r="H29" s="62"/>
      <c r="I29" s="63"/>
      <c r="J29" s="64"/>
      <c r="K29" s="65"/>
      <c r="L29" s="66"/>
      <c r="M29" s="67"/>
      <c r="N29" s="68"/>
      <c r="O29" s="63"/>
      <c r="P29" s="60"/>
      <c r="Q29" s="67"/>
      <c r="R29" s="27">
        <f>-'[1]Final Salary'!T75</f>
        <v>0.5</v>
      </c>
      <c r="S29" s="27">
        <f>+S7</f>
        <v>22</v>
      </c>
      <c r="T29" s="29">
        <f>+'[1]Final Salary'!D75+'[1]Final Salary'!I75</f>
        <v>9725</v>
      </c>
      <c r="U29" s="30">
        <f>'[1]Final Salary'!D75*(S29-R29)/S29</f>
        <v>9015.3409090909099</v>
      </c>
      <c r="V29" s="31">
        <f t="shared" si="4"/>
        <v>9015.3409090909099</v>
      </c>
      <c r="W29" s="71">
        <f t="shared" si="0"/>
        <v>1082</v>
      </c>
      <c r="X29" s="31">
        <f t="shared" si="1"/>
        <v>750.97789772727276</v>
      </c>
      <c r="Y29" s="31">
        <f t="shared" si="2"/>
        <v>331.02210227272724</v>
      </c>
    </row>
    <row r="30" spans="1:25" s="33" customFormat="1" ht="12.75" x14ac:dyDescent="0.2">
      <c r="A30" s="13">
        <f t="shared" si="3"/>
        <v>24</v>
      </c>
      <c r="B30" s="57"/>
      <c r="C30" s="70"/>
      <c r="D30" s="58"/>
      <c r="E30" s="59" t="s">
        <v>179</v>
      </c>
      <c r="F30" s="60"/>
      <c r="G30" s="61"/>
      <c r="H30" s="62"/>
      <c r="I30" s="63"/>
      <c r="J30" s="64"/>
      <c r="K30" s="65"/>
      <c r="L30" s="66"/>
      <c r="M30" s="67"/>
      <c r="N30" s="68"/>
      <c r="O30" s="63"/>
      <c r="P30" s="60"/>
      <c r="Q30" s="67"/>
      <c r="R30" s="27">
        <f>-'[1]Final Salary'!T76</f>
        <v>0</v>
      </c>
      <c r="S30" s="27">
        <f>+S7</f>
        <v>22</v>
      </c>
      <c r="T30" s="29">
        <f>+'[1]Final Salary'!D76+'[1]Final Salary'!I76</f>
        <v>9725</v>
      </c>
      <c r="U30" s="30">
        <f>'[1]Final Salary'!D76*(S30-R30)/S30</f>
        <v>9225</v>
      </c>
      <c r="V30" s="31">
        <f t="shared" si="4"/>
        <v>9225</v>
      </c>
      <c r="W30" s="71">
        <f t="shared" si="0"/>
        <v>1107</v>
      </c>
      <c r="X30" s="31">
        <f t="shared" si="1"/>
        <v>768.4425</v>
      </c>
      <c r="Y30" s="31">
        <f t="shared" si="2"/>
        <v>338.5575</v>
      </c>
    </row>
    <row r="31" spans="1:25" s="33" customFormat="1" ht="12.75" x14ac:dyDescent="0.2">
      <c r="A31" s="13">
        <f t="shared" si="3"/>
        <v>25</v>
      </c>
      <c r="B31" s="57"/>
      <c r="C31" s="70" t="s">
        <v>173</v>
      </c>
      <c r="D31" s="58"/>
      <c r="E31" s="72" t="s">
        <v>183</v>
      </c>
      <c r="F31" s="60"/>
      <c r="G31" s="61"/>
      <c r="H31" s="62"/>
      <c r="I31" s="63"/>
      <c r="J31" s="64"/>
      <c r="K31" s="65"/>
      <c r="L31" s="66"/>
      <c r="M31" s="67"/>
      <c r="N31" s="68"/>
      <c r="O31" s="63"/>
      <c r="P31" s="60"/>
      <c r="Q31" s="67"/>
      <c r="R31" s="27">
        <f>-'[1]Final Salary'!T79</f>
        <v>0</v>
      </c>
      <c r="S31" s="27">
        <f>+S7</f>
        <v>22</v>
      </c>
      <c r="T31" s="29">
        <f>+'[1]Final Salary'!D79+'[1]Final Salary'!I79</f>
        <v>9725</v>
      </c>
      <c r="U31" s="30">
        <f>'[1]Final Salary'!D77*(S31-R31)/S31</f>
        <v>9225</v>
      </c>
      <c r="V31" s="31">
        <f t="shared" si="4"/>
        <v>9225</v>
      </c>
      <c r="W31" s="71">
        <f>ROUND(U31*12/100,0)</f>
        <v>1107</v>
      </c>
      <c r="X31" s="31">
        <f>V31*8.33/100</f>
        <v>768.4425</v>
      </c>
      <c r="Y31" s="31">
        <f>W31-X31</f>
        <v>338.5575</v>
      </c>
    </row>
    <row r="32" spans="1:25" s="33" customFormat="1" ht="12.75" x14ac:dyDescent="0.2">
      <c r="A32" s="73"/>
      <c r="B32" s="57"/>
      <c r="C32" s="70"/>
      <c r="D32" s="58"/>
      <c r="E32" s="57"/>
      <c r="F32" s="57"/>
      <c r="G32" s="36"/>
      <c r="H32" s="74"/>
      <c r="I32" s="75"/>
      <c r="J32" s="76"/>
      <c r="K32" s="77"/>
      <c r="L32" s="78"/>
      <c r="M32" s="79"/>
      <c r="N32" s="70"/>
      <c r="O32" s="75"/>
      <c r="P32" s="57"/>
      <c r="Q32" s="79"/>
      <c r="R32" s="80"/>
      <c r="S32" s="80"/>
      <c r="T32" s="81"/>
      <c r="U32" s="82"/>
      <c r="V32" s="83"/>
      <c r="W32" s="80"/>
      <c r="X32" s="81"/>
      <c r="Y32" s="81"/>
    </row>
    <row r="33" spans="1:30" s="33" customFormat="1" ht="12.75" x14ac:dyDescent="0.2">
      <c r="A33" s="73"/>
      <c r="B33" s="57"/>
      <c r="C33" s="70"/>
      <c r="D33" s="58"/>
      <c r="E33" s="57"/>
      <c r="F33" s="57"/>
      <c r="G33" s="36"/>
      <c r="H33" s="74"/>
      <c r="I33" s="75"/>
      <c r="J33" s="76"/>
      <c r="K33" s="77"/>
      <c r="L33" s="78"/>
      <c r="M33" s="79"/>
      <c r="N33" s="70"/>
      <c r="O33" s="75"/>
      <c r="P33" s="57"/>
      <c r="Q33" s="79"/>
      <c r="R33" s="80"/>
      <c r="S33" s="80"/>
      <c r="T33" s="81"/>
      <c r="U33" s="82"/>
      <c r="V33" s="83"/>
      <c r="W33" s="80"/>
      <c r="X33" s="81"/>
      <c r="Y33" s="81"/>
    </row>
    <row r="34" spans="1:30" s="85" customFormat="1" ht="19.5" x14ac:dyDescent="0.4">
      <c r="A34" s="230" t="s">
        <v>75</v>
      </c>
      <c r="B34" s="230"/>
      <c r="C34" s="230"/>
      <c r="D34" s="230"/>
      <c r="E34" s="230"/>
      <c r="F34" s="230"/>
      <c r="G34" s="230"/>
      <c r="H34" s="230"/>
      <c r="I34" s="230"/>
      <c r="J34" s="230"/>
      <c r="K34" s="230"/>
      <c r="L34" s="230"/>
      <c r="M34" s="230"/>
      <c r="N34" s="230"/>
      <c r="O34" s="230"/>
      <c r="P34" s="230"/>
      <c r="Q34" s="230"/>
      <c r="R34" s="84">
        <f>SUM(R7:R32)</f>
        <v>40</v>
      </c>
      <c r="S34" s="84"/>
      <c r="T34" s="84">
        <f t="shared" ref="T34:Y34" si="6">SUM(T7:T33)</f>
        <v>618340</v>
      </c>
      <c r="U34" s="84">
        <f t="shared" si="6"/>
        <v>292006.47727272724</v>
      </c>
      <c r="V34" s="84">
        <f t="shared" si="6"/>
        <v>255006.47727272732</v>
      </c>
      <c r="W34" s="84">
        <f t="shared" si="6"/>
        <v>35043</v>
      </c>
      <c r="X34" s="84">
        <f t="shared" si="6"/>
        <v>21242.039556818185</v>
      </c>
      <c r="Y34" s="84">
        <f t="shared" si="6"/>
        <v>13800.960443181821</v>
      </c>
      <c r="AC34" s="86"/>
      <c r="AD34" s="87" t="s">
        <v>76</v>
      </c>
    </row>
    <row r="35" spans="1:30" s="85" customFormat="1" ht="15.75" x14ac:dyDescent="0.25">
      <c r="A35" s="88"/>
      <c r="B35" s="88"/>
      <c r="C35" s="89"/>
      <c r="D35" s="89"/>
      <c r="I35" s="90"/>
      <c r="J35" s="224" t="s">
        <v>77</v>
      </c>
      <c r="K35" s="224"/>
      <c r="L35" s="224"/>
      <c r="M35" s="224"/>
      <c r="N35" s="224"/>
      <c r="O35" s="224"/>
      <c r="P35" s="224"/>
      <c r="Q35" s="224"/>
      <c r="R35" s="224"/>
      <c r="S35" s="224"/>
      <c r="T35" s="224"/>
      <c r="U35" s="224"/>
      <c r="V35" s="225"/>
      <c r="W35" s="91">
        <f>+X34+Y34</f>
        <v>35043.000000000007</v>
      </c>
      <c r="X35" s="92"/>
      <c r="Y35" s="92"/>
    </row>
    <row r="36" spans="1:30" s="85" customFormat="1" ht="15.75" x14ac:dyDescent="0.25">
      <c r="A36" s="88"/>
      <c r="B36" s="88"/>
      <c r="C36" s="88"/>
      <c r="D36" s="88"/>
      <c r="I36" s="90"/>
      <c r="J36" s="224" t="s">
        <v>78</v>
      </c>
      <c r="K36" s="224"/>
      <c r="L36" s="224"/>
      <c r="M36" s="224"/>
      <c r="N36" s="224"/>
      <c r="O36" s="224"/>
      <c r="P36" s="224"/>
      <c r="Q36" s="224"/>
      <c r="R36" s="224"/>
      <c r="S36" s="224"/>
      <c r="T36" s="224"/>
      <c r="U36" s="224"/>
      <c r="V36" s="225"/>
      <c r="W36" s="93">
        <f>ROUND(IF(U34*0.0085&lt;500,"500",U34*0.0085),0)</f>
        <v>2482</v>
      </c>
      <c r="X36" s="92"/>
      <c r="Y36" s="92"/>
    </row>
    <row r="37" spans="1:30" s="85" customFormat="1" ht="15.75" x14ac:dyDescent="0.25">
      <c r="A37" s="88"/>
      <c r="B37" s="88"/>
      <c r="C37" s="88"/>
      <c r="D37" s="88"/>
      <c r="I37" s="90"/>
      <c r="J37" s="224" t="s">
        <v>79</v>
      </c>
      <c r="K37" s="224"/>
      <c r="L37" s="224"/>
      <c r="M37" s="224"/>
      <c r="N37" s="224"/>
      <c r="O37" s="224"/>
      <c r="P37" s="224"/>
      <c r="Q37" s="224"/>
      <c r="R37" s="224"/>
      <c r="S37" s="224"/>
      <c r="T37" s="224"/>
      <c r="U37" s="224"/>
      <c r="V37" s="225"/>
      <c r="W37" s="93">
        <f>ROUND(V34*0.005,0)</f>
        <v>1275</v>
      </c>
      <c r="X37" s="92"/>
      <c r="Y37" s="94"/>
      <c r="AB37" s="95"/>
    </row>
    <row r="38" spans="1:30" s="85" customFormat="1" ht="18.75" x14ac:dyDescent="0.3">
      <c r="A38" s="96" t="s">
        <v>80</v>
      </c>
      <c r="B38" s="4"/>
      <c r="C38" s="96"/>
      <c r="D38" s="4"/>
      <c r="E38" s="1"/>
      <c r="F38" s="1"/>
      <c r="I38" s="90"/>
      <c r="J38" s="224" t="s">
        <v>81</v>
      </c>
      <c r="K38" s="224"/>
      <c r="L38" s="224"/>
      <c r="M38" s="224"/>
      <c r="N38" s="224"/>
      <c r="O38" s="224"/>
      <c r="P38" s="224"/>
      <c r="Q38" s="224"/>
      <c r="R38" s="224"/>
      <c r="S38" s="224"/>
      <c r="T38" s="224"/>
      <c r="U38" s="224"/>
      <c r="V38" s="225"/>
      <c r="W38" s="93">
        <f>ROUND(IF(V34*0.0001&lt;200,"200",V34*0.0001),0)</f>
        <v>200</v>
      </c>
      <c r="X38" s="92"/>
      <c r="Y38" s="92"/>
    </row>
    <row r="39" spans="1:30" s="85" customFormat="1" ht="18.75" x14ac:dyDescent="0.3">
      <c r="A39" s="96" t="s">
        <v>82</v>
      </c>
      <c r="B39" s="96"/>
      <c r="C39" s="3"/>
      <c r="D39" s="4"/>
      <c r="E39" s="1"/>
      <c r="F39" s="1"/>
      <c r="G39" s="97"/>
      <c r="H39" s="98"/>
      <c r="I39" s="212"/>
      <c r="J39" s="99"/>
      <c r="K39" s="100"/>
      <c r="L39" s="89"/>
      <c r="M39" s="89"/>
      <c r="N39" s="89"/>
      <c r="O39" s="90"/>
      <c r="P39" s="89"/>
      <c r="Q39" s="89"/>
      <c r="R39" s="92"/>
      <c r="S39" s="92"/>
      <c r="T39" s="92"/>
      <c r="U39" s="101"/>
      <c r="V39" s="92"/>
      <c r="W39" s="102"/>
      <c r="X39" s="92"/>
      <c r="Y39" s="92"/>
    </row>
    <row r="40" spans="1:30" s="85" customFormat="1" ht="19.5" thickBot="1" x14ac:dyDescent="0.35">
      <c r="A40" s="4"/>
      <c r="B40" s="4"/>
      <c r="C40" s="3"/>
      <c r="D40" s="103"/>
      <c r="E40" s="104"/>
      <c r="F40" s="1"/>
      <c r="G40" s="97"/>
      <c r="H40" s="98"/>
      <c r="I40" s="212"/>
      <c r="J40" s="226" t="s">
        <v>83</v>
      </c>
      <c r="K40" s="226"/>
      <c r="L40" s="226"/>
      <c r="M40" s="226"/>
      <c r="N40" s="226"/>
      <c r="O40" s="226"/>
      <c r="P40" s="226"/>
      <c r="Q40" s="226"/>
      <c r="R40" s="226"/>
      <c r="S40" s="226"/>
      <c r="T40" s="226"/>
      <c r="U40" s="226"/>
      <c r="V40" s="227"/>
      <c r="W40" s="105">
        <f>SUM(W34:W39)</f>
        <v>74043</v>
      </c>
      <c r="X40" s="92"/>
      <c r="Y40" s="92"/>
    </row>
    <row r="41" spans="1:30" s="85" customFormat="1" ht="21" thickTop="1" x14ac:dyDescent="0.4">
      <c r="A41" s="228"/>
      <c r="B41" s="228"/>
      <c r="C41" s="228"/>
      <c r="D41" s="4"/>
      <c r="E41" s="1"/>
      <c r="F41" s="1"/>
      <c r="G41" s="97"/>
      <c r="H41" s="98"/>
      <c r="I41" s="212"/>
      <c r="J41" s="106"/>
      <c r="K41" s="106"/>
      <c r="L41" s="106"/>
      <c r="M41" s="106"/>
      <c r="N41" s="106"/>
      <c r="O41" s="107"/>
      <c r="P41" s="106"/>
      <c r="Q41" s="106"/>
      <c r="R41" s="108"/>
      <c r="S41" s="108"/>
      <c r="T41" s="108"/>
      <c r="U41" s="108"/>
      <c r="V41" s="108"/>
      <c r="W41" s="109"/>
      <c r="X41" s="92"/>
      <c r="Y41" s="92"/>
    </row>
    <row r="42" spans="1:30" s="85" customFormat="1" ht="20.25" x14ac:dyDescent="0.4">
      <c r="A42" s="110"/>
      <c r="B42" s="229" t="s">
        <v>84</v>
      </c>
      <c r="C42" s="229" t="s">
        <v>84</v>
      </c>
      <c r="D42" s="216"/>
      <c r="E42" s="216"/>
      <c r="F42" s="1"/>
      <c r="G42" s="97"/>
      <c r="H42" s="98"/>
      <c r="I42" s="212"/>
      <c r="J42" s="106"/>
      <c r="K42" s="106"/>
      <c r="L42" s="106"/>
      <c r="M42" s="106"/>
      <c r="N42" s="106"/>
      <c r="O42" s="107"/>
      <c r="P42" s="106"/>
      <c r="Q42" s="106"/>
      <c r="R42" s="108"/>
      <c r="S42" s="108"/>
      <c r="T42" s="108"/>
      <c r="U42" s="108"/>
      <c r="V42" s="108"/>
      <c r="W42" s="109"/>
      <c r="X42" s="92"/>
      <c r="Y42" s="92"/>
    </row>
    <row r="43" spans="1:30" s="85" customFormat="1" ht="20.25" x14ac:dyDescent="0.4">
      <c r="A43" s="110"/>
      <c r="B43" s="111">
        <v>1</v>
      </c>
      <c r="C43" s="59" t="s">
        <v>180</v>
      </c>
      <c r="D43" s="112"/>
      <c r="E43" s="112"/>
      <c r="F43" s="1"/>
      <c r="G43" s="97"/>
      <c r="H43" s="98"/>
      <c r="I43" s="212"/>
      <c r="J43" s="106"/>
      <c r="K43" s="106"/>
      <c r="L43" s="106"/>
      <c r="M43" s="106"/>
      <c r="N43" s="106"/>
      <c r="O43" s="107"/>
      <c r="P43" s="106"/>
      <c r="Q43" s="106"/>
      <c r="R43" s="108"/>
      <c r="S43" s="108"/>
      <c r="T43" s="108"/>
      <c r="U43" s="108"/>
      <c r="V43" s="108"/>
      <c r="W43" s="109"/>
      <c r="X43" s="92"/>
      <c r="Y43" s="92"/>
    </row>
    <row r="44" spans="1:30" s="85" customFormat="1" ht="20.25" x14ac:dyDescent="0.4">
      <c r="A44" s="110"/>
      <c r="B44" s="111"/>
      <c r="C44" s="113"/>
      <c r="D44" s="112"/>
      <c r="E44" s="112"/>
      <c r="F44" s="1"/>
      <c r="G44" s="97"/>
      <c r="H44" s="98"/>
      <c r="I44" s="212"/>
      <c r="J44" s="106"/>
      <c r="K44" s="106"/>
      <c r="L44" s="106"/>
      <c r="M44" s="106"/>
      <c r="N44" s="106"/>
      <c r="O44" s="107"/>
      <c r="P44" s="106"/>
      <c r="Q44" s="106"/>
      <c r="R44" s="108"/>
      <c r="S44" s="108"/>
      <c r="T44" s="108"/>
      <c r="U44" s="108"/>
      <c r="V44" s="108"/>
      <c r="W44" s="109"/>
      <c r="X44" s="92"/>
      <c r="Y44" s="92"/>
    </row>
    <row r="45" spans="1:30" s="85" customFormat="1" ht="20.25" x14ac:dyDescent="0.4">
      <c r="A45" s="110"/>
      <c r="B45" s="111"/>
      <c r="C45" s="113"/>
      <c r="D45" s="112"/>
      <c r="E45" s="112"/>
      <c r="F45" s="1"/>
      <c r="G45" s="97"/>
      <c r="H45" s="98"/>
      <c r="I45" s="212"/>
      <c r="J45" s="106"/>
      <c r="K45" s="106"/>
      <c r="L45" s="106"/>
      <c r="M45" s="106"/>
      <c r="N45" s="106"/>
      <c r="O45" s="107"/>
      <c r="P45" s="106"/>
      <c r="Q45" s="106"/>
      <c r="R45" s="108"/>
      <c r="S45" s="108"/>
      <c r="T45" s="108"/>
      <c r="U45" s="108"/>
      <c r="V45" s="108"/>
      <c r="W45" s="109"/>
      <c r="X45" s="92"/>
      <c r="Y45" s="92"/>
    </row>
    <row r="46" spans="1:30" s="85" customFormat="1" ht="20.25" x14ac:dyDescent="0.4">
      <c r="A46" s="110"/>
      <c r="B46" s="111"/>
      <c r="C46" s="113"/>
      <c r="D46" s="114"/>
      <c r="E46" s="114"/>
      <c r="F46" s="1"/>
      <c r="G46" s="97"/>
      <c r="H46" s="98"/>
      <c r="I46" s="212"/>
      <c r="J46" s="106"/>
      <c r="K46" s="106"/>
      <c r="L46" s="106"/>
      <c r="M46" s="106"/>
      <c r="N46" s="106"/>
      <c r="O46" s="107"/>
      <c r="P46" s="106"/>
      <c r="Q46" s="106"/>
      <c r="R46" s="108"/>
      <c r="S46" s="108"/>
      <c r="T46" s="108"/>
      <c r="U46" s="108"/>
      <c r="V46" s="108"/>
      <c r="W46" s="109"/>
      <c r="X46" s="92"/>
      <c r="Y46" s="92"/>
    </row>
    <row r="47" spans="1:30" s="85" customFormat="1" ht="20.25" x14ac:dyDescent="0.4">
      <c r="A47" s="110"/>
      <c r="B47" s="229" t="s">
        <v>85</v>
      </c>
      <c r="C47" s="229"/>
      <c r="D47" s="216"/>
      <c r="E47" s="216"/>
      <c r="F47" s="1"/>
      <c r="G47" s="97"/>
      <c r="H47" s="98"/>
      <c r="I47" s="212"/>
      <c r="J47" s="106"/>
      <c r="K47" s="106"/>
      <c r="L47" s="106"/>
      <c r="M47" s="106"/>
      <c r="N47" s="106"/>
      <c r="O47" s="107"/>
      <c r="P47" s="106"/>
      <c r="Q47" s="106"/>
      <c r="R47" s="108"/>
      <c r="S47" s="108"/>
      <c r="T47" s="108"/>
      <c r="U47" s="108"/>
      <c r="V47" s="108"/>
      <c r="W47" s="109"/>
      <c r="X47" s="92"/>
      <c r="Y47" s="92"/>
    </row>
    <row r="48" spans="1:30" s="85" customFormat="1" ht="20.25" x14ac:dyDescent="0.4">
      <c r="A48" s="115"/>
      <c r="B48" s="111"/>
      <c r="C48" s="59"/>
      <c r="D48" s="216"/>
      <c r="E48" s="216"/>
      <c r="F48" s="116"/>
      <c r="G48" s="117"/>
      <c r="H48" s="118"/>
      <c r="I48" s="119"/>
      <c r="J48" s="120"/>
      <c r="K48" s="120"/>
      <c r="L48" s="120"/>
      <c r="M48" s="120"/>
      <c r="N48" s="120"/>
      <c r="O48" s="121"/>
      <c r="P48" s="120"/>
      <c r="Q48" s="120"/>
      <c r="R48" s="122"/>
      <c r="S48" s="122"/>
      <c r="T48" s="122"/>
      <c r="U48" s="122"/>
      <c r="V48" s="122"/>
      <c r="W48" s="123"/>
      <c r="X48" s="124"/>
      <c r="Y48" s="92"/>
    </row>
    <row r="49" spans="1:234" s="85" customFormat="1" ht="18.75" customHeight="1" x14ac:dyDescent="0.3">
      <c r="A49" s="4"/>
      <c r="B49" s="4"/>
      <c r="C49" s="3"/>
      <c r="D49" s="4"/>
      <c r="E49" s="1"/>
      <c r="F49" s="217" t="s">
        <v>86</v>
      </c>
      <c r="I49" s="90"/>
      <c r="J49" s="125"/>
      <c r="K49" s="126"/>
      <c r="L49" s="96" t="s">
        <v>87</v>
      </c>
      <c r="O49" s="127"/>
      <c r="P49" s="88"/>
      <c r="Q49" s="88"/>
      <c r="R49" s="128"/>
      <c r="S49" s="128"/>
      <c r="T49" s="128"/>
      <c r="U49" s="129"/>
      <c r="V49" s="92"/>
      <c r="W49" s="92"/>
      <c r="X49" s="92"/>
      <c r="Y49" s="92"/>
    </row>
    <row r="50" spans="1:234" s="85" customFormat="1" ht="18.75" x14ac:dyDescent="0.3">
      <c r="A50" s="130"/>
      <c r="B50" s="219" t="s">
        <v>2</v>
      </c>
      <c r="C50" s="221" t="s">
        <v>13</v>
      </c>
      <c r="D50" s="223"/>
      <c r="E50" s="223" t="s">
        <v>88</v>
      </c>
      <c r="F50" s="218"/>
      <c r="I50" s="90"/>
      <c r="K50" s="131"/>
      <c r="L50" s="96" t="s">
        <v>89</v>
      </c>
      <c r="O50" s="127"/>
      <c r="P50" s="88"/>
      <c r="Q50" s="88"/>
      <c r="R50" s="128"/>
      <c r="S50" s="128"/>
      <c r="T50" s="128"/>
      <c r="U50" s="129"/>
      <c r="V50" s="92"/>
      <c r="W50" s="92"/>
      <c r="X50" s="92"/>
      <c r="Y50" s="92"/>
    </row>
    <row r="51" spans="1:234" s="85" customFormat="1" ht="18.75" x14ac:dyDescent="0.3">
      <c r="A51" s="213"/>
      <c r="B51" s="220"/>
      <c r="C51" s="222"/>
      <c r="D51" s="223"/>
      <c r="E51" s="223"/>
      <c r="F51" s="132"/>
      <c r="I51" s="90"/>
      <c r="K51" s="131"/>
      <c r="L51" s="96"/>
      <c r="O51" s="127"/>
      <c r="P51" s="88"/>
      <c r="Q51" s="88"/>
      <c r="R51" s="128"/>
      <c r="S51" s="128"/>
      <c r="T51"/>
      <c r="U51"/>
      <c r="V51"/>
      <c r="W51"/>
    </row>
    <row r="52" spans="1:234" ht="18.75" x14ac:dyDescent="0.3">
      <c r="A52" s="213"/>
      <c r="B52" s="133">
        <v>1</v>
      </c>
      <c r="C52" s="134" t="s">
        <v>90</v>
      </c>
      <c r="D52" s="135"/>
      <c r="E52" s="136">
        <v>90380</v>
      </c>
      <c r="F52" s="4"/>
      <c r="J52" s="125" t="s">
        <v>91</v>
      </c>
      <c r="L52" s="96" t="s">
        <v>92</v>
      </c>
      <c r="T52"/>
      <c r="U52"/>
      <c r="V52"/>
      <c r="W52"/>
      <c r="X52" s="1"/>
      <c r="Y52" s="1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</row>
    <row r="53" spans="1:234" x14ac:dyDescent="0.25">
      <c r="A53" s="137"/>
      <c r="B53" s="133">
        <v>2</v>
      </c>
      <c r="C53" s="134" t="s">
        <v>93</v>
      </c>
      <c r="D53" s="135"/>
      <c r="E53" s="136">
        <v>61343</v>
      </c>
      <c r="F53" s="4"/>
      <c r="T53"/>
      <c r="U53"/>
      <c r="V53"/>
      <c r="W53"/>
      <c r="X53" s="1"/>
      <c r="Y53" s="1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</row>
    <row r="54" spans="1:234" x14ac:dyDescent="0.25">
      <c r="A54" s="137"/>
      <c r="B54" s="138">
        <v>3</v>
      </c>
      <c r="C54" s="134" t="s">
        <v>94</v>
      </c>
      <c r="D54" s="135"/>
      <c r="E54" s="136">
        <v>60000</v>
      </c>
      <c r="F54" s="4"/>
      <c r="G54" s="7"/>
      <c r="H54" s="7"/>
      <c r="I54" s="139"/>
      <c r="J54" s="7"/>
      <c r="K54" s="7"/>
      <c r="L54" s="7"/>
      <c r="M54" s="7"/>
      <c r="Q54" s="1"/>
      <c r="R54" s="1"/>
      <c r="S54" s="1"/>
      <c r="T54"/>
      <c r="U54"/>
      <c r="V54"/>
      <c r="W54"/>
      <c r="X54" s="1"/>
      <c r="Y54" s="1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</row>
    <row r="55" spans="1:234" x14ac:dyDescent="0.25">
      <c r="A55" s="137"/>
      <c r="B55" s="133">
        <v>4</v>
      </c>
      <c r="C55" s="140" t="s">
        <v>95</v>
      </c>
      <c r="D55" s="135"/>
      <c r="E55" s="141">
        <v>60000</v>
      </c>
      <c r="F55" s="4"/>
      <c r="G55" s="7"/>
      <c r="H55" s="7"/>
      <c r="I55" s="139"/>
      <c r="J55" s="7"/>
      <c r="K55" s="7"/>
      <c r="L55" s="7"/>
      <c r="M55" s="7"/>
      <c r="Q55" s="1"/>
      <c r="R55" s="1"/>
      <c r="S55" s="1"/>
      <c r="T55"/>
      <c r="U55"/>
      <c r="V55"/>
      <c r="W55"/>
      <c r="X55" s="1"/>
      <c r="Y55" s="1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</row>
    <row r="56" spans="1:234" x14ac:dyDescent="0.25">
      <c r="A56" s="137"/>
      <c r="B56" s="133">
        <v>5</v>
      </c>
      <c r="C56" s="140" t="s">
        <v>96</v>
      </c>
      <c r="D56" s="142"/>
      <c r="E56" s="141">
        <v>68000</v>
      </c>
      <c r="F56" s="4"/>
      <c r="G56" s="7"/>
      <c r="H56" s="7"/>
      <c r="I56" s="139"/>
      <c r="J56" s="7"/>
      <c r="K56" s="7"/>
      <c r="L56" s="7"/>
      <c r="M56" s="7"/>
      <c r="Q56" s="1"/>
      <c r="R56" s="1"/>
      <c r="S56" s="1"/>
      <c r="T56"/>
      <c r="U56"/>
      <c r="V56"/>
      <c r="W56"/>
      <c r="X56" s="1"/>
      <c r="Y56" s="1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</row>
    <row r="57" spans="1:234" x14ac:dyDescent="0.25">
      <c r="A57" s="137"/>
      <c r="B57" s="138">
        <v>6</v>
      </c>
      <c r="C57" s="140" t="s">
        <v>97</v>
      </c>
      <c r="D57" s="135"/>
      <c r="E57" s="141">
        <v>52000</v>
      </c>
      <c r="G57" s="7"/>
      <c r="H57" s="7"/>
      <c r="I57" s="139"/>
      <c r="J57" s="7"/>
      <c r="K57" s="7"/>
      <c r="L57" s="7"/>
      <c r="M57" s="7"/>
      <c r="Q57" s="1"/>
      <c r="R57" s="1"/>
      <c r="S57" s="1"/>
      <c r="T57"/>
      <c r="U57"/>
      <c r="V57"/>
      <c r="W57"/>
      <c r="X57" s="1"/>
      <c r="Y57" s="1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</row>
    <row r="58" spans="1:234" x14ac:dyDescent="0.25">
      <c r="A58" s="137"/>
      <c r="B58" s="133">
        <v>7</v>
      </c>
      <c r="C58" s="140" t="s">
        <v>98</v>
      </c>
      <c r="D58" s="143"/>
      <c r="E58" s="141">
        <v>38000</v>
      </c>
      <c r="G58" s="7"/>
      <c r="H58" s="7"/>
      <c r="I58" s="139"/>
      <c r="J58" s="7"/>
      <c r="K58" s="7"/>
      <c r="L58" s="7"/>
      <c r="M58" s="7"/>
      <c r="Q58" s="1"/>
      <c r="R58" s="1"/>
      <c r="S58" s="1"/>
      <c r="T58"/>
      <c r="U58"/>
      <c r="V58"/>
      <c r="W58"/>
      <c r="X58" s="1"/>
      <c r="Y58" s="1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</row>
    <row r="59" spans="1:234" x14ac:dyDescent="0.25">
      <c r="A59" s="137"/>
      <c r="B59" s="133">
        <v>8</v>
      </c>
      <c r="C59" s="140" t="s">
        <v>99</v>
      </c>
      <c r="D59" s="135"/>
      <c r="E59" s="141">
        <v>31000</v>
      </c>
      <c r="G59" s="7"/>
      <c r="H59" s="7"/>
      <c r="I59" s="139"/>
      <c r="J59" s="7"/>
      <c r="K59" s="7"/>
      <c r="L59" s="7"/>
      <c r="M59" s="7"/>
      <c r="Q59" s="1"/>
      <c r="R59" s="1"/>
      <c r="S59" s="1"/>
      <c r="T59"/>
      <c r="U59"/>
      <c r="V59"/>
      <c r="W59"/>
      <c r="X59" s="1"/>
      <c r="Y59" s="1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</row>
    <row r="60" spans="1:234" x14ac:dyDescent="0.25">
      <c r="A60" s="137"/>
      <c r="B60" s="138">
        <v>9</v>
      </c>
      <c r="C60" s="134" t="s">
        <v>100</v>
      </c>
      <c r="D60" s="135"/>
      <c r="E60" s="136">
        <v>40000</v>
      </c>
      <c r="G60" s="7"/>
      <c r="H60" s="7"/>
      <c r="I60" s="139"/>
      <c r="J60" s="7"/>
      <c r="K60" s="7"/>
      <c r="L60" s="7"/>
      <c r="M60" s="7"/>
      <c r="Q60" s="1"/>
      <c r="R60" s="1"/>
      <c r="S60" s="1"/>
      <c r="T60"/>
      <c r="U60"/>
      <c r="V60"/>
      <c r="W60"/>
      <c r="X60" s="1"/>
      <c r="Y60" s="1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</row>
    <row r="61" spans="1:234" x14ac:dyDescent="0.25">
      <c r="A61" s="137"/>
      <c r="B61" s="133">
        <v>10</v>
      </c>
      <c r="C61" s="134" t="s">
        <v>101</v>
      </c>
      <c r="D61" s="144"/>
      <c r="E61" s="136">
        <v>45000</v>
      </c>
      <c r="G61" s="7"/>
      <c r="H61" s="7"/>
      <c r="I61" s="139"/>
      <c r="J61" s="7"/>
      <c r="K61" s="7"/>
      <c r="L61" s="7"/>
      <c r="M61" s="7"/>
      <c r="Q61" s="1"/>
      <c r="R61" s="1"/>
      <c r="S61" s="1"/>
      <c r="T61"/>
      <c r="U61"/>
      <c r="V61"/>
      <c r="W61"/>
      <c r="X61" s="1"/>
      <c r="Y61" s="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</row>
    <row r="62" spans="1:234" x14ac:dyDescent="0.25">
      <c r="A62" s="137"/>
      <c r="B62" s="133">
        <v>11</v>
      </c>
      <c r="C62" s="134" t="s">
        <v>102</v>
      </c>
      <c r="D62" s="143"/>
      <c r="E62" s="136">
        <v>35000</v>
      </c>
      <c r="G62" s="7"/>
      <c r="H62" s="7"/>
      <c r="I62" s="139"/>
      <c r="J62" s="7"/>
      <c r="K62" s="7"/>
      <c r="L62" s="7"/>
      <c r="M62" s="7"/>
      <c r="Q62" s="1"/>
      <c r="R62" s="1"/>
      <c r="S62" s="1"/>
      <c r="T62"/>
      <c r="U62"/>
      <c r="V62"/>
      <c r="W62"/>
      <c r="X62" s="1"/>
      <c r="Y62" s="1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</row>
    <row r="63" spans="1:234" ht="16.5" customHeight="1" x14ac:dyDescent="0.25">
      <c r="A63" s="137"/>
      <c r="B63" s="138">
        <v>12</v>
      </c>
      <c r="C63" s="134" t="s">
        <v>103</v>
      </c>
      <c r="D63" s="143"/>
      <c r="E63" s="136">
        <v>38000</v>
      </c>
      <c r="F63" s="1" t="s">
        <v>104</v>
      </c>
      <c r="G63" s="7"/>
      <c r="H63" s="7"/>
      <c r="I63" s="139"/>
      <c r="J63" s="7"/>
      <c r="K63" s="7"/>
      <c r="L63" s="7"/>
      <c r="M63" s="7"/>
      <c r="Q63" s="1"/>
      <c r="R63" s="1"/>
      <c r="S63" s="1"/>
      <c r="T63"/>
      <c r="U63"/>
      <c r="V63"/>
      <c r="W63"/>
      <c r="X63" s="1"/>
      <c r="Y63" s="1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</row>
    <row r="64" spans="1:234" x14ac:dyDescent="0.25">
      <c r="A64" s="137"/>
      <c r="B64" s="133">
        <v>13</v>
      </c>
      <c r="C64" s="145" t="s">
        <v>105</v>
      </c>
      <c r="D64" s="143"/>
      <c r="E64" s="146">
        <v>25000</v>
      </c>
      <c r="G64" s="7"/>
      <c r="H64" s="7"/>
      <c r="I64" s="139"/>
      <c r="J64" s="7"/>
      <c r="K64" s="7"/>
      <c r="L64" s="7"/>
      <c r="M64" s="7"/>
      <c r="Q64" s="1"/>
      <c r="R64" s="1"/>
      <c r="S64" s="1"/>
      <c r="T64"/>
      <c r="U64"/>
      <c r="V64"/>
      <c r="W64"/>
      <c r="X64" s="1"/>
      <c r="Y64" s="1"/>
      <c r="HW64"/>
      <c r="HX64"/>
      <c r="HY64"/>
      <c r="HZ64"/>
    </row>
    <row r="65" spans="1:234" x14ac:dyDescent="0.25">
      <c r="A65" s="137"/>
      <c r="B65" s="133">
        <v>14</v>
      </c>
      <c r="C65" s="145" t="s">
        <v>106</v>
      </c>
      <c r="D65" s="143"/>
      <c r="E65" s="146">
        <v>30000</v>
      </c>
      <c r="T65"/>
      <c r="U65"/>
      <c r="V65"/>
      <c r="W65"/>
      <c r="X65" s="1"/>
      <c r="Y65" s="1"/>
      <c r="HW65"/>
      <c r="HX65"/>
      <c r="HY65"/>
      <c r="HZ65"/>
    </row>
    <row r="66" spans="1:234" x14ac:dyDescent="0.25">
      <c r="A66" s="137"/>
      <c r="B66" s="138">
        <v>15</v>
      </c>
      <c r="C66" s="145" t="s">
        <v>107</v>
      </c>
      <c r="D66" s="143"/>
      <c r="E66" s="146">
        <v>28000</v>
      </c>
      <c r="T66"/>
      <c r="U66"/>
      <c r="V66"/>
      <c r="W66"/>
      <c r="X66" s="1"/>
      <c r="Y66" s="1"/>
      <c r="HW66"/>
      <c r="HX66"/>
      <c r="HY66"/>
      <c r="HZ66"/>
    </row>
    <row r="67" spans="1:234" ht="12" customHeight="1" x14ac:dyDescent="0.25">
      <c r="A67" s="147"/>
      <c r="B67" s="133">
        <v>17</v>
      </c>
      <c r="C67" s="145" t="s">
        <v>108</v>
      </c>
      <c r="D67" s="143"/>
      <c r="E67" s="146">
        <v>30000</v>
      </c>
      <c r="T67"/>
      <c r="U67"/>
      <c r="V67"/>
      <c r="W67"/>
      <c r="X67" s="1"/>
      <c r="Y67" s="1"/>
      <c r="HW67"/>
      <c r="HX67"/>
      <c r="HY67"/>
      <c r="HZ67"/>
    </row>
    <row r="68" spans="1:234" x14ac:dyDescent="0.25">
      <c r="A68" s="147"/>
      <c r="B68" s="138">
        <v>18</v>
      </c>
      <c r="C68" s="145" t="s">
        <v>109</v>
      </c>
      <c r="D68" s="148"/>
      <c r="E68" s="146">
        <v>25000</v>
      </c>
      <c r="T68"/>
      <c r="U68"/>
      <c r="V68"/>
      <c r="W68"/>
      <c r="X68" s="1"/>
      <c r="Y68" s="1"/>
      <c r="HW68"/>
      <c r="HX68"/>
      <c r="HY68"/>
      <c r="HZ68"/>
    </row>
    <row r="69" spans="1:234" x14ac:dyDescent="0.25">
      <c r="A69" s="147"/>
      <c r="B69" s="133">
        <v>19</v>
      </c>
      <c r="C69" s="145" t="s">
        <v>110</v>
      </c>
      <c r="D69" s="148"/>
      <c r="E69" s="146">
        <v>24000</v>
      </c>
      <c r="F69"/>
      <c r="G69"/>
      <c r="H69"/>
      <c r="I69"/>
      <c r="J69"/>
      <c r="K69"/>
      <c r="L69"/>
      <c r="M69"/>
      <c r="N69"/>
      <c r="O69" s="14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</row>
    <row r="70" spans="1:234" x14ac:dyDescent="0.25">
      <c r="A70" s="147"/>
      <c r="B70" s="133">
        <v>20</v>
      </c>
      <c r="C70" s="145" t="s">
        <v>111</v>
      </c>
      <c r="D70" s="148"/>
      <c r="E70" s="146">
        <v>25000</v>
      </c>
      <c r="F70"/>
      <c r="G70"/>
      <c r="H70"/>
      <c r="I70"/>
      <c r="J70"/>
      <c r="K70"/>
      <c r="L70"/>
      <c r="M70"/>
      <c r="N70"/>
      <c r="O70" s="149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</row>
    <row r="71" spans="1:234" x14ac:dyDescent="0.25">
      <c r="A71" s="147"/>
      <c r="B71" s="138">
        <v>21</v>
      </c>
      <c r="C71" s="145" t="s">
        <v>112</v>
      </c>
      <c r="D71" s="143"/>
      <c r="E71" s="146">
        <v>37000</v>
      </c>
      <c r="F71"/>
      <c r="G71"/>
      <c r="H71"/>
      <c r="I71"/>
      <c r="J71"/>
      <c r="K71"/>
      <c r="L71"/>
      <c r="M71"/>
      <c r="N71"/>
      <c r="O71" s="149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</row>
    <row r="72" spans="1:234" x14ac:dyDescent="0.25">
      <c r="A72" s="147"/>
      <c r="B72" s="133">
        <v>22</v>
      </c>
      <c r="C72" s="145" t="s">
        <v>113</v>
      </c>
      <c r="D72" s="148"/>
      <c r="E72" s="146">
        <v>24000</v>
      </c>
      <c r="F72"/>
      <c r="G72"/>
      <c r="H72"/>
      <c r="I72"/>
      <c r="J72"/>
      <c r="K72"/>
      <c r="L72"/>
      <c r="M72"/>
      <c r="N72"/>
      <c r="O72" s="149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</row>
    <row r="73" spans="1:234" x14ac:dyDescent="0.25">
      <c r="A73" s="147"/>
      <c r="B73" s="133">
        <v>23</v>
      </c>
      <c r="C73" s="134" t="s">
        <v>114</v>
      </c>
      <c r="D73" s="143"/>
      <c r="E73" s="136">
        <v>24000</v>
      </c>
      <c r="F73"/>
      <c r="G73"/>
      <c r="H73"/>
      <c r="I73"/>
      <c r="J73"/>
      <c r="K73"/>
      <c r="L73"/>
      <c r="M73"/>
      <c r="N73"/>
      <c r="O73" s="149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</row>
    <row r="74" spans="1:234" x14ac:dyDescent="0.25">
      <c r="A74" s="147"/>
      <c r="B74" s="138">
        <v>24</v>
      </c>
      <c r="C74" s="134" t="s">
        <v>115</v>
      </c>
      <c r="D74" s="143"/>
      <c r="E74" s="136">
        <v>35000</v>
      </c>
      <c r="F74"/>
      <c r="G74"/>
      <c r="H74"/>
      <c r="I74"/>
      <c r="J74"/>
      <c r="K74"/>
      <c r="L74"/>
      <c r="M74"/>
      <c r="N74"/>
      <c r="O74" s="149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</row>
    <row r="75" spans="1:234" x14ac:dyDescent="0.25">
      <c r="A75" s="147"/>
      <c r="B75" s="133">
        <v>25</v>
      </c>
      <c r="C75" s="134" t="s">
        <v>116</v>
      </c>
      <c r="D75" s="143"/>
      <c r="E75" s="136">
        <v>43000</v>
      </c>
      <c r="F75"/>
      <c r="G75"/>
      <c r="H75"/>
      <c r="I75"/>
      <c r="J75"/>
      <c r="K75"/>
      <c r="L75"/>
      <c r="M75"/>
      <c r="N75"/>
      <c r="O75" s="149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</row>
    <row r="76" spans="1:234" x14ac:dyDescent="0.25">
      <c r="A76" s="147"/>
      <c r="B76" s="133">
        <v>26</v>
      </c>
      <c r="C76" s="134" t="s">
        <v>117</v>
      </c>
      <c r="D76" s="143"/>
      <c r="E76" s="136">
        <v>29000</v>
      </c>
      <c r="F76"/>
      <c r="G76"/>
      <c r="H76"/>
      <c r="I76"/>
      <c r="J76"/>
      <c r="K76"/>
      <c r="L76"/>
      <c r="M76"/>
      <c r="N76"/>
      <c r="O76" s="149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</row>
    <row r="77" spans="1:234" x14ac:dyDescent="0.25">
      <c r="A77" s="147"/>
      <c r="B77" s="138">
        <v>27</v>
      </c>
      <c r="C77" s="134" t="s">
        <v>118</v>
      </c>
      <c r="D77" s="143"/>
      <c r="E77" s="136">
        <v>21500</v>
      </c>
      <c r="F77"/>
      <c r="G77"/>
      <c r="H77"/>
      <c r="I77"/>
      <c r="J77"/>
      <c r="K77"/>
      <c r="L77"/>
      <c r="M77"/>
      <c r="N77"/>
      <c r="O77" s="149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</row>
    <row r="78" spans="1:234" x14ac:dyDescent="0.25">
      <c r="A78" s="147"/>
      <c r="B78" s="133">
        <v>28</v>
      </c>
      <c r="C78" s="134" t="s">
        <v>119</v>
      </c>
      <c r="D78" s="143"/>
      <c r="E78" s="136">
        <v>33000</v>
      </c>
      <c r="F78"/>
      <c r="G78"/>
      <c r="H78"/>
      <c r="I78"/>
      <c r="J78"/>
      <c r="K78"/>
      <c r="L78"/>
      <c r="M78"/>
      <c r="N78"/>
      <c r="O78" s="149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</row>
    <row r="79" spans="1:234" x14ac:dyDescent="0.25">
      <c r="A79" s="147"/>
      <c r="B79" s="133">
        <v>29</v>
      </c>
      <c r="C79" s="134" t="s">
        <v>120</v>
      </c>
      <c r="D79" s="143"/>
      <c r="E79" s="136">
        <v>35000</v>
      </c>
      <c r="F79"/>
      <c r="G79"/>
      <c r="H79"/>
      <c r="I79"/>
      <c r="J79"/>
      <c r="K79"/>
      <c r="L79"/>
      <c r="M79"/>
      <c r="N79"/>
      <c r="O79" s="14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</row>
    <row r="80" spans="1:234" x14ac:dyDescent="0.25">
      <c r="A80" s="147"/>
      <c r="B80" s="138">
        <v>30</v>
      </c>
      <c r="C80" s="134" t="s">
        <v>121</v>
      </c>
      <c r="D80" s="143"/>
      <c r="E80" s="136">
        <v>42000</v>
      </c>
      <c r="F80"/>
      <c r="G80"/>
      <c r="H80"/>
      <c r="I80"/>
      <c r="J80"/>
      <c r="K80"/>
      <c r="L80"/>
      <c r="M80"/>
      <c r="N80"/>
      <c r="O80" s="149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</row>
    <row r="81" spans="1:234" x14ac:dyDescent="0.25">
      <c r="A81" s="147"/>
      <c r="B81" s="133">
        <v>31</v>
      </c>
      <c r="C81" s="134" t="s">
        <v>122</v>
      </c>
      <c r="D81" s="143"/>
      <c r="E81" s="136">
        <v>25000</v>
      </c>
      <c r="F81"/>
      <c r="G81"/>
      <c r="H81"/>
      <c r="I81"/>
      <c r="J81"/>
      <c r="K81"/>
      <c r="L81"/>
      <c r="M81"/>
      <c r="N81"/>
      <c r="O81" s="149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</row>
    <row r="82" spans="1:234" x14ac:dyDescent="0.25">
      <c r="A82" s="147"/>
      <c r="B82" s="133">
        <v>32</v>
      </c>
      <c r="C82" s="134" t="s">
        <v>74</v>
      </c>
      <c r="D82" s="143"/>
      <c r="E82" s="136">
        <v>14519</v>
      </c>
      <c r="F82"/>
      <c r="G82"/>
      <c r="H82"/>
      <c r="I82"/>
      <c r="J82"/>
      <c r="K82"/>
      <c r="L82"/>
      <c r="M82"/>
      <c r="N82"/>
      <c r="O82" s="149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</row>
    <row r="83" spans="1:234" x14ac:dyDescent="0.25">
      <c r="A83" s="147"/>
      <c r="B83" s="138">
        <v>33</v>
      </c>
      <c r="C83" s="134" t="s">
        <v>123</v>
      </c>
      <c r="D83" s="143"/>
      <c r="E83" s="136">
        <v>40000</v>
      </c>
      <c r="F83"/>
      <c r="G83"/>
      <c r="H83"/>
      <c r="I83"/>
      <c r="J83"/>
      <c r="K83"/>
      <c r="L83"/>
      <c r="M83"/>
      <c r="N83"/>
      <c r="O83" s="149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</row>
    <row r="84" spans="1:234" x14ac:dyDescent="0.25">
      <c r="A84" s="147"/>
      <c r="B84" s="133">
        <v>34</v>
      </c>
      <c r="C84" s="134" t="s">
        <v>124</v>
      </c>
      <c r="D84" s="143"/>
      <c r="E84" s="136">
        <v>40000</v>
      </c>
      <c r="F84"/>
      <c r="G84"/>
      <c r="H84"/>
      <c r="I84"/>
      <c r="J84"/>
      <c r="K84"/>
      <c r="L84"/>
      <c r="M84"/>
      <c r="N84"/>
      <c r="O84" s="149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</row>
    <row r="85" spans="1:234" x14ac:dyDescent="0.25">
      <c r="A85" s="147"/>
      <c r="B85" s="133">
        <v>35</v>
      </c>
      <c r="C85" s="134" t="s">
        <v>125</v>
      </c>
      <c r="D85" s="143"/>
      <c r="E85" s="136">
        <v>40000</v>
      </c>
      <c r="T85"/>
      <c r="U85"/>
      <c r="V85"/>
      <c r="W85"/>
      <c r="X85" s="1"/>
      <c r="Y85" s="1"/>
      <c r="HW85"/>
      <c r="HX85"/>
      <c r="HY85"/>
      <c r="HZ85"/>
    </row>
    <row r="86" spans="1:234" x14ac:dyDescent="0.25">
      <c r="A86" s="147"/>
      <c r="B86" s="138">
        <v>36</v>
      </c>
      <c r="C86" s="134" t="s">
        <v>126</v>
      </c>
      <c r="D86" s="143"/>
      <c r="E86" s="136">
        <v>30000</v>
      </c>
      <c r="T86"/>
      <c r="U86"/>
      <c r="V86"/>
      <c r="W86"/>
      <c r="X86" s="1"/>
      <c r="Y86" s="1"/>
      <c r="HW86"/>
      <c r="HX86"/>
      <c r="HY86"/>
      <c r="HZ86"/>
    </row>
    <row r="87" spans="1:234" x14ac:dyDescent="0.25">
      <c r="A87" s="147"/>
      <c r="B87" s="133">
        <v>37</v>
      </c>
      <c r="C87" s="134" t="s">
        <v>127</v>
      </c>
      <c r="D87" s="143"/>
      <c r="E87" s="136">
        <v>50000</v>
      </c>
      <c r="T87"/>
      <c r="U87"/>
      <c r="V87"/>
      <c r="W87"/>
      <c r="X87" s="1"/>
      <c r="Y87" s="1"/>
      <c r="HW87"/>
      <c r="HX87"/>
      <c r="HY87"/>
      <c r="HZ87"/>
    </row>
    <row r="88" spans="1:234" x14ac:dyDescent="0.25">
      <c r="A88" s="147"/>
      <c r="B88" s="133">
        <v>38</v>
      </c>
      <c r="C88" s="134" t="s">
        <v>128</v>
      </c>
      <c r="D88" s="150"/>
      <c r="E88" s="136">
        <v>30000</v>
      </c>
      <c r="T88"/>
      <c r="U88"/>
      <c r="V88"/>
      <c r="W88"/>
      <c r="X88" s="1"/>
      <c r="Y88" s="1"/>
      <c r="HW88"/>
      <c r="HX88"/>
      <c r="HY88"/>
      <c r="HZ88"/>
    </row>
    <row r="89" spans="1:234" x14ac:dyDescent="0.25">
      <c r="A89" s="151"/>
      <c r="B89" s="138">
        <v>39</v>
      </c>
      <c r="C89" s="134" t="s">
        <v>129</v>
      </c>
      <c r="D89" s="152"/>
      <c r="E89" s="136">
        <v>25000</v>
      </c>
      <c r="T89"/>
      <c r="U89"/>
      <c r="V89"/>
      <c r="W89"/>
      <c r="X89" s="1"/>
      <c r="Y89" s="1"/>
      <c r="HW89"/>
      <c r="HX89"/>
      <c r="HY89"/>
      <c r="HZ89"/>
    </row>
    <row r="90" spans="1:234" x14ac:dyDescent="0.25">
      <c r="A90" s="147"/>
      <c r="B90" s="133">
        <v>40</v>
      </c>
      <c r="C90" s="134" t="s">
        <v>130</v>
      </c>
      <c r="D90" s="152"/>
      <c r="E90" s="136">
        <v>50000</v>
      </c>
      <c r="T90"/>
      <c r="U90"/>
      <c r="V90"/>
      <c r="W90"/>
      <c r="X90" s="1"/>
      <c r="Y90" s="1"/>
      <c r="HW90"/>
      <c r="HX90"/>
      <c r="HY90"/>
      <c r="HZ90"/>
    </row>
    <row r="91" spans="1:234" x14ac:dyDescent="0.25">
      <c r="A91" s="147"/>
      <c r="B91" s="133">
        <v>41</v>
      </c>
      <c r="C91" s="134" t="s">
        <v>131</v>
      </c>
      <c r="D91" s="152"/>
      <c r="E91" s="136">
        <v>40000</v>
      </c>
      <c r="T91"/>
      <c r="U91"/>
      <c r="V91"/>
      <c r="W91"/>
      <c r="X91" s="1"/>
      <c r="Y91" s="1"/>
      <c r="HW91"/>
      <c r="HX91"/>
      <c r="HY91"/>
      <c r="HZ91"/>
    </row>
    <row r="92" spans="1:234" x14ac:dyDescent="0.25">
      <c r="A92" s="147"/>
      <c r="B92" s="138">
        <v>42</v>
      </c>
      <c r="C92" s="134" t="s">
        <v>132</v>
      </c>
      <c r="D92" s="152"/>
      <c r="E92" s="136">
        <v>35000</v>
      </c>
      <c r="T92"/>
      <c r="U92"/>
      <c r="V92"/>
      <c r="W92"/>
      <c r="X92" s="1"/>
      <c r="Y92" s="1"/>
      <c r="HW92"/>
      <c r="HX92"/>
      <c r="HY92"/>
      <c r="HZ92"/>
    </row>
    <row r="93" spans="1:234" x14ac:dyDescent="0.25">
      <c r="A93" s="147"/>
      <c r="B93" s="133">
        <v>43</v>
      </c>
      <c r="C93" s="134" t="s">
        <v>133</v>
      </c>
      <c r="D93" s="152"/>
      <c r="E93" s="136">
        <v>50000</v>
      </c>
      <c r="T93"/>
      <c r="U93"/>
      <c r="V93"/>
      <c r="W93"/>
      <c r="X93" s="1"/>
      <c r="Y93" s="1"/>
      <c r="HW93"/>
      <c r="HX93"/>
      <c r="HY93"/>
      <c r="HZ93"/>
    </row>
    <row r="94" spans="1:234" x14ac:dyDescent="0.25">
      <c r="A94" s="147"/>
      <c r="B94" s="133">
        <v>44</v>
      </c>
      <c r="C94" s="134" t="s">
        <v>134</v>
      </c>
      <c r="D94" s="152"/>
      <c r="E94" s="136">
        <v>40000</v>
      </c>
      <c r="T94"/>
      <c r="U94"/>
      <c r="V94"/>
      <c r="W94"/>
      <c r="X94" s="1"/>
      <c r="Y94" s="1"/>
      <c r="HW94"/>
      <c r="HX94"/>
      <c r="HY94"/>
      <c r="HZ94"/>
    </row>
    <row r="95" spans="1:234" x14ac:dyDescent="0.25">
      <c r="A95" s="147"/>
      <c r="B95" s="138">
        <v>45</v>
      </c>
      <c r="C95" s="134" t="s">
        <v>135</v>
      </c>
      <c r="D95" s="150"/>
      <c r="E95" s="136">
        <v>40000</v>
      </c>
      <c r="T95"/>
      <c r="U95"/>
      <c r="V95"/>
      <c r="W95"/>
      <c r="X95" s="1"/>
      <c r="Y95" s="1"/>
      <c r="HW95"/>
      <c r="HX95"/>
      <c r="HY95"/>
      <c r="HZ95"/>
    </row>
    <row r="96" spans="1:234" s="156" customFormat="1" ht="12.75" customHeight="1" x14ac:dyDescent="0.25">
      <c r="A96" s="151"/>
      <c r="B96" s="133">
        <v>46</v>
      </c>
      <c r="C96" s="134" t="s">
        <v>136</v>
      </c>
      <c r="D96" s="153"/>
      <c r="E96" s="136">
        <v>21500</v>
      </c>
      <c r="F96" s="7"/>
      <c r="G96" s="7"/>
      <c r="H96" s="7"/>
      <c r="I96" s="154"/>
      <c r="J96" s="155"/>
      <c r="K96" s="7"/>
      <c r="L96" s="7"/>
      <c r="M96" s="7"/>
      <c r="N96" s="7"/>
      <c r="O96" s="154"/>
      <c r="P96" s="7"/>
      <c r="Q96" s="155"/>
      <c r="R96" s="7"/>
      <c r="S96" s="7"/>
      <c r="T96"/>
      <c r="U96"/>
      <c r="V96"/>
      <c r="W96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7"/>
      <c r="DV96" s="7"/>
      <c r="DW96" s="7"/>
      <c r="DX96" s="7"/>
      <c r="DY96" s="7"/>
      <c r="DZ96" s="7"/>
      <c r="EA96" s="7"/>
      <c r="EB96" s="7"/>
      <c r="EC96" s="7"/>
      <c r="ED96" s="7"/>
      <c r="EE96" s="7"/>
      <c r="EF96" s="7"/>
      <c r="EG96" s="7"/>
      <c r="EH96" s="7"/>
      <c r="EI96" s="7"/>
      <c r="EJ96" s="7"/>
      <c r="EK96" s="7"/>
      <c r="EL96" s="7"/>
      <c r="EM96" s="7"/>
      <c r="EN96" s="7"/>
      <c r="EO96" s="7"/>
      <c r="EP96" s="7"/>
      <c r="EQ96" s="7"/>
      <c r="ER96" s="7"/>
      <c r="ES96" s="7"/>
      <c r="ET96" s="7"/>
      <c r="EU96" s="7"/>
      <c r="EV96" s="7"/>
      <c r="EW96" s="7"/>
      <c r="EX96" s="7"/>
      <c r="EY96" s="7"/>
      <c r="EZ96" s="7"/>
      <c r="FA96" s="7"/>
      <c r="FB96" s="7"/>
      <c r="FC96" s="7"/>
      <c r="FD96" s="7"/>
      <c r="FE96" s="7"/>
      <c r="FF96" s="7"/>
      <c r="FG96" s="7"/>
      <c r="FH96" s="7"/>
      <c r="FI96" s="7"/>
      <c r="FJ96" s="7"/>
      <c r="FK96" s="7"/>
      <c r="FL96" s="7"/>
      <c r="FM96" s="7"/>
      <c r="FN96" s="7"/>
      <c r="FO96" s="7"/>
      <c r="FP96" s="7"/>
      <c r="FQ96" s="7"/>
      <c r="FR96" s="7"/>
      <c r="FS96" s="7"/>
      <c r="FT96" s="7"/>
      <c r="FU96" s="7"/>
      <c r="FV96" s="7"/>
      <c r="FW96" s="7"/>
      <c r="FX96" s="7"/>
      <c r="FY96" s="7"/>
      <c r="FZ96" s="7"/>
      <c r="GA96" s="7"/>
      <c r="GB96" s="7"/>
      <c r="GC96" s="7"/>
      <c r="GD96" s="7"/>
      <c r="GE96" s="7"/>
      <c r="GF96" s="7"/>
      <c r="GG96" s="7"/>
      <c r="GH96" s="7"/>
      <c r="GI96" s="7"/>
      <c r="GJ96" s="7"/>
      <c r="GK96" s="7"/>
      <c r="GL96" s="7"/>
      <c r="GM96" s="7"/>
      <c r="GN96" s="7"/>
      <c r="GO96" s="7"/>
      <c r="GP96" s="7"/>
      <c r="GQ96" s="7"/>
      <c r="GR96" s="7"/>
      <c r="GS96" s="7"/>
      <c r="GT96" s="7"/>
      <c r="GU96" s="7"/>
      <c r="GV96" s="7"/>
      <c r="GW96" s="7"/>
      <c r="GX96" s="7"/>
      <c r="GY96" s="7"/>
      <c r="GZ96" s="7"/>
      <c r="HA96" s="7"/>
      <c r="HB96" s="7"/>
      <c r="HC96" s="7"/>
      <c r="HD96" s="7"/>
      <c r="HE96" s="7"/>
      <c r="HF96" s="7"/>
      <c r="HG96" s="7"/>
      <c r="HH96" s="7"/>
      <c r="HI96" s="7"/>
      <c r="HJ96" s="7"/>
      <c r="HK96" s="7"/>
      <c r="HL96" s="7"/>
      <c r="HM96" s="7"/>
      <c r="HN96" s="7"/>
      <c r="HO96" s="7"/>
      <c r="HP96" s="7"/>
      <c r="HQ96" s="7"/>
      <c r="HR96" s="7"/>
      <c r="HS96" s="7"/>
      <c r="HT96" s="7"/>
      <c r="HU96" s="7"/>
      <c r="HV96" s="7"/>
    </row>
    <row r="97" spans="1:234" x14ac:dyDescent="0.25">
      <c r="A97" s="147"/>
      <c r="B97" s="133">
        <v>47</v>
      </c>
      <c r="C97" s="134" t="s">
        <v>137</v>
      </c>
      <c r="D97" s="152"/>
      <c r="E97" s="136">
        <v>21500</v>
      </c>
      <c r="T97"/>
      <c r="U97"/>
      <c r="V97"/>
      <c r="W97"/>
      <c r="X97" s="1"/>
      <c r="Y97" s="1"/>
      <c r="HW97"/>
      <c r="HX97"/>
      <c r="HY97"/>
      <c r="HZ97"/>
    </row>
    <row r="98" spans="1:234" ht="26.25" x14ac:dyDescent="0.25">
      <c r="A98" s="147"/>
      <c r="B98" s="138">
        <v>48</v>
      </c>
      <c r="C98" s="134" t="s">
        <v>138</v>
      </c>
      <c r="D98" s="152"/>
      <c r="E98" s="136">
        <v>25000</v>
      </c>
      <c r="T98"/>
      <c r="U98"/>
      <c r="V98"/>
      <c r="W98"/>
      <c r="X98" s="1"/>
      <c r="Y98" s="1"/>
      <c r="HW98"/>
      <c r="HX98"/>
      <c r="HY98"/>
      <c r="HZ98"/>
    </row>
    <row r="99" spans="1:234" x14ac:dyDescent="0.25">
      <c r="A99" s="147"/>
      <c r="B99" s="133">
        <v>49</v>
      </c>
      <c r="C99" s="134" t="s">
        <v>139</v>
      </c>
      <c r="D99" s="152"/>
      <c r="E99" s="136">
        <v>15000</v>
      </c>
      <c r="T99"/>
      <c r="U99"/>
      <c r="V99"/>
      <c r="W99"/>
      <c r="X99" s="1"/>
      <c r="Y99" s="1"/>
      <c r="HW99"/>
      <c r="HX99"/>
      <c r="HY99"/>
      <c r="HZ99"/>
    </row>
    <row r="100" spans="1:234" x14ac:dyDescent="0.25">
      <c r="A100" s="147"/>
      <c r="B100" s="133">
        <v>50</v>
      </c>
      <c r="C100" s="145" t="s">
        <v>140</v>
      </c>
      <c r="D100" s="152"/>
      <c r="E100" s="146">
        <v>35000</v>
      </c>
      <c r="T100"/>
      <c r="U100"/>
      <c r="V100"/>
      <c r="W100"/>
      <c r="X100" s="1"/>
      <c r="Y100" s="1"/>
      <c r="HW100"/>
      <c r="HX100"/>
      <c r="HY100"/>
      <c r="HZ100"/>
    </row>
    <row r="101" spans="1:234" x14ac:dyDescent="0.25">
      <c r="A101" s="147"/>
      <c r="B101" s="138">
        <v>51</v>
      </c>
      <c r="C101" s="145" t="s">
        <v>141</v>
      </c>
      <c r="D101" s="152"/>
      <c r="E101" s="146">
        <v>50000</v>
      </c>
      <c r="T101"/>
      <c r="U101"/>
      <c r="V101"/>
      <c r="W101"/>
      <c r="X101" s="1"/>
      <c r="Y101" s="1"/>
      <c r="HW101"/>
      <c r="HX101"/>
      <c r="HY101"/>
      <c r="HZ101"/>
    </row>
    <row r="102" spans="1:234" x14ac:dyDescent="0.25">
      <c r="A102" s="147"/>
      <c r="B102" s="133">
        <v>52</v>
      </c>
      <c r="C102" s="145" t="s">
        <v>142</v>
      </c>
      <c r="D102" s="152"/>
      <c r="E102" s="146">
        <v>40000</v>
      </c>
      <c r="T102"/>
      <c r="U102"/>
      <c r="V102"/>
      <c r="W102"/>
      <c r="X102" s="1"/>
      <c r="Y102" s="1"/>
      <c r="HW102"/>
      <c r="HX102"/>
      <c r="HY102"/>
      <c r="HZ102"/>
    </row>
    <row r="103" spans="1:234" s="156" customFormat="1" ht="17.25" customHeight="1" x14ac:dyDescent="0.25">
      <c r="A103" s="147"/>
      <c r="B103" s="133">
        <v>53</v>
      </c>
      <c r="C103" s="145" t="s">
        <v>143</v>
      </c>
      <c r="D103" s="152"/>
      <c r="E103" s="146">
        <v>18000</v>
      </c>
      <c r="F103" s="7"/>
      <c r="G103" s="7"/>
      <c r="H103" s="7"/>
      <c r="I103" s="154"/>
      <c r="J103" s="155"/>
      <c r="K103" s="7"/>
      <c r="L103" s="7"/>
      <c r="M103" s="7"/>
      <c r="N103" s="7"/>
      <c r="O103" s="154"/>
      <c r="P103" s="7"/>
      <c r="Q103" s="155"/>
      <c r="R103" s="7"/>
      <c r="S103" s="7"/>
      <c r="T103"/>
      <c r="U103"/>
      <c r="V103"/>
      <c r="W103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7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7"/>
      <c r="DY103" s="7"/>
      <c r="DZ103" s="7"/>
      <c r="EA103" s="7"/>
      <c r="EB103" s="7"/>
      <c r="EC103" s="7"/>
      <c r="ED103" s="7"/>
      <c r="EE103" s="7"/>
      <c r="EF103" s="7"/>
      <c r="EG103" s="7"/>
      <c r="EH103" s="7"/>
      <c r="EI103" s="7"/>
      <c r="EJ103" s="7"/>
      <c r="EK103" s="7"/>
      <c r="EL103" s="7"/>
      <c r="EM103" s="7"/>
      <c r="EN103" s="7"/>
      <c r="EO103" s="7"/>
      <c r="EP103" s="7"/>
      <c r="EQ103" s="7"/>
      <c r="ER103" s="7"/>
      <c r="ES103" s="7"/>
      <c r="ET103" s="7"/>
      <c r="EU103" s="7"/>
      <c r="EV103" s="7"/>
      <c r="EW103" s="7"/>
      <c r="EX103" s="7"/>
      <c r="EY103" s="7"/>
      <c r="EZ103" s="7"/>
      <c r="FA103" s="7"/>
      <c r="FB103" s="7"/>
      <c r="FC103" s="7"/>
      <c r="FD103" s="7"/>
      <c r="FE103" s="7"/>
      <c r="FF103" s="7"/>
      <c r="FG103" s="7"/>
      <c r="FH103" s="7"/>
      <c r="FI103" s="7"/>
      <c r="FJ103" s="7"/>
      <c r="FK103" s="7"/>
      <c r="FL103" s="7"/>
      <c r="FM103" s="7"/>
      <c r="FN103" s="7"/>
      <c r="FO103" s="7"/>
      <c r="FP103" s="7"/>
      <c r="FQ103" s="7"/>
      <c r="FR103" s="7"/>
      <c r="FS103" s="7"/>
      <c r="FT103" s="7"/>
      <c r="FU103" s="7"/>
      <c r="FV103" s="7"/>
      <c r="FW103" s="7"/>
      <c r="FX103" s="7"/>
      <c r="FY103" s="7"/>
      <c r="FZ103" s="7"/>
      <c r="GA103" s="7"/>
      <c r="GB103" s="7"/>
      <c r="GC103" s="7"/>
      <c r="GD103" s="7"/>
      <c r="GE103" s="7"/>
      <c r="GF103" s="7"/>
      <c r="GG103" s="7"/>
      <c r="GH103" s="7"/>
      <c r="GI103" s="7"/>
      <c r="GJ103" s="7"/>
      <c r="GK103" s="7"/>
      <c r="GL103" s="7"/>
      <c r="GM103" s="7"/>
      <c r="GN103" s="7"/>
      <c r="GO103" s="7"/>
      <c r="GP103" s="7"/>
      <c r="GQ103" s="7"/>
      <c r="GR103" s="7"/>
      <c r="GS103" s="7"/>
      <c r="GT103" s="7"/>
      <c r="GU103" s="7"/>
      <c r="GV103" s="7"/>
      <c r="GW103" s="7"/>
      <c r="GX103" s="7"/>
      <c r="GY103" s="7"/>
      <c r="GZ103" s="7"/>
      <c r="HA103" s="7"/>
      <c r="HB103" s="7"/>
      <c r="HC103" s="7"/>
      <c r="HD103" s="7"/>
      <c r="HE103" s="7"/>
      <c r="HF103" s="7"/>
      <c r="HG103" s="7"/>
      <c r="HH103" s="7"/>
      <c r="HI103" s="7"/>
      <c r="HJ103" s="7"/>
      <c r="HK103" s="7"/>
      <c r="HL103" s="7"/>
      <c r="HM103" s="7"/>
      <c r="HN103" s="7"/>
      <c r="HO103" s="7"/>
      <c r="HP103" s="7"/>
      <c r="HQ103" s="7"/>
      <c r="HR103" s="7"/>
      <c r="HS103" s="7"/>
      <c r="HT103" s="7"/>
      <c r="HU103" s="7"/>
      <c r="HV103" s="7"/>
    </row>
    <row r="104" spans="1:234" x14ac:dyDescent="0.25">
      <c r="A104" s="147"/>
      <c r="B104" s="138">
        <v>54</v>
      </c>
      <c r="C104" s="145" t="s">
        <v>144</v>
      </c>
      <c r="D104" s="152"/>
      <c r="E104" s="146">
        <v>21500</v>
      </c>
      <c r="T104"/>
      <c r="U104"/>
      <c r="V104"/>
      <c r="W104"/>
      <c r="X104" s="1"/>
      <c r="Y104" s="1"/>
      <c r="HW104"/>
      <c r="HX104"/>
      <c r="HY104"/>
      <c r="HZ104"/>
    </row>
    <row r="105" spans="1:234" x14ac:dyDescent="0.25">
      <c r="A105" s="147"/>
      <c r="B105" s="133">
        <v>55</v>
      </c>
      <c r="C105" s="145" t="s">
        <v>145</v>
      </c>
      <c r="D105" s="152"/>
      <c r="E105" s="146">
        <v>21500</v>
      </c>
      <c r="T105"/>
      <c r="U105"/>
      <c r="V105"/>
      <c r="W105"/>
      <c r="X105" s="1"/>
      <c r="Y105" s="1"/>
      <c r="HV105"/>
      <c r="HW105"/>
      <c r="HX105"/>
      <c r="HY105"/>
      <c r="HZ105"/>
    </row>
    <row r="106" spans="1:234" ht="13.5" customHeight="1" x14ac:dyDescent="0.25">
      <c r="A106" s="147"/>
      <c r="B106" s="133">
        <v>56</v>
      </c>
      <c r="C106" s="145" t="s">
        <v>146</v>
      </c>
      <c r="D106" s="152"/>
      <c r="E106" s="146">
        <v>21500</v>
      </c>
      <c r="T106"/>
      <c r="U106"/>
      <c r="V106"/>
      <c r="W106"/>
      <c r="X106" s="1"/>
      <c r="Y106" s="1"/>
      <c r="HV106"/>
      <c r="HW106"/>
      <c r="HX106"/>
      <c r="HY106"/>
      <c r="HZ106"/>
    </row>
    <row r="107" spans="1:234" x14ac:dyDescent="0.25">
      <c r="A107" s="147"/>
      <c r="B107" s="138">
        <v>57</v>
      </c>
      <c r="C107" s="145" t="s">
        <v>147</v>
      </c>
      <c r="D107" s="152"/>
      <c r="E107" s="146">
        <v>21500</v>
      </c>
      <c r="T107"/>
      <c r="U107"/>
      <c r="V107"/>
      <c r="W107"/>
      <c r="X107" s="1"/>
      <c r="Y107" s="1"/>
      <c r="HV107"/>
      <c r="HW107"/>
      <c r="HX107"/>
      <c r="HY107"/>
      <c r="HZ107"/>
    </row>
    <row r="108" spans="1:234" x14ac:dyDescent="0.25">
      <c r="A108" s="147"/>
      <c r="B108" s="133">
        <v>58</v>
      </c>
      <c r="C108" s="145" t="s">
        <v>148</v>
      </c>
      <c r="D108" s="152"/>
      <c r="E108" s="146">
        <v>21500</v>
      </c>
      <c r="T108"/>
      <c r="U108"/>
      <c r="V108"/>
      <c r="W108"/>
      <c r="X108" s="1"/>
      <c r="Y108" s="1"/>
      <c r="HV108"/>
      <c r="HW108"/>
      <c r="HX108"/>
      <c r="HY108"/>
      <c r="HZ108"/>
    </row>
    <row r="109" spans="1:234" x14ac:dyDescent="0.25">
      <c r="A109" s="147"/>
      <c r="B109" s="133">
        <v>59</v>
      </c>
      <c r="C109" s="145" t="s">
        <v>149</v>
      </c>
      <c r="D109" s="152"/>
      <c r="E109" s="146">
        <v>21500</v>
      </c>
      <c r="T109"/>
      <c r="U109"/>
      <c r="V109"/>
      <c r="W109"/>
      <c r="X109" s="1"/>
      <c r="Y109" s="1"/>
      <c r="HV109"/>
      <c r="HW109"/>
      <c r="HX109"/>
      <c r="HY109"/>
      <c r="HZ109"/>
    </row>
    <row r="110" spans="1:234" x14ac:dyDescent="0.25">
      <c r="A110" s="147"/>
      <c r="B110" s="138">
        <v>60</v>
      </c>
      <c r="C110" s="145" t="s">
        <v>150</v>
      </c>
      <c r="D110" s="152"/>
      <c r="E110" s="146">
        <v>21500</v>
      </c>
      <c r="T110"/>
      <c r="U110"/>
      <c r="V110"/>
      <c r="W110"/>
      <c r="X110" s="1"/>
      <c r="Y110" s="1"/>
      <c r="HV110"/>
      <c r="HW110"/>
      <c r="HX110"/>
      <c r="HY110"/>
      <c r="HZ110"/>
    </row>
    <row r="111" spans="1:234" x14ac:dyDescent="0.25">
      <c r="A111" s="147"/>
      <c r="B111" s="133">
        <v>61</v>
      </c>
      <c r="C111" s="145" t="s">
        <v>151</v>
      </c>
      <c r="D111" s="152"/>
      <c r="E111" s="146">
        <v>21500</v>
      </c>
      <c r="T111"/>
      <c r="U111"/>
      <c r="V111"/>
      <c r="W111"/>
      <c r="X111" s="1"/>
      <c r="Y111" s="1"/>
      <c r="HV111"/>
      <c r="HW111"/>
      <c r="HX111"/>
      <c r="HY111"/>
      <c r="HZ111"/>
    </row>
    <row r="112" spans="1:234" x14ac:dyDescent="0.25">
      <c r="A112" s="147"/>
      <c r="B112" s="133">
        <v>62</v>
      </c>
      <c r="C112" s="145" t="s">
        <v>152</v>
      </c>
      <c r="E112" s="146">
        <v>15650</v>
      </c>
      <c r="T112"/>
      <c r="U112"/>
      <c r="V112"/>
      <c r="W112"/>
      <c r="X112" s="1"/>
      <c r="Y112" s="1"/>
      <c r="HV112"/>
      <c r="HW112"/>
      <c r="HX112"/>
      <c r="HY112"/>
      <c r="HZ112"/>
    </row>
    <row r="113" spans="1:234" x14ac:dyDescent="0.25">
      <c r="A113" s="147"/>
      <c r="B113" s="138">
        <v>63</v>
      </c>
      <c r="C113" s="145" t="s">
        <v>153</v>
      </c>
      <c r="D113" s="152"/>
      <c r="E113" s="146">
        <v>21500</v>
      </c>
      <c r="T113"/>
      <c r="U113"/>
      <c r="V113"/>
      <c r="W113"/>
      <c r="X113" s="1"/>
      <c r="Y113" s="1"/>
      <c r="HW113"/>
      <c r="HX113"/>
      <c r="HY113"/>
      <c r="HZ113"/>
    </row>
    <row r="114" spans="1:234" x14ac:dyDescent="0.25">
      <c r="A114" s="147"/>
      <c r="B114" s="133">
        <v>64</v>
      </c>
      <c r="C114" s="145" t="s">
        <v>154</v>
      </c>
      <c r="D114" s="152"/>
      <c r="E114" s="146">
        <v>30000</v>
      </c>
      <c r="T114"/>
      <c r="U114"/>
      <c r="V114"/>
      <c r="W114"/>
      <c r="X114" s="1"/>
      <c r="Y114" s="1"/>
      <c r="HW114"/>
      <c r="HX114"/>
      <c r="HY114"/>
      <c r="HZ114"/>
    </row>
    <row r="115" spans="1:234" x14ac:dyDescent="0.25">
      <c r="A115" s="147"/>
      <c r="B115" s="147">
        <v>65</v>
      </c>
      <c r="C115" s="157" t="s">
        <v>155</v>
      </c>
      <c r="D115" s="157"/>
      <c r="E115" s="157">
        <v>25000</v>
      </c>
      <c r="T115"/>
      <c r="U115"/>
      <c r="V115"/>
      <c r="W115"/>
      <c r="X115" s="1"/>
      <c r="Y115" s="1"/>
      <c r="HW115"/>
      <c r="HX115"/>
      <c r="HY115"/>
      <c r="HZ115"/>
    </row>
    <row r="116" spans="1:234" x14ac:dyDescent="0.25">
      <c r="A116" s="147"/>
      <c r="B116" s="147">
        <v>66</v>
      </c>
      <c r="C116" s="157" t="s">
        <v>72</v>
      </c>
      <c r="D116" s="157"/>
      <c r="E116" s="157">
        <v>24000</v>
      </c>
      <c r="F116"/>
      <c r="G116"/>
      <c r="H116"/>
      <c r="I116"/>
      <c r="J116"/>
      <c r="K116"/>
      <c r="L116"/>
      <c r="M116"/>
      <c r="N116"/>
      <c r="O116" s="149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</row>
    <row r="117" spans="1:234" x14ac:dyDescent="0.25">
      <c r="A117" s="4"/>
      <c r="B117" s="4"/>
      <c r="C117"/>
      <c r="D117"/>
      <c r="E117"/>
      <c r="F117"/>
      <c r="G117"/>
      <c r="H117"/>
      <c r="I117"/>
      <c r="J117"/>
      <c r="K117"/>
      <c r="L117"/>
      <c r="M117"/>
      <c r="N117"/>
      <c r="O117" s="149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</row>
    <row r="118" spans="1:234" x14ac:dyDescent="0.25">
      <c r="A118" s="4"/>
      <c r="B118" s="4"/>
      <c r="C118"/>
      <c r="D118"/>
      <c r="E118"/>
      <c r="F118"/>
      <c r="G118"/>
      <c r="H118"/>
      <c r="I118"/>
      <c r="J118"/>
      <c r="K118"/>
      <c r="L118"/>
      <c r="M118"/>
      <c r="N118"/>
      <c r="O118" s="149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</row>
    <row r="119" spans="1:234" x14ac:dyDescent="0.25">
      <c r="A119" s="4"/>
      <c r="B119" s="4"/>
      <c r="C119"/>
      <c r="D119"/>
      <c r="E119"/>
      <c r="F119"/>
      <c r="G119"/>
      <c r="H119"/>
      <c r="I119"/>
      <c r="J119"/>
      <c r="K119"/>
      <c r="L119"/>
      <c r="M119"/>
      <c r="N119"/>
      <c r="O119" s="14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</row>
    <row r="120" spans="1:234" x14ac:dyDescent="0.25">
      <c r="A120" s="4"/>
      <c r="B120" s="4"/>
      <c r="C120"/>
      <c r="D120"/>
      <c r="E120"/>
      <c r="F120"/>
      <c r="G120"/>
      <c r="H120"/>
      <c r="I120"/>
      <c r="J120"/>
      <c r="K120"/>
      <c r="L120"/>
      <c r="M120"/>
      <c r="N120"/>
      <c r="O120" s="149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</row>
    <row r="121" spans="1:234" x14ac:dyDescent="0.25">
      <c r="A121" s="4"/>
      <c r="B121" s="4"/>
      <c r="C121"/>
      <c r="D121"/>
      <c r="E121"/>
      <c r="F121"/>
      <c r="G121"/>
      <c r="H121"/>
      <c r="I121"/>
      <c r="J121"/>
      <c r="K121"/>
      <c r="L121"/>
      <c r="M121"/>
      <c r="N121"/>
      <c r="O121" s="149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</row>
    <row r="122" spans="1:234" x14ac:dyDescent="0.25">
      <c r="A122" s="4"/>
      <c r="B122" s="4"/>
      <c r="C122"/>
      <c r="D122"/>
      <c r="E122"/>
      <c r="F122"/>
      <c r="G122"/>
      <c r="H122"/>
      <c r="I122"/>
      <c r="J122"/>
      <c r="K122"/>
      <c r="L122"/>
      <c r="M122"/>
      <c r="N122"/>
      <c r="O122" s="149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</row>
    <row r="123" spans="1:234" x14ac:dyDescent="0.25">
      <c r="A123" s="4"/>
      <c r="B123" s="4"/>
      <c r="C123"/>
      <c r="D123"/>
      <c r="E123"/>
      <c r="F123"/>
      <c r="G123"/>
      <c r="H123"/>
      <c r="I123"/>
      <c r="J123"/>
      <c r="K123"/>
      <c r="L123"/>
      <c r="M123"/>
      <c r="N123"/>
      <c r="O123" s="149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</row>
    <row r="124" spans="1:234" x14ac:dyDescent="0.25">
      <c r="A124" s="4"/>
      <c r="B124" s="4"/>
      <c r="C124"/>
      <c r="D124"/>
      <c r="E124"/>
      <c r="F124"/>
      <c r="G124"/>
      <c r="H124"/>
      <c r="I124"/>
      <c r="J124"/>
      <c r="K124"/>
      <c r="L124"/>
      <c r="M124"/>
      <c r="N124"/>
      <c r="O124" s="149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</row>
    <row r="125" spans="1:234" x14ac:dyDescent="0.25">
      <c r="A125" s="4"/>
      <c r="B125" s="4"/>
      <c r="C125"/>
      <c r="D125"/>
      <c r="E125"/>
      <c r="F125"/>
      <c r="G125"/>
      <c r="H125"/>
      <c r="I125"/>
      <c r="J125"/>
      <c r="K125"/>
      <c r="L125"/>
      <c r="M125"/>
      <c r="N125"/>
      <c r="O125" s="149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</row>
    <row r="126" spans="1:234" x14ac:dyDescent="0.25">
      <c r="A126" s="4"/>
      <c r="B126" s="4"/>
      <c r="C126"/>
      <c r="D126"/>
      <c r="E126"/>
      <c r="F126"/>
      <c r="G126"/>
      <c r="H126"/>
      <c r="I126"/>
      <c r="J126"/>
      <c r="K126"/>
      <c r="L126"/>
      <c r="M126"/>
      <c r="N126"/>
      <c r="O126" s="149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</row>
    <row r="127" spans="1:234" x14ac:dyDescent="0.25">
      <c r="A127" s="4"/>
      <c r="B127" s="4"/>
      <c r="C127"/>
      <c r="D127"/>
      <c r="E127"/>
      <c r="F127"/>
      <c r="G127"/>
      <c r="H127"/>
      <c r="I127"/>
      <c r="J127"/>
      <c r="K127"/>
      <c r="L127"/>
      <c r="M127"/>
      <c r="N127"/>
      <c r="O127" s="149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</row>
    <row r="128" spans="1:234" x14ac:dyDescent="0.25">
      <c r="A128" s="4"/>
      <c r="B128" s="4"/>
      <c r="C128"/>
      <c r="D128"/>
      <c r="E128"/>
      <c r="F128"/>
      <c r="G128"/>
      <c r="H128"/>
      <c r="I128"/>
      <c r="J128"/>
      <c r="K128"/>
      <c r="L128"/>
      <c r="M128"/>
      <c r="N128"/>
      <c r="O128" s="149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</row>
    <row r="129" spans="1:234" x14ac:dyDescent="0.25">
      <c r="A129" s="4"/>
      <c r="B129" s="4"/>
      <c r="C129"/>
      <c r="D129"/>
      <c r="E129"/>
      <c r="F129"/>
      <c r="G129"/>
      <c r="H129"/>
      <c r="I129"/>
      <c r="J129"/>
      <c r="K129"/>
      <c r="L129"/>
      <c r="M129"/>
      <c r="N129"/>
      <c r="O129" s="14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</row>
    <row r="130" spans="1:234" x14ac:dyDescent="0.25">
      <c r="A130" s="4"/>
      <c r="B130" s="4"/>
      <c r="C130"/>
      <c r="D130"/>
      <c r="E130"/>
      <c r="F130"/>
      <c r="G130"/>
      <c r="H130"/>
      <c r="I130"/>
      <c r="J130"/>
      <c r="K130"/>
      <c r="L130"/>
      <c r="M130"/>
      <c r="N130"/>
      <c r="O130" s="149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</row>
    <row r="131" spans="1:234" x14ac:dyDescent="0.25">
      <c r="A131" s="4"/>
      <c r="B131" s="4"/>
      <c r="C131"/>
      <c r="D131"/>
      <c r="E131"/>
      <c r="F131"/>
      <c r="G131"/>
      <c r="H131"/>
      <c r="I131"/>
      <c r="J131"/>
      <c r="K131"/>
      <c r="L131"/>
      <c r="M131"/>
      <c r="N131"/>
      <c r="O131" s="149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</row>
    <row r="132" spans="1:234" x14ac:dyDescent="0.25">
      <c r="A132" s="4"/>
      <c r="B132" s="4"/>
      <c r="C132"/>
      <c r="D132"/>
      <c r="E132"/>
      <c r="F132"/>
      <c r="G132"/>
      <c r="H132"/>
      <c r="I132"/>
      <c r="J132"/>
      <c r="K132"/>
      <c r="L132"/>
      <c r="M132"/>
      <c r="N132"/>
      <c r="O132" s="149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</row>
    <row r="133" spans="1:234" x14ac:dyDescent="0.25">
      <c r="A133" s="4"/>
      <c r="B133" s="4"/>
      <c r="C133"/>
      <c r="D133"/>
      <c r="E133"/>
      <c r="F133"/>
      <c r="G133"/>
      <c r="H133"/>
      <c r="I133"/>
      <c r="J133"/>
      <c r="K133"/>
      <c r="L133"/>
      <c r="M133"/>
      <c r="N133"/>
      <c r="O133" s="149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</row>
    <row r="134" spans="1:234" x14ac:dyDescent="0.25">
      <c r="A134" s="4"/>
      <c r="B134" s="4"/>
      <c r="C134"/>
      <c r="D134"/>
      <c r="E134"/>
      <c r="F134"/>
      <c r="G134"/>
      <c r="H134"/>
      <c r="I134"/>
      <c r="J134"/>
      <c r="K134"/>
      <c r="L134"/>
      <c r="M134"/>
      <c r="N134"/>
      <c r="O134" s="149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</row>
    <row r="135" spans="1:234" x14ac:dyDescent="0.25">
      <c r="A135" s="4"/>
      <c r="B135" s="4"/>
      <c r="C135"/>
      <c r="D135"/>
      <c r="E135"/>
      <c r="F135"/>
      <c r="G135"/>
      <c r="H135"/>
      <c r="I135"/>
      <c r="J135"/>
      <c r="K135"/>
      <c r="L135"/>
      <c r="M135"/>
      <c r="N135"/>
      <c r="O135" s="149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</row>
    <row r="136" spans="1:234" x14ac:dyDescent="0.25">
      <c r="A136" s="4"/>
      <c r="B136" s="4"/>
      <c r="C136"/>
      <c r="D136"/>
      <c r="E136"/>
      <c r="F136"/>
      <c r="G136"/>
      <c r="H136"/>
      <c r="I136"/>
      <c r="J136"/>
      <c r="K136"/>
      <c r="L136"/>
      <c r="M136"/>
      <c r="N136"/>
      <c r="O136" s="149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</row>
    <row r="137" spans="1:234" x14ac:dyDescent="0.25">
      <c r="A137" s="4"/>
      <c r="B137" s="4"/>
      <c r="C137"/>
      <c r="D137"/>
      <c r="E137"/>
      <c r="F137"/>
      <c r="G137"/>
      <c r="H137"/>
      <c r="I137"/>
      <c r="J137"/>
      <c r="K137"/>
      <c r="L137"/>
      <c r="M137"/>
      <c r="N137"/>
      <c r="O137" s="149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</row>
    <row r="138" spans="1:234" x14ac:dyDescent="0.25">
      <c r="A138" s="4"/>
      <c r="B138" s="4"/>
      <c r="C138"/>
      <c r="D138"/>
      <c r="E138"/>
      <c r="F138"/>
      <c r="G138"/>
      <c r="H138"/>
      <c r="I138"/>
      <c r="J138"/>
      <c r="K138"/>
      <c r="L138"/>
      <c r="M138"/>
      <c r="N138"/>
      <c r="O138" s="149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</row>
    <row r="139" spans="1:234" x14ac:dyDescent="0.25">
      <c r="A139" s="4"/>
      <c r="B139" s="4"/>
      <c r="C139"/>
      <c r="D139"/>
      <c r="E139"/>
      <c r="F139"/>
      <c r="G139"/>
      <c r="H139"/>
      <c r="I139"/>
      <c r="J139"/>
      <c r="K139"/>
      <c r="L139"/>
      <c r="M139"/>
      <c r="N139"/>
      <c r="O139" s="14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</row>
    <row r="140" spans="1:234" x14ac:dyDescent="0.25">
      <c r="A140" s="4"/>
      <c r="B140" s="4"/>
      <c r="C140"/>
      <c r="D140"/>
      <c r="E140"/>
      <c r="F140"/>
      <c r="G140"/>
      <c r="H140"/>
      <c r="I140"/>
      <c r="J140"/>
      <c r="K140"/>
      <c r="L140"/>
      <c r="M140"/>
      <c r="N140"/>
      <c r="O140" s="149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</row>
    <row r="141" spans="1:234" x14ac:dyDescent="0.25">
      <c r="A141" s="4"/>
      <c r="B141" s="4"/>
      <c r="C141"/>
      <c r="D141"/>
      <c r="E141"/>
      <c r="F141"/>
      <c r="G141"/>
      <c r="H141"/>
      <c r="I141"/>
      <c r="J141"/>
      <c r="K141"/>
      <c r="L141"/>
      <c r="M141"/>
      <c r="N141"/>
      <c r="O141" s="149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</row>
    <row r="142" spans="1:234" x14ac:dyDescent="0.25">
      <c r="A142" s="4"/>
      <c r="B142" s="4"/>
      <c r="C142"/>
      <c r="D142"/>
      <c r="E142"/>
      <c r="F142"/>
      <c r="G142"/>
      <c r="H142"/>
      <c r="I142"/>
      <c r="J142"/>
      <c r="K142"/>
      <c r="L142"/>
      <c r="M142"/>
      <c r="N142"/>
      <c r="O142" s="149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</row>
    <row r="143" spans="1:234" x14ac:dyDescent="0.25">
      <c r="A143" s="4"/>
      <c r="B143" s="4"/>
      <c r="C143"/>
      <c r="D143"/>
      <c r="E143"/>
      <c r="F143"/>
      <c r="G143"/>
      <c r="H143"/>
      <c r="I143"/>
      <c r="J143"/>
      <c r="K143"/>
      <c r="L143"/>
      <c r="M143"/>
      <c r="N143"/>
      <c r="O143" s="149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</row>
    <row r="144" spans="1:234" x14ac:dyDescent="0.25">
      <c r="A144" s="4"/>
      <c r="B144" s="4"/>
      <c r="C144"/>
      <c r="D144"/>
      <c r="E144"/>
      <c r="F144"/>
      <c r="G144"/>
      <c r="H144"/>
      <c r="I144"/>
      <c r="J144"/>
      <c r="K144"/>
      <c r="L144"/>
      <c r="M144"/>
      <c r="N144"/>
      <c r="O144" s="149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</row>
    <row r="145" spans="1:234" x14ac:dyDescent="0.25">
      <c r="A145" s="4"/>
      <c r="B145" s="4"/>
      <c r="C145"/>
      <c r="D145"/>
      <c r="E145"/>
      <c r="F145"/>
      <c r="G145"/>
      <c r="H145"/>
      <c r="I145"/>
      <c r="J145"/>
      <c r="K145"/>
      <c r="L145"/>
      <c r="M145"/>
      <c r="N145"/>
      <c r="O145" s="149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</row>
    <row r="146" spans="1:234" x14ac:dyDescent="0.25">
      <c r="A146" s="4"/>
      <c r="B146" s="4"/>
      <c r="C146"/>
      <c r="D146"/>
      <c r="E146"/>
      <c r="F146"/>
      <c r="G146"/>
      <c r="H146"/>
      <c r="I146"/>
      <c r="J146"/>
      <c r="K146"/>
      <c r="L146"/>
      <c r="M146"/>
      <c r="N146"/>
      <c r="O146" s="149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</row>
    <row r="147" spans="1:234" x14ac:dyDescent="0.25">
      <c r="A147" s="4"/>
      <c r="B147" s="4"/>
      <c r="C147"/>
      <c r="D147"/>
      <c r="E147"/>
      <c r="F147"/>
      <c r="G147"/>
      <c r="H147"/>
      <c r="I147"/>
      <c r="J147"/>
      <c r="K147"/>
      <c r="L147"/>
      <c r="M147"/>
      <c r="N147"/>
      <c r="O147" s="149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</row>
    <row r="148" spans="1:234" x14ac:dyDescent="0.25">
      <c r="A148" s="4"/>
      <c r="B148" s="4"/>
      <c r="C148"/>
      <c r="D148"/>
      <c r="E148"/>
      <c r="F148"/>
      <c r="G148"/>
      <c r="H148"/>
      <c r="I148"/>
      <c r="J148"/>
      <c r="K148"/>
      <c r="L148"/>
      <c r="M148"/>
      <c r="N148"/>
      <c r="O148" s="149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</row>
    <row r="149" spans="1:234" x14ac:dyDescent="0.25">
      <c r="A149" s="4"/>
      <c r="B149" s="4"/>
      <c r="C149"/>
      <c r="D149"/>
      <c r="E149"/>
      <c r="F149"/>
      <c r="G149"/>
      <c r="H149"/>
      <c r="I149"/>
      <c r="J149"/>
      <c r="K149"/>
      <c r="L149"/>
      <c r="M149"/>
      <c r="N149"/>
      <c r="O149" s="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</row>
    <row r="150" spans="1:234" x14ac:dyDescent="0.25">
      <c r="A150" s="4"/>
      <c r="B150" s="4"/>
      <c r="C150"/>
      <c r="D150"/>
      <c r="E150"/>
      <c r="F150"/>
      <c r="G150"/>
      <c r="H150"/>
      <c r="I150"/>
      <c r="J150"/>
      <c r="K150"/>
      <c r="L150"/>
      <c r="M150"/>
      <c r="N150"/>
      <c r="O150" s="149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</row>
    <row r="151" spans="1:234" x14ac:dyDescent="0.25">
      <c r="A151" s="4"/>
      <c r="B151" s="4"/>
      <c r="C151"/>
      <c r="D151"/>
      <c r="E151"/>
      <c r="F151"/>
      <c r="G151"/>
      <c r="H151"/>
      <c r="I151"/>
      <c r="J151"/>
      <c r="K151"/>
      <c r="L151"/>
      <c r="M151"/>
      <c r="N151"/>
      <c r="O151" s="149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</row>
    <row r="152" spans="1:234" x14ac:dyDescent="0.25">
      <c r="A152" s="4"/>
      <c r="B152" s="4"/>
      <c r="C152"/>
      <c r="D152"/>
      <c r="E152"/>
      <c r="F152"/>
      <c r="G152"/>
      <c r="H152"/>
      <c r="I152"/>
      <c r="J152"/>
      <c r="K152"/>
      <c r="L152"/>
      <c r="M152"/>
      <c r="N152"/>
      <c r="O152" s="149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</row>
    <row r="153" spans="1:234" x14ac:dyDescent="0.25">
      <c r="A153" s="4"/>
      <c r="B153" s="4"/>
      <c r="C153"/>
      <c r="D153"/>
      <c r="E153"/>
      <c r="F153"/>
      <c r="G153"/>
      <c r="H153"/>
      <c r="I153"/>
      <c r="J153"/>
      <c r="K153"/>
      <c r="L153"/>
      <c r="M153"/>
      <c r="N153"/>
      <c r="O153" s="149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</row>
    <row r="154" spans="1:234" x14ac:dyDescent="0.25">
      <c r="A154" s="4"/>
      <c r="B154" s="4"/>
      <c r="C154"/>
      <c r="D154"/>
      <c r="E154"/>
      <c r="F154"/>
      <c r="G154"/>
      <c r="H154"/>
      <c r="I154"/>
      <c r="J154"/>
      <c r="K154"/>
      <c r="L154"/>
      <c r="M154"/>
      <c r="N154"/>
      <c r="O154" s="149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</row>
    <row r="155" spans="1:234" x14ac:dyDescent="0.25">
      <c r="A155" s="4"/>
      <c r="B155" s="4"/>
      <c r="C155"/>
      <c r="D155"/>
      <c r="E155"/>
      <c r="F155"/>
      <c r="G155"/>
      <c r="H155"/>
      <c r="I155"/>
      <c r="J155"/>
      <c r="K155"/>
      <c r="L155"/>
      <c r="M155"/>
      <c r="N155"/>
      <c r="O155" s="149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</row>
    <row r="156" spans="1:234" x14ac:dyDescent="0.25">
      <c r="A156" s="4"/>
      <c r="B156" s="4"/>
      <c r="C156"/>
      <c r="D156"/>
      <c r="E156"/>
      <c r="F156"/>
      <c r="G156"/>
      <c r="H156"/>
      <c r="I156"/>
      <c r="J156"/>
      <c r="K156"/>
      <c r="L156"/>
      <c r="M156"/>
      <c r="N156"/>
      <c r="O156" s="149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</row>
    <row r="157" spans="1:234" x14ac:dyDescent="0.25">
      <c r="A157" s="4"/>
      <c r="B157" s="4"/>
      <c r="C157"/>
      <c r="D157"/>
      <c r="E157"/>
      <c r="F157"/>
      <c r="G157"/>
      <c r="H157"/>
      <c r="I157"/>
      <c r="J157"/>
      <c r="K157"/>
      <c r="L157"/>
      <c r="M157"/>
      <c r="N157"/>
      <c r="O157" s="149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</row>
    <row r="158" spans="1:234" x14ac:dyDescent="0.25">
      <c r="A158" s="4"/>
      <c r="B158" s="4"/>
      <c r="C158"/>
      <c r="D158"/>
      <c r="E158"/>
      <c r="F158"/>
      <c r="G158"/>
      <c r="H158"/>
      <c r="I158"/>
      <c r="J158"/>
      <c r="K158"/>
      <c r="L158"/>
      <c r="M158"/>
      <c r="N158"/>
      <c r="O158" s="149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</row>
    <row r="159" spans="1:234" x14ac:dyDescent="0.25">
      <c r="A159" s="4"/>
      <c r="B159" s="4"/>
      <c r="C159"/>
      <c r="D159"/>
      <c r="E159"/>
      <c r="F159"/>
      <c r="G159"/>
      <c r="H159"/>
      <c r="I159"/>
      <c r="J159"/>
      <c r="K159"/>
      <c r="L159"/>
      <c r="M159"/>
      <c r="N159"/>
      <c r="O159" s="14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</row>
    <row r="160" spans="1:234" x14ac:dyDescent="0.25">
      <c r="A160" s="4"/>
      <c r="B160" s="4"/>
      <c r="C160"/>
      <c r="D160"/>
      <c r="E160"/>
      <c r="F160"/>
      <c r="G160"/>
      <c r="H160"/>
      <c r="I160"/>
      <c r="J160"/>
      <c r="K160"/>
      <c r="L160"/>
      <c r="M160"/>
      <c r="N160"/>
      <c r="O160" s="149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</row>
    <row r="161" spans="1:234" x14ac:dyDescent="0.25">
      <c r="A161" s="4"/>
      <c r="B161" s="4"/>
      <c r="C161"/>
      <c r="D161"/>
      <c r="E161"/>
      <c r="F161"/>
      <c r="G161"/>
      <c r="H161"/>
      <c r="I161"/>
      <c r="J161"/>
      <c r="K161"/>
      <c r="L161"/>
      <c r="M161"/>
      <c r="N161"/>
      <c r="O161" s="149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</row>
    <row r="162" spans="1:234" x14ac:dyDescent="0.25">
      <c r="A162" s="4"/>
      <c r="B162" s="4"/>
      <c r="C162"/>
      <c r="D162"/>
      <c r="E162"/>
      <c r="F162"/>
      <c r="G162"/>
      <c r="H162"/>
      <c r="I162"/>
      <c r="J162"/>
      <c r="K162"/>
      <c r="L162"/>
      <c r="M162"/>
      <c r="N162"/>
      <c r="O162" s="149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</row>
    <row r="163" spans="1:234" x14ac:dyDescent="0.25">
      <c r="A163" s="4"/>
      <c r="B163" s="4"/>
      <c r="C163"/>
      <c r="D163"/>
      <c r="E163"/>
      <c r="F163"/>
      <c r="G163"/>
      <c r="H163"/>
      <c r="I163"/>
      <c r="J163"/>
      <c r="K163"/>
      <c r="L163"/>
      <c r="M163"/>
      <c r="N163"/>
      <c r="O163" s="149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</row>
    <row r="164" spans="1:234" x14ac:dyDescent="0.25">
      <c r="A164" s="4"/>
      <c r="B164" s="4"/>
      <c r="C164"/>
      <c r="D164"/>
      <c r="E164"/>
      <c r="F164"/>
      <c r="G164"/>
      <c r="H164"/>
      <c r="I164"/>
      <c r="J164"/>
      <c r="K164"/>
      <c r="L164"/>
      <c r="M164"/>
      <c r="N164"/>
      <c r="O164" s="149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</row>
    <row r="165" spans="1:234" x14ac:dyDescent="0.25">
      <c r="A165" s="4"/>
      <c r="B165" s="4"/>
      <c r="C165"/>
      <c r="D165"/>
      <c r="E165"/>
      <c r="F165"/>
      <c r="G165"/>
      <c r="H165"/>
      <c r="I165"/>
      <c r="J165"/>
      <c r="K165"/>
      <c r="L165"/>
      <c r="M165"/>
      <c r="N165"/>
      <c r="O165" s="149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</row>
    <row r="166" spans="1:234" x14ac:dyDescent="0.25">
      <c r="A166" s="4"/>
      <c r="B166" s="4"/>
      <c r="C166"/>
      <c r="D166"/>
      <c r="E166"/>
      <c r="F166"/>
      <c r="G166"/>
      <c r="H166"/>
      <c r="I166"/>
      <c r="J166"/>
      <c r="K166"/>
      <c r="L166"/>
      <c r="M166"/>
      <c r="N166"/>
      <c r="O166" s="149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</row>
    <row r="167" spans="1:234" x14ac:dyDescent="0.25">
      <c r="A167" s="4"/>
      <c r="B167" s="4"/>
      <c r="C167"/>
      <c r="D167"/>
      <c r="E167"/>
      <c r="F167"/>
      <c r="G167"/>
      <c r="H167"/>
      <c r="I167"/>
      <c r="J167"/>
      <c r="K167"/>
      <c r="L167"/>
      <c r="M167"/>
      <c r="N167"/>
      <c r="O167" s="149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</row>
    <row r="168" spans="1:234" x14ac:dyDescent="0.25">
      <c r="A168" s="4"/>
      <c r="B168" s="4"/>
      <c r="C168"/>
      <c r="D168"/>
      <c r="E168"/>
      <c r="F168"/>
      <c r="G168"/>
      <c r="H168"/>
      <c r="I168"/>
      <c r="J168"/>
      <c r="K168"/>
      <c r="L168"/>
      <c r="M168"/>
      <c r="N168"/>
      <c r="O168" s="149"/>
      <c r="P168"/>
      <c r="Q168"/>
      <c r="R168"/>
      <c r="S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</row>
    <row r="169" spans="1:234" x14ac:dyDescent="0.25">
      <c r="A169" s="4"/>
      <c r="B169" s="4"/>
      <c r="C169"/>
      <c r="D169"/>
      <c r="E169"/>
      <c r="F169"/>
      <c r="G169"/>
      <c r="H169"/>
      <c r="I169"/>
      <c r="J169"/>
      <c r="K169"/>
      <c r="L169"/>
      <c r="M169"/>
      <c r="N169"/>
      <c r="O169" s="149"/>
      <c r="P169"/>
      <c r="Q169"/>
      <c r="R169"/>
      <c r="S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</row>
    <row r="170" spans="1:234" x14ac:dyDescent="0.25">
      <c r="A170" s="4"/>
      <c r="B170" s="4"/>
      <c r="C170"/>
      <c r="D170"/>
      <c r="E170"/>
      <c r="F170"/>
      <c r="G170"/>
      <c r="H170"/>
      <c r="I170"/>
      <c r="J170"/>
      <c r="K170"/>
      <c r="L170"/>
      <c r="M170"/>
      <c r="N170"/>
      <c r="O170" s="149"/>
      <c r="P170"/>
      <c r="Q170"/>
      <c r="R170"/>
      <c r="S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</row>
    <row r="171" spans="1:234" x14ac:dyDescent="0.25">
      <c r="A171" s="4"/>
      <c r="B171" s="4"/>
      <c r="C171"/>
      <c r="D171"/>
      <c r="E171"/>
      <c r="F171"/>
      <c r="G171"/>
      <c r="H171"/>
      <c r="I171"/>
      <c r="J171"/>
      <c r="K171"/>
      <c r="L171"/>
      <c r="M171"/>
      <c r="N171"/>
      <c r="O171" s="149"/>
      <c r="P171"/>
      <c r="Q171"/>
      <c r="R171"/>
      <c r="S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</row>
    <row r="172" spans="1:234" x14ac:dyDescent="0.25">
      <c r="A172" s="4"/>
      <c r="B172" s="4"/>
      <c r="C172"/>
      <c r="D172"/>
      <c r="E172"/>
      <c r="F172"/>
      <c r="G172"/>
      <c r="H172"/>
      <c r="I172"/>
      <c r="J172"/>
      <c r="K172"/>
      <c r="L172"/>
      <c r="M172"/>
      <c r="N172"/>
      <c r="O172" s="149"/>
      <c r="P172"/>
      <c r="Q172"/>
      <c r="R172"/>
      <c r="S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</row>
    <row r="173" spans="1:234" x14ac:dyDescent="0.25">
      <c r="A173" s="4"/>
      <c r="B173" s="4"/>
      <c r="C173"/>
      <c r="D173"/>
      <c r="E173"/>
      <c r="F173"/>
      <c r="G173"/>
      <c r="H173"/>
      <c r="I173"/>
      <c r="J173"/>
      <c r="K173"/>
      <c r="L173"/>
      <c r="M173"/>
      <c r="N173"/>
      <c r="O173" s="149"/>
      <c r="P173"/>
      <c r="Q173"/>
      <c r="R173"/>
      <c r="S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</row>
    <row r="174" spans="1:234" x14ac:dyDescent="0.25">
      <c r="A174" s="4"/>
      <c r="B174" s="4"/>
      <c r="C174"/>
      <c r="D174"/>
      <c r="E174"/>
      <c r="F174"/>
      <c r="G174"/>
      <c r="H174"/>
      <c r="I174"/>
      <c r="J174"/>
      <c r="K174"/>
      <c r="L174"/>
      <c r="M174"/>
      <c r="N174"/>
      <c r="O174" s="149"/>
      <c r="P174"/>
      <c r="Q174"/>
      <c r="R174"/>
      <c r="S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</row>
    <row r="175" spans="1:234" x14ac:dyDescent="0.25">
      <c r="A175" s="4"/>
      <c r="B175" s="4"/>
      <c r="C175"/>
      <c r="D175"/>
      <c r="E175"/>
      <c r="F175"/>
      <c r="G175"/>
      <c r="H175"/>
      <c r="I175"/>
      <c r="J175"/>
      <c r="K175"/>
      <c r="L175"/>
      <c r="M175"/>
      <c r="N175"/>
      <c r="O175" s="149"/>
      <c r="P175"/>
      <c r="Q175"/>
      <c r="R175"/>
      <c r="S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</row>
    <row r="176" spans="1:234" x14ac:dyDescent="0.25">
      <c r="A176" s="4"/>
      <c r="B176" s="4"/>
      <c r="C176"/>
      <c r="D176"/>
      <c r="E176"/>
      <c r="F176"/>
      <c r="G176"/>
      <c r="H176"/>
      <c r="I176"/>
      <c r="J176"/>
      <c r="K176"/>
      <c r="L176"/>
      <c r="M176"/>
      <c r="N176"/>
      <c r="O176" s="149"/>
      <c r="P176"/>
      <c r="Q176"/>
      <c r="R176"/>
      <c r="S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</row>
    <row r="177" spans="1:234" x14ac:dyDescent="0.25">
      <c r="A177" s="4"/>
      <c r="B177" s="4"/>
      <c r="C177"/>
      <c r="D177"/>
      <c r="E177"/>
      <c r="F177"/>
      <c r="G177"/>
      <c r="H177"/>
      <c r="I177"/>
      <c r="J177"/>
      <c r="K177"/>
      <c r="L177"/>
      <c r="M177"/>
      <c r="N177"/>
      <c r="O177" s="149"/>
      <c r="P177"/>
      <c r="Q177"/>
      <c r="R177"/>
      <c r="S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</row>
    <row r="178" spans="1:234" x14ac:dyDescent="0.25">
      <c r="A178" s="4"/>
      <c r="B178" s="4"/>
      <c r="C178"/>
      <c r="D178"/>
      <c r="E178"/>
      <c r="F178"/>
      <c r="G178"/>
      <c r="H178"/>
      <c r="I178"/>
      <c r="J178"/>
      <c r="K178"/>
      <c r="L178"/>
      <c r="M178"/>
      <c r="N178"/>
      <c r="O178" s="149"/>
      <c r="P178"/>
      <c r="Q178"/>
      <c r="R178"/>
      <c r="S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</row>
    <row r="179" spans="1:234" x14ac:dyDescent="0.25">
      <c r="A179" s="4"/>
      <c r="B179" s="4"/>
      <c r="C179"/>
      <c r="D179"/>
      <c r="E179"/>
      <c r="F179"/>
      <c r="G179"/>
      <c r="H179"/>
      <c r="I179"/>
      <c r="J179"/>
      <c r="K179"/>
      <c r="L179"/>
      <c r="M179"/>
      <c r="N179"/>
      <c r="O179" s="149"/>
      <c r="P179"/>
      <c r="Q179"/>
      <c r="R179"/>
      <c r="S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</row>
    <row r="180" spans="1:234" x14ac:dyDescent="0.25">
      <c r="A180" s="4"/>
      <c r="B180" s="4"/>
      <c r="C180"/>
      <c r="D180"/>
      <c r="E180"/>
      <c r="F180"/>
      <c r="G180"/>
      <c r="H180"/>
      <c r="I180"/>
      <c r="J180"/>
      <c r="K180"/>
      <c r="L180"/>
      <c r="M180"/>
      <c r="N180"/>
      <c r="O180" s="149"/>
      <c r="P180"/>
      <c r="Q180"/>
      <c r="R180"/>
      <c r="S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</row>
    <row r="181" spans="1:234" x14ac:dyDescent="0.25">
      <c r="A181" s="4"/>
      <c r="B181" s="4"/>
      <c r="C181"/>
      <c r="D181"/>
      <c r="E181"/>
      <c r="F181"/>
      <c r="G181"/>
      <c r="H181"/>
      <c r="I181"/>
      <c r="J181"/>
      <c r="K181"/>
      <c r="L181"/>
      <c r="M181"/>
      <c r="N181"/>
      <c r="O181" s="149"/>
      <c r="P181"/>
      <c r="Q181"/>
      <c r="R181"/>
      <c r="S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</row>
    <row r="182" spans="1:234" x14ac:dyDescent="0.25">
      <c r="A182" s="4"/>
      <c r="B182" s="4"/>
      <c r="C182"/>
      <c r="D182"/>
      <c r="E182"/>
      <c r="F182"/>
      <c r="G182"/>
      <c r="H182"/>
      <c r="I182"/>
      <c r="J182"/>
      <c r="K182"/>
      <c r="L182"/>
      <c r="M182"/>
      <c r="N182"/>
      <c r="O182" s="149"/>
      <c r="P182"/>
      <c r="Q182"/>
      <c r="R182"/>
      <c r="S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</row>
    <row r="183" spans="1:234" x14ac:dyDescent="0.25">
      <c r="A183" s="4"/>
      <c r="B183" s="4"/>
      <c r="C183"/>
      <c r="D183"/>
      <c r="E183"/>
      <c r="F183"/>
      <c r="G183"/>
      <c r="H183"/>
      <c r="I183"/>
      <c r="J183"/>
      <c r="K183"/>
      <c r="L183"/>
      <c r="M183"/>
      <c r="N183"/>
      <c r="O183" s="149"/>
      <c r="P183"/>
      <c r="Q183"/>
      <c r="R183"/>
      <c r="S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</row>
    <row r="184" spans="1:234" x14ac:dyDescent="0.25">
      <c r="A184" s="4"/>
      <c r="B184" s="4"/>
      <c r="C184"/>
      <c r="D184"/>
      <c r="E184"/>
      <c r="F184"/>
      <c r="G184"/>
      <c r="H184"/>
      <c r="I184"/>
      <c r="J184"/>
      <c r="K184"/>
      <c r="L184"/>
      <c r="M184"/>
      <c r="N184"/>
      <c r="O184" s="149"/>
      <c r="P184"/>
      <c r="Q184"/>
      <c r="R184"/>
      <c r="S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</row>
    <row r="185" spans="1:234" x14ac:dyDescent="0.25">
      <c r="A185" s="4"/>
      <c r="B185" s="4"/>
      <c r="C185"/>
      <c r="D185"/>
      <c r="E185"/>
      <c r="F185"/>
      <c r="G185"/>
      <c r="H185"/>
      <c r="I185"/>
      <c r="J185"/>
      <c r="K185"/>
      <c r="L185"/>
      <c r="M185"/>
      <c r="N185"/>
      <c r="O185" s="149"/>
      <c r="P185"/>
      <c r="Q185"/>
      <c r="R185"/>
      <c r="S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</row>
    <row r="186" spans="1:234" x14ac:dyDescent="0.25">
      <c r="A186" s="4"/>
      <c r="B186" s="4"/>
      <c r="C186"/>
      <c r="D186"/>
      <c r="E186"/>
      <c r="F186"/>
      <c r="G186"/>
      <c r="H186"/>
      <c r="I186"/>
      <c r="J186"/>
      <c r="K186"/>
      <c r="L186"/>
      <c r="M186"/>
      <c r="N186"/>
      <c r="O186" s="149"/>
      <c r="P186"/>
      <c r="Q186"/>
      <c r="R186"/>
      <c r="S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</row>
    <row r="187" spans="1:234" x14ac:dyDescent="0.25">
      <c r="A187" s="4"/>
      <c r="B187" s="4"/>
      <c r="C187"/>
      <c r="D187"/>
      <c r="E187"/>
      <c r="F187"/>
      <c r="G187"/>
      <c r="H187"/>
      <c r="I187"/>
      <c r="J187"/>
      <c r="K187"/>
      <c r="L187"/>
      <c r="M187"/>
      <c r="N187"/>
      <c r="O187" s="149"/>
      <c r="P187"/>
      <c r="Q187"/>
      <c r="R187"/>
      <c r="S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</row>
    <row r="188" spans="1:234" x14ac:dyDescent="0.25">
      <c r="A188" s="4"/>
      <c r="B188" s="4"/>
      <c r="C188"/>
      <c r="D188"/>
      <c r="E188"/>
      <c r="F188"/>
      <c r="G188"/>
      <c r="H188"/>
      <c r="I188"/>
      <c r="J188"/>
      <c r="K188"/>
      <c r="L188"/>
      <c r="M188"/>
      <c r="N188"/>
      <c r="O188" s="149"/>
      <c r="P188"/>
      <c r="Q188"/>
      <c r="R188"/>
      <c r="S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</row>
    <row r="189" spans="1:234" x14ac:dyDescent="0.25">
      <c r="A189" s="4"/>
      <c r="B189" s="4"/>
      <c r="C189"/>
      <c r="D189"/>
      <c r="E189"/>
      <c r="F189"/>
      <c r="G189"/>
      <c r="H189"/>
      <c r="I189"/>
      <c r="J189"/>
      <c r="K189"/>
      <c r="L189"/>
      <c r="M189"/>
      <c r="N189"/>
      <c r="O189" s="149"/>
      <c r="P189"/>
      <c r="Q189"/>
      <c r="R189"/>
      <c r="S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</row>
    <row r="190" spans="1:234" x14ac:dyDescent="0.25">
      <c r="A190" s="4"/>
      <c r="B190" s="4"/>
      <c r="C190"/>
      <c r="D190"/>
      <c r="E190"/>
      <c r="F190"/>
      <c r="G190"/>
      <c r="H190"/>
      <c r="I190"/>
      <c r="J190"/>
      <c r="K190"/>
      <c r="L190"/>
      <c r="M190"/>
      <c r="N190"/>
      <c r="O190" s="149"/>
      <c r="P190"/>
      <c r="Q190"/>
      <c r="R190"/>
      <c r="S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  <c r="HW190"/>
      <c r="HX190"/>
      <c r="HY190"/>
      <c r="HZ190"/>
    </row>
    <row r="191" spans="1:234" x14ac:dyDescent="0.25">
      <c r="A191" s="4"/>
      <c r="B191" s="4"/>
      <c r="C191"/>
      <c r="D191"/>
      <c r="E191"/>
      <c r="F191"/>
      <c r="G191"/>
      <c r="H191"/>
      <c r="I191"/>
      <c r="J191"/>
      <c r="K191"/>
      <c r="L191"/>
      <c r="M191"/>
      <c r="N191"/>
      <c r="O191" s="149"/>
      <c r="P191"/>
      <c r="Q191"/>
      <c r="R191"/>
      <c r="S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HN191"/>
      <c r="HO191"/>
      <c r="HP191"/>
      <c r="HQ191"/>
      <c r="HR191"/>
      <c r="HS191"/>
      <c r="HT191"/>
      <c r="HU191"/>
      <c r="HV191"/>
      <c r="HW191"/>
      <c r="HX191"/>
      <c r="HY191"/>
      <c r="HZ191"/>
    </row>
    <row r="192" spans="1:234" x14ac:dyDescent="0.25">
      <c r="A192" s="4"/>
      <c r="B192" s="4"/>
      <c r="C192"/>
      <c r="D192"/>
      <c r="E192"/>
      <c r="F192"/>
      <c r="G192"/>
      <c r="H192"/>
      <c r="I192"/>
      <c r="J192"/>
      <c r="K192"/>
      <c r="L192"/>
      <c r="M192"/>
      <c r="N192"/>
      <c r="O192" s="149"/>
      <c r="P192"/>
      <c r="Q192"/>
      <c r="R192"/>
      <c r="S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  <c r="HS192"/>
      <c r="HT192"/>
      <c r="HU192"/>
      <c r="HV192"/>
      <c r="HW192"/>
      <c r="HX192"/>
      <c r="HY192"/>
      <c r="HZ192"/>
    </row>
    <row r="193" spans="1:234" x14ac:dyDescent="0.25">
      <c r="A193" s="4"/>
      <c r="B193" s="4"/>
      <c r="C193"/>
      <c r="D193"/>
      <c r="E193"/>
      <c r="F193"/>
      <c r="G193"/>
      <c r="H193"/>
      <c r="I193"/>
      <c r="J193"/>
      <c r="K193"/>
      <c r="L193"/>
      <c r="M193"/>
      <c r="N193"/>
      <c r="O193" s="149"/>
      <c r="P193"/>
      <c r="Q193"/>
      <c r="R193"/>
      <c r="S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</row>
    <row r="194" spans="1:234" x14ac:dyDescent="0.25">
      <c r="A194" s="4"/>
      <c r="B194" s="4"/>
      <c r="C194"/>
      <c r="D194"/>
      <c r="E194"/>
      <c r="F194"/>
      <c r="G194"/>
      <c r="H194"/>
      <c r="I194"/>
      <c r="J194"/>
      <c r="K194"/>
      <c r="L194"/>
      <c r="M194"/>
      <c r="N194"/>
      <c r="O194" s="149"/>
      <c r="P194"/>
      <c r="Q194"/>
      <c r="R194"/>
      <c r="S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  <c r="HR194"/>
      <c r="HS194"/>
      <c r="HT194"/>
      <c r="HU194"/>
      <c r="HV194"/>
      <c r="HW194"/>
      <c r="HX194"/>
      <c r="HY194"/>
      <c r="HZ194"/>
    </row>
    <row r="195" spans="1:234" x14ac:dyDescent="0.25">
      <c r="A195" s="4"/>
      <c r="B195" s="4"/>
      <c r="C195"/>
      <c r="D195"/>
      <c r="E195"/>
      <c r="F195"/>
      <c r="G195"/>
      <c r="H195"/>
      <c r="I195"/>
      <c r="J195"/>
      <c r="K195"/>
      <c r="L195"/>
      <c r="M195"/>
      <c r="N195"/>
      <c r="O195" s="149"/>
      <c r="P195"/>
      <c r="Q195"/>
      <c r="R195"/>
      <c r="S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</row>
    <row r="196" spans="1:234" x14ac:dyDescent="0.25">
      <c r="A196" s="4"/>
      <c r="B196" s="4"/>
      <c r="C196"/>
      <c r="D196"/>
      <c r="E196"/>
      <c r="F196"/>
      <c r="G196"/>
      <c r="H196"/>
      <c r="I196"/>
      <c r="J196"/>
      <c r="K196"/>
      <c r="L196"/>
      <c r="M196"/>
      <c r="N196"/>
      <c r="O196" s="149"/>
      <c r="P196"/>
      <c r="Q196"/>
      <c r="R196"/>
      <c r="S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</row>
    <row r="197" spans="1:234" x14ac:dyDescent="0.25">
      <c r="A197" s="4"/>
      <c r="B197" s="4"/>
      <c r="C197"/>
      <c r="D197"/>
      <c r="E197"/>
      <c r="F197"/>
      <c r="G197"/>
      <c r="H197"/>
      <c r="I197"/>
      <c r="J197"/>
      <c r="K197"/>
      <c r="L197"/>
      <c r="M197"/>
      <c r="N197"/>
      <c r="O197" s="149"/>
      <c r="P197"/>
      <c r="Q197"/>
      <c r="R197"/>
      <c r="S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</row>
    <row r="198" spans="1:234" x14ac:dyDescent="0.25">
      <c r="A198" s="4"/>
      <c r="B198" s="4"/>
      <c r="C198"/>
      <c r="D198"/>
      <c r="E198"/>
      <c r="F198"/>
      <c r="G198"/>
      <c r="H198"/>
      <c r="I198"/>
      <c r="J198"/>
      <c r="K198"/>
      <c r="L198"/>
      <c r="M198"/>
      <c r="N198"/>
      <c r="O198" s="149"/>
      <c r="P198"/>
      <c r="Q198"/>
      <c r="R198"/>
      <c r="S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  <c r="HW198"/>
      <c r="HX198"/>
      <c r="HY198"/>
      <c r="HZ198"/>
    </row>
    <row r="199" spans="1:234" x14ac:dyDescent="0.25">
      <c r="A199" s="4"/>
      <c r="B199" s="4"/>
      <c r="C199"/>
      <c r="D199"/>
      <c r="E199"/>
      <c r="F199"/>
      <c r="G199"/>
      <c r="H199"/>
      <c r="I199"/>
      <c r="J199"/>
      <c r="K199"/>
      <c r="L199"/>
      <c r="M199"/>
      <c r="N199"/>
      <c r="O199" s="149"/>
      <c r="P199"/>
      <c r="Q199"/>
      <c r="R199"/>
      <c r="S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  <c r="HS199"/>
      <c r="HT199"/>
      <c r="HU199"/>
      <c r="HV199"/>
      <c r="HW199"/>
      <c r="HX199"/>
      <c r="HY199"/>
      <c r="HZ199"/>
    </row>
    <row r="200" spans="1:234" x14ac:dyDescent="0.25">
      <c r="A200" s="4"/>
      <c r="B200" s="4"/>
      <c r="C200"/>
      <c r="D200"/>
      <c r="E200"/>
      <c r="F200"/>
      <c r="G200"/>
      <c r="H200"/>
      <c r="I200"/>
      <c r="J200"/>
      <c r="K200"/>
      <c r="L200"/>
      <c r="M200"/>
      <c r="N200"/>
      <c r="O200" s="149"/>
      <c r="P200"/>
      <c r="Q200"/>
      <c r="R200"/>
      <c r="S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  <c r="HR200"/>
      <c r="HS200"/>
      <c r="HT200"/>
      <c r="HU200"/>
      <c r="HV200"/>
      <c r="HW200"/>
      <c r="HX200"/>
      <c r="HY200"/>
      <c r="HZ200"/>
    </row>
    <row r="201" spans="1:234" x14ac:dyDescent="0.25">
      <c r="A201" s="4"/>
      <c r="B201" s="4"/>
      <c r="C201"/>
      <c r="D201"/>
      <c r="E201"/>
      <c r="F201"/>
      <c r="G201"/>
      <c r="H201"/>
      <c r="I201"/>
      <c r="J201"/>
      <c r="K201"/>
      <c r="L201"/>
      <c r="M201"/>
      <c r="N201"/>
      <c r="O201" s="149"/>
      <c r="P201"/>
      <c r="Q201"/>
      <c r="R201"/>
      <c r="S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  <c r="HW201"/>
      <c r="HX201"/>
      <c r="HY201"/>
      <c r="HZ201"/>
    </row>
    <row r="202" spans="1:234" x14ac:dyDescent="0.25">
      <c r="A202" s="4"/>
      <c r="B202" s="4"/>
      <c r="C202"/>
      <c r="D202"/>
      <c r="E202"/>
      <c r="F202"/>
      <c r="G202"/>
      <c r="H202"/>
      <c r="I202"/>
      <c r="J202"/>
      <c r="K202"/>
      <c r="L202"/>
      <c r="M202"/>
      <c r="N202"/>
      <c r="O202" s="149"/>
      <c r="P202"/>
      <c r="Q202"/>
      <c r="R202"/>
      <c r="S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  <c r="HP202"/>
      <c r="HQ202"/>
      <c r="HR202"/>
      <c r="HS202"/>
      <c r="HT202"/>
      <c r="HU202"/>
      <c r="HV202"/>
      <c r="HW202"/>
      <c r="HX202"/>
      <c r="HY202"/>
      <c r="HZ202"/>
    </row>
    <row r="203" spans="1:234" x14ac:dyDescent="0.25">
      <c r="A203" s="4"/>
      <c r="B203" s="4"/>
      <c r="C203"/>
      <c r="D203"/>
      <c r="E203"/>
      <c r="F203"/>
      <c r="G203"/>
      <c r="H203"/>
      <c r="I203"/>
      <c r="J203"/>
      <c r="K203"/>
      <c r="L203"/>
      <c r="M203"/>
      <c r="N203"/>
      <c r="O203" s="149"/>
      <c r="P203"/>
      <c r="Q203"/>
      <c r="R203"/>
      <c r="S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  <c r="HO203"/>
      <c r="HP203"/>
      <c r="HQ203"/>
      <c r="HR203"/>
      <c r="HS203"/>
      <c r="HT203"/>
      <c r="HU203"/>
      <c r="HV203"/>
      <c r="HW203"/>
      <c r="HX203"/>
      <c r="HY203"/>
      <c r="HZ203"/>
    </row>
    <row r="204" spans="1:234" x14ac:dyDescent="0.25">
      <c r="A204" s="4"/>
      <c r="B204" s="4"/>
      <c r="C204"/>
      <c r="D204"/>
      <c r="E204"/>
      <c r="F204"/>
      <c r="G204"/>
      <c r="H204"/>
      <c r="I204"/>
      <c r="J204"/>
      <c r="K204"/>
      <c r="L204"/>
      <c r="M204"/>
      <c r="N204"/>
      <c r="O204" s="149"/>
      <c r="P204"/>
      <c r="Q204"/>
      <c r="R204"/>
      <c r="S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</row>
    <row r="205" spans="1:234" x14ac:dyDescent="0.25">
      <c r="A205" s="4"/>
      <c r="B205" s="4"/>
      <c r="C205"/>
      <c r="D205"/>
      <c r="E205"/>
      <c r="F205"/>
      <c r="G205"/>
      <c r="H205"/>
      <c r="I205"/>
      <c r="J205"/>
      <c r="K205"/>
      <c r="L205"/>
      <c r="M205"/>
      <c r="N205"/>
      <c r="O205" s="149"/>
      <c r="P205"/>
      <c r="Q205"/>
      <c r="R205"/>
      <c r="S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</row>
    <row r="206" spans="1:234" x14ac:dyDescent="0.25">
      <c r="A206" s="4"/>
      <c r="B206" s="4"/>
      <c r="C206"/>
      <c r="D206"/>
      <c r="E206"/>
      <c r="F206"/>
      <c r="G206"/>
      <c r="H206"/>
      <c r="I206"/>
      <c r="J206"/>
      <c r="K206"/>
      <c r="L206"/>
      <c r="M206"/>
      <c r="N206"/>
      <c r="O206" s="149"/>
      <c r="P206"/>
      <c r="Q206"/>
      <c r="R206"/>
      <c r="S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  <c r="HP206"/>
      <c r="HQ206"/>
      <c r="HR206"/>
      <c r="HS206"/>
      <c r="HT206"/>
      <c r="HU206"/>
      <c r="HV206"/>
      <c r="HW206"/>
      <c r="HX206"/>
      <c r="HY206"/>
      <c r="HZ206"/>
    </row>
    <row r="207" spans="1:234" x14ac:dyDescent="0.25">
      <c r="A207" s="4"/>
      <c r="B207" s="4"/>
      <c r="C207"/>
      <c r="D207"/>
      <c r="E207"/>
      <c r="F207"/>
      <c r="G207"/>
      <c r="H207"/>
      <c r="I207"/>
      <c r="J207"/>
      <c r="K207"/>
      <c r="L207"/>
      <c r="M207"/>
      <c r="N207"/>
      <c r="O207" s="149"/>
      <c r="P207"/>
      <c r="Q207"/>
      <c r="R207"/>
      <c r="S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HN207"/>
      <c r="HO207"/>
      <c r="HP207"/>
      <c r="HQ207"/>
      <c r="HR207"/>
      <c r="HS207"/>
      <c r="HT207"/>
      <c r="HU207"/>
      <c r="HV207"/>
      <c r="HW207"/>
      <c r="HX207"/>
      <c r="HY207"/>
      <c r="HZ207"/>
    </row>
    <row r="208" spans="1:234" x14ac:dyDescent="0.25">
      <c r="A208" s="4"/>
      <c r="B208" s="4"/>
      <c r="C208"/>
      <c r="D208"/>
      <c r="E208"/>
      <c r="F208"/>
      <c r="G208"/>
      <c r="H208"/>
      <c r="I208"/>
      <c r="J208"/>
      <c r="K208"/>
      <c r="L208"/>
      <c r="M208"/>
      <c r="N208"/>
      <c r="O208" s="149"/>
      <c r="P208"/>
      <c r="Q208"/>
      <c r="R208"/>
      <c r="S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  <c r="HW208"/>
      <c r="HX208"/>
      <c r="HY208"/>
      <c r="HZ208"/>
    </row>
    <row r="209" spans="1:234" x14ac:dyDescent="0.25">
      <c r="A209" s="4"/>
      <c r="B209" s="4"/>
      <c r="C209"/>
      <c r="D209"/>
      <c r="E209"/>
      <c r="F209"/>
      <c r="G209"/>
      <c r="H209"/>
      <c r="I209"/>
      <c r="J209"/>
      <c r="K209"/>
      <c r="L209"/>
      <c r="M209"/>
      <c r="N209"/>
      <c r="O209" s="149"/>
      <c r="P209"/>
      <c r="Q209"/>
      <c r="R209"/>
      <c r="S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  <c r="HP209"/>
      <c r="HQ209"/>
      <c r="HR209"/>
      <c r="HS209"/>
      <c r="HT209"/>
      <c r="HU209"/>
      <c r="HV209"/>
      <c r="HW209"/>
      <c r="HX209"/>
      <c r="HY209"/>
      <c r="HZ209"/>
    </row>
    <row r="210" spans="1:234" x14ac:dyDescent="0.25">
      <c r="A210" s="4"/>
      <c r="B210" s="4"/>
      <c r="C210"/>
      <c r="D210"/>
      <c r="E210"/>
      <c r="F210"/>
      <c r="G210"/>
      <c r="H210"/>
      <c r="I210"/>
      <c r="J210"/>
      <c r="K210"/>
      <c r="L210"/>
      <c r="M210"/>
      <c r="N210"/>
      <c r="O210" s="149"/>
      <c r="P210"/>
      <c r="Q210"/>
      <c r="R210"/>
      <c r="S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  <c r="GQ210"/>
      <c r="GR210"/>
      <c r="GS210"/>
      <c r="GT210"/>
      <c r="GU210"/>
      <c r="GV210"/>
      <c r="GW210"/>
      <c r="GX210"/>
      <c r="GY210"/>
      <c r="GZ210"/>
      <c r="HA210"/>
      <c r="HB210"/>
      <c r="HC210"/>
      <c r="HD210"/>
      <c r="HE210"/>
      <c r="HF210"/>
      <c r="HG210"/>
      <c r="HH210"/>
      <c r="HI210"/>
      <c r="HJ210"/>
      <c r="HK210"/>
      <c r="HL210"/>
      <c r="HM210"/>
      <c r="HN210"/>
      <c r="HO210"/>
      <c r="HP210"/>
      <c r="HQ210"/>
      <c r="HR210"/>
      <c r="HS210"/>
      <c r="HT210"/>
      <c r="HU210"/>
      <c r="HV210"/>
      <c r="HW210"/>
      <c r="HX210"/>
      <c r="HY210"/>
      <c r="HZ210"/>
    </row>
    <row r="211" spans="1:234" x14ac:dyDescent="0.25">
      <c r="A211" s="4"/>
      <c r="B211" s="4"/>
      <c r="C211"/>
      <c r="D211"/>
      <c r="E211"/>
      <c r="F211"/>
      <c r="G211"/>
      <c r="H211"/>
      <c r="I211"/>
      <c r="J211"/>
      <c r="K211"/>
      <c r="L211"/>
      <c r="M211"/>
      <c r="N211"/>
      <c r="O211" s="149"/>
      <c r="P211"/>
      <c r="Q211"/>
      <c r="R211"/>
      <c r="S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  <c r="GU211"/>
      <c r="GV211"/>
      <c r="GW211"/>
      <c r="GX211"/>
      <c r="GY211"/>
      <c r="GZ211"/>
      <c r="HA211"/>
      <c r="HB211"/>
      <c r="HC211"/>
      <c r="HD211"/>
      <c r="HE211"/>
      <c r="HF211"/>
      <c r="HG211"/>
      <c r="HH211"/>
      <c r="HI211"/>
      <c r="HJ211"/>
      <c r="HK211"/>
      <c r="HL211"/>
      <c r="HM211"/>
      <c r="HN211"/>
      <c r="HO211"/>
      <c r="HP211"/>
      <c r="HQ211"/>
      <c r="HR211"/>
      <c r="HS211"/>
      <c r="HT211"/>
      <c r="HU211"/>
      <c r="HV211"/>
      <c r="HW211"/>
      <c r="HX211"/>
      <c r="HY211"/>
      <c r="HZ211"/>
    </row>
    <row r="212" spans="1:234" x14ac:dyDescent="0.25">
      <c r="A212" s="4"/>
      <c r="B212" s="4"/>
      <c r="C212"/>
      <c r="D212"/>
      <c r="E212"/>
      <c r="F212"/>
      <c r="G212"/>
      <c r="H212"/>
      <c r="I212"/>
      <c r="J212"/>
      <c r="K212"/>
      <c r="L212"/>
      <c r="M212"/>
      <c r="N212"/>
      <c r="O212" s="149"/>
      <c r="P212"/>
      <c r="Q212"/>
      <c r="R212"/>
      <c r="S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HN212"/>
      <c r="HO212"/>
      <c r="HP212"/>
      <c r="HQ212"/>
      <c r="HR212"/>
      <c r="HS212"/>
      <c r="HT212"/>
      <c r="HU212"/>
      <c r="HV212"/>
      <c r="HW212"/>
      <c r="HX212"/>
      <c r="HY212"/>
      <c r="HZ212"/>
    </row>
    <row r="213" spans="1:234" x14ac:dyDescent="0.25">
      <c r="A213" s="4"/>
      <c r="B213" s="4"/>
      <c r="C213"/>
      <c r="D213"/>
      <c r="E213"/>
      <c r="F213"/>
      <c r="G213"/>
      <c r="H213"/>
      <c r="I213"/>
      <c r="J213"/>
      <c r="K213"/>
      <c r="L213"/>
      <c r="M213"/>
      <c r="N213"/>
      <c r="O213" s="149"/>
      <c r="P213"/>
      <c r="Q213"/>
      <c r="R213"/>
      <c r="S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  <c r="HM213"/>
      <c r="HN213"/>
      <c r="HO213"/>
      <c r="HP213"/>
      <c r="HQ213"/>
      <c r="HR213"/>
      <c r="HS213"/>
      <c r="HT213"/>
      <c r="HU213"/>
      <c r="HV213"/>
      <c r="HW213"/>
      <c r="HX213"/>
      <c r="HY213"/>
      <c r="HZ213"/>
    </row>
    <row r="214" spans="1:234" x14ac:dyDescent="0.25">
      <c r="A214" s="4"/>
      <c r="B214" s="4"/>
      <c r="C214"/>
      <c r="D214"/>
      <c r="E214"/>
      <c r="F214"/>
      <c r="G214"/>
      <c r="H214"/>
      <c r="I214"/>
      <c r="J214"/>
      <c r="K214"/>
      <c r="L214"/>
      <c r="M214"/>
      <c r="N214"/>
      <c r="O214" s="149"/>
      <c r="P214"/>
      <c r="Q214"/>
      <c r="R214"/>
      <c r="S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E214"/>
      <c r="GF214"/>
      <c r="GG214"/>
      <c r="GH214"/>
      <c r="GI214"/>
      <c r="GJ214"/>
      <c r="GK214"/>
      <c r="GL214"/>
      <c r="GM214"/>
      <c r="GN214"/>
      <c r="GO214"/>
      <c r="GP214"/>
      <c r="GQ214"/>
      <c r="GR214"/>
      <c r="GS214"/>
      <c r="GT214"/>
      <c r="GU214"/>
      <c r="GV214"/>
      <c r="GW214"/>
      <c r="GX214"/>
      <c r="GY214"/>
      <c r="GZ214"/>
      <c r="HA214"/>
      <c r="HB214"/>
      <c r="HC214"/>
      <c r="HD214"/>
      <c r="HE214"/>
      <c r="HF214"/>
      <c r="HG214"/>
      <c r="HH214"/>
      <c r="HI214"/>
      <c r="HJ214"/>
      <c r="HK214"/>
      <c r="HL214"/>
      <c r="HM214"/>
      <c r="HN214"/>
      <c r="HO214"/>
      <c r="HP214"/>
      <c r="HQ214"/>
      <c r="HR214"/>
      <c r="HS214"/>
      <c r="HT214"/>
      <c r="HU214"/>
      <c r="HV214"/>
      <c r="HW214"/>
      <c r="HX214"/>
      <c r="HY214"/>
      <c r="HZ214"/>
    </row>
    <row r="215" spans="1:234" x14ac:dyDescent="0.25">
      <c r="A215" s="4"/>
      <c r="B215" s="4"/>
      <c r="C215"/>
      <c r="D215"/>
      <c r="E215"/>
      <c r="F215"/>
      <c r="G215"/>
      <c r="H215"/>
      <c r="I215"/>
      <c r="J215"/>
      <c r="K215"/>
      <c r="L215"/>
      <c r="M215"/>
      <c r="N215"/>
      <c r="O215" s="149"/>
      <c r="P215"/>
      <c r="Q215"/>
      <c r="R215"/>
      <c r="S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  <c r="HI215"/>
      <c r="HJ215"/>
      <c r="HK215"/>
      <c r="HL215"/>
      <c r="HM215"/>
      <c r="HN215"/>
      <c r="HO215"/>
      <c r="HP215"/>
      <c r="HQ215"/>
      <c r="HR215"/>
      <c r="HS215"/>
      <c r="HT215"/>
      <c r="HU215"/>
      <c r="HV215"/>
      <c r="HW215"/>
      <c r="HX215"/>
      <c r="HY215"/>
      <c r="HZ215"/>
    </row>
    <row r="216" spans="1:234" x14ac:dyDescent="0.25">
      <c r="A216" s="4"/>
      <c r="B216" s="4"/>
      <c r="C216"/>
      <c r="D216"/>
      <c r="E216"/>
      <c r="F216"/>
      <c r="G216"/>
      <c r="H216"/>
      <c r="I216"/>
      <c r="J216"/>
      <c r="K216"/>
      <c r="L216"/>
      <c r="M216"/>
      <c r="N216"/>
      <c r="O216" s="149"/>
      <c r="P216"/>
      <c r="Q216"/>
      <c r="R216"/>
      <c r="S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  <c r="HJ216"/>
      <c r="HK216"/>
      <c r="HL216"/>
      <c r="HM216"/>
      <c r="HN216"/>
      <c r="HO216"/>
      <c r="HP216"/>
      <c r="HQ216"/>
      <c r="HR216"/>
      <c r="HS216"/>
      <c r="HT216"/>
      <c r="HU216"/>
      <c r="HV216"/>
      <c r="HW216"/>
      <c r="HX216"/>
      <c r="HY216"/>
      <c r="HZ216"/>
    </row>
    <row r="217" spans="1:234" x14ac:dyDescent="0.25">
      <c r="A217" s="4"/>
      <c r="B217" s="4"/>
      <c r="C217"/>
      <c r="D217"/>
      <c r="E217"/>
      <c r="F217"/>
      <c r="G217"/>
      <c r="H217"/>
      <c r="I217"/>
      <c r="J217"/>
      <c r="K217"/>
      <c r="L217"/>
      <c r="M217"/>
      <c r="N217"/>
      <c r="O217" s="149"/>
      <c r="P217"/>
      <c r="Q217"/>
      <c r="R217"/>
      <c r="S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  <c r="GQ217"/>
      <c r="GR217"/>
      <c r="GS217"/>
      <c r="GT217"/>
      <c r="GU217"/>
      <c r="GV217"/>
      <c r="GW217"/>
      <c r="GX217"/>
      <c r="GY217"/>
      <c r="GZ217"/>
      <c r="HA217"/>
      <c r="HB217"/>
      <c r="HC217"/>
      <c r="HD217"/>
      <c r="HE217"/>
      <c r="HF217"/>
      <c r="HG217"/>
      <c r="HH217"/>
      <c r="HI217"/>
      <c r="HJ217"/>
      <c r="HK217"/>
      <c r="HL217"/>
      <c r="HM217"/>
      <c r="HN217"/>
      <c r="HO217"/>
      <c r="HP217"/>
      <c r="HQ217"/>
      <c r="HR217"/>
      <c r="HS217"/>
      <c r="HT217"/>
      <c r="HU217"/>
      <c r="HV217"/>
      <c r="HW217"/>
      <c r="HX217"/>
      <c r="HY217"/>
      <c r="HZ217"/>
    </row>
    <row r="218" spans="1:234" x14ac:dyDescent="0.25">
      <c r="A218" s="4"/>
      <c r="B218" s="4"/>
      <c r="C218"/>
      <c r="D218"/>
      <c r="E218"/>
      <c r="F218"/>
      <c r="G218"/>
      <c r="H218"/>
      <c r="I218"/>
      <c r="J218"/>
      <c r="K218"/>
      <c r="L218"/>
      <c r="M218"/>
      <c r="N218"/>
      <c r="O218" s="149"/>
      <c r="P218"/>
      <c r="Q218"/>
      <c r="R218"/>
      <c r="S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  <c r="HC218"/>
      <c r="HD218"/>
      <c r="HE218"/>
      <c r="HF218"/>
      <c r="HG218"/>
      <c r="HH218"/>
      <c r="HI218"/>
      <c r="HJ218"/>
      <c r="HK218"/>
      <c r="HL218"/>
      <c r="HM218"/>
      <c r="HN218"/>
      <c r="HO218"/>
      <c r="HP218"/>
      <c r="HQ218"/>
      <c r="HR218"/>
      <c r="HS218"/>
      <c r="HT218"/>
      <c r="HU218"/>
      <c r="HV218"/>
      <c r="HW218"/>
      <c r="HX218"/>
      <c r="HY218"/>
      <c r="HZ218"/>
    </row>
    <row r="219" spans="1:234" x14ac:dyDescent="0.25">
      <c r="A219" s="4"/>
      <c r="B219" s="4"/>
      <c r="C219"/>
      <c r="D219"/>
      <c r="E219"/>
      <c r="F219"/>
      <c r="G219"/>
      <c r="H219"/>
      <c r="I219"/>
      <c r="J219"/>
      <c r="K219"/>
      <c r="L219"/>
      <c r="M219"/>
      <c r="N219"/>
      <c r="O219" s="149"/>
      <c r="P219"/>
      <c r="Q219"/>
      <c r="R219"/>
      <c r="S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  <c r="GQ219"/>
      <c r="GR219"/>
      <c r="GS219"/>
      <c r="GT219"/>
      <c r="GU219"/>
      <c r="GV219"/>
      <c r="GW219"/>
      <c r="GX219"/>
      <c r="GY219"/>
      <c r="GZ219"/>
      <c r="HA219"/>
      <c r="HB219"/>
      <c r="HC219"/>
      <c r="HD219"/>
      <c r="HE219"/>
      <c r="HF219"/>
      <c r="HG219"/>
      <c r="HH219"/>
      <c r="HI219"/>
      <c r="HJ219"/>
      <c r="HK219"/>
      <c r="HL219"/>
      <c r="HM219"/>
      <c r="HN219"/>
      <c r="HO219"/>
      <c r="HP219"/>
      <c r="HQ219"/>
      <c r="HR219"/>
      <c r="HS219"/>
      <c r="HT219"/>
      <c r="HU219"/>
      <c r="HV219"/>
      <c r="HW219"/>
      <c r="HX219"/>
      <c r="HY219"/>
      <c r="HZ219"/>
    </row>
    <row r="220" spans="1:234" x14ac:dyDescent="0.25">
      <c r="A220" s="4"/>
      <c r="B220" s="4"/>
      <c r="C220"/>
      <c r="D220"/>
      <c r="E220"/>
      <c r="F220"/>
      <c r="G220"/>
      <c r="H220"/>
      <c r="I220"/>
      <c r="J220"/>
      <c r="K220"/>
      <c r="L220"/>
      <c r="M220"/>
      <c r="N220"/>
      <c r="O220" s="149"/>
      <c r="P220"/>
      <c r="Q220"/>
      <c r="R220"/>
      <c r="S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  <c r="HC220"/>
      <c r="HD220"/>
      <c r="HE220"/>
      <c r="HF220"/>
      <c r="HG220"/>
      <c r="HH220"/>
      <c r="HI220"/>
      <c r="HJ220"/>
      <c r="HK220"/>
      <c r="HL220"/>
      <c r="HM220"/>
      <c r="HN220"/>
      <c r="HO220"/>
      <c r="HP220"/>
      <c r="HQ220"/>
      <c r="HR220"/>
      <c r="HS220"/>
      <c r="HT220"/>
      <c r="HU220"/>
      <c r="HV220"/>
      <c r="HW220"/>
      <c r="HX220"/>
      <c r="HY220"/>
      <c r="HZ220"/>
    </row>
    <row r="221" spans="1:234" x14ac:dyDescent="0.25">
      <c r="A221" s="4"/>
      <c r="B221" s="4"/>
      <c r="C221"/>
      <c r="D221"/>
      <c r="E221"/>
      <c r="F221"/>
      <c r="G221"/>
      <c r="H221"/>
      <c r="I221"/>
      <c r="J221"/>
      <c r="K221"/>
      <c r="L221"/>
      <c r="M221"/>
      <c r="N221"/>
      <c r="O221" s="149"/>
      <c r="P221"/>
      <c r="Q221"/>
      <c r="R221"/>
      <c r="S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  <c r="HM221"/>
      <c r="HN221"/>
      <c r="HO221"/>
      <c r="HP221"/>
      <c r="HQ221"/>
      <c r="HR221"/>
      <c r="HS221"/>
      <c r="HT221"/>
      <c r="HU221"/>
      <c r="HV221"/>
      <c r="HW221"/>
      <c r="HX221"/>
      <c r="HY221"/>
      <c r="HZ221"/>
    </row>
    <row r="222" spans="1:234" x14ac:dyDescent="0.25">
      <c r="A222" s="4"/>
      <c r="B222" s="4"/>
      <c r="C222"/>
      <c r="D222"/>
      <c r="E222"/>
      <c r="F222"/>
      <c r="G222"/>
      <c r="H222"/>
      <c r="I222"/>
      <c r="J222"/>
      <c r="K222"/>
      <c r="L222"/>
      <c r="M222"/>
      <c r="N222"/>
      <c r="O222" s="149"/>
      <c r="P222"/>
      <c r="Q222"/>
      <c r="R222"/>
      <c r="S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  <c r="HL222"/>
      <c r="HM222"/>
      <c r="HN222"/>
      <c r="HO222"/>
      <c r="HP222"/>
      <c r="HQ222"/>
      <c r="HR222"/>
      <c r="HS222"/>
      <c r="HT222"/>
      <c r="HU222"/>
      <c r="HV222"/>
      <c r="HW222"/>
      <c r="HX222"/>
      <c r="HY222"/>
      <c r="HZ222"/>
    </row>
    <row r="223" spans="1:234" x14ac:dyDescent="0.25">
      <c r="A223" s="4"/>
      <c r="B223" s="4"/>
      <c r="C223"/>
      <c r="D223"/>
      <c r="E223"/>
      <c r="F223"/>
      <c r="G223"/>
      <c r="H223"/>
      <c r="I223"/>
      <c r="J223"/>
      <c r="K223"/>
      <c r="L223"/>
      <c r="M223"/>
      <c r="N223"/>
      <c r="O223" s="149"/>
      <c r="P223"/>
      <c r="Q223"/>
      <c r="R223"/>
      <c r="S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  <c r="HC223"/>
      <c r="HD223"/>
      <c r="HE223"/>
      <c r="HF223"/>
      <c r="HG223"/>
      <c r="HH223"/>
      <c r="HI223"/>
      <c r="HJ223"/>
      <c r="HK223"/>
      <c r="HL223"/>
      <c r="HM223"/>
      <c r="HN223"/>
      <c r="HO223"/>
      <c r="HP223"/>
      <c r="HQ223"/>
      <c r="HR223"/>
      <c r="HS223"/>
      <c r="HT223"/>
      <c r="HU223"/>
      <c r="HV223"/>
      <c r="HW223"/>
      <c r="HX223"/>
      <c r="HY223"/>
      <c r="HZ223"/>
    </row>
    <row r="224" spans="1:234" x14ac:dyDescent="0.25">
      <c r="A224" s="4"/>
      <c r="B224" s="4"/>
      <c r="C224"/>
      <c r="D224"/>
      <c r="E224"/>
      <c r="F224"/>
      <c r="G224"/>
      <c r="H224"/>
      <c r="I224"/>
      <c r="J224"/>
      <c r="K224"/>
      <c r="L224"/>
      <c r="M224"/>
      <c r="N224"/>
      <c r="O224" s="149"/>
      <c r="P224"/>
      <c r="Q224"/>
      <c r="R224"/>
      <c r="S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  <c r="HR224"/>
      <c r="HS224"/>
      <c r="HT224"/>
      <c r="HU224"/>
      <c r="HV224"/>
      <c r="HW224"/>
      <c r="HX224"/>
      <c r="HY224"/>
      <c r="HZ224"/>
    </row>
    <row r="225" spans="1:234" x14ac:dyDescent="0.25">
      <c r="A225" s="4"/>
      <c r="B225" s="4"/>
      <c r="C225"/>
      <c r="D225"/>
      <c r="E225"/>
      <c r="F225"/>
      <c r="G225"/>
      <c r="H225"/>
      <c r="I225"/>
      <c r="J225"/>
      <c r="K225"/>
      <c r="L225"/>
      <c r="M225"/>
      <c r="N225"/>
      <c r="O225" s="149"/>
      <c r="P225"/>
      <c r="Q225"/>
      <c r="R225"/>
      <c r="S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  <c r="HW225"/>
      <c r="HX225"/>
      <c r="HY225"/>
      <c r="HZ225"/>
    </row>
    <row r="226" spans="1:234" x14ac:dyDescent="0.25">
      <c r="A226" s="4"/>
      <c r="B226" s="4"/>
      <c r="C226"/>
      <c r="D226"/>
      <c r="E226"/>
      <c r="F226"/>
      <c r="G226"/>
      <c r="H226"/>
      <c r="I226"/>
      <c r="J226"/>
      <c r="K226"/>
      <c r="L226"/>
      <c r="M226"/>
      <c r="N226"/>
      <c r="O226" s="149"/>
      <c r="P226"/>
      <c r="Q226"/>
      <c r="R226"/>
      <c r="S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  <c r="HL226"/>
      <c r="HM226"/>
      <c r="HN226"/>
      <c r="HO226"/>
      <c r="HP226"/>
      <c r="HQ226"/>
      <c r="HR226"/>
      <c r="HS226"/>
      <c r="HT226"/>
      <c r="HU226"/>
      <c r="HV226"/>
      <c r="HW226"/>
      <c r="HX226"/>
      <c r="HY226"/>
      <c r="HZ226"/>
    </row>
    <row r="227" spans="1:234" x14ac:dyDescent="0.25">
      <c r="A227" s="4"/>
      <c r="B227" s="4"/>
      <c r="C227"/>
      <c r="D227"/>
      <c r="E227"/>
      <c r="F227"/>
      <c r="G227"/>
      <c r="H227"/>
      <c r="I227"/>
      <c r="J227"/>
      <c r="K227"/>
      <c r="L227"/>
      <c r="M227"/>
      <c r="N227"/>
      <c r="O227" s="149"/>
      <c r="P227"/>
      <c r="Q227"/>
      <c r="R227"/>
      <c r="S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/>
      <c r="GY227"/>
      <c r="GZ227"/>
      <c r="HA227"/>
      <c r="HB227"/>
      <c r="HC227"/>
      <c r="HD227"/>
      <c r="HE227"/>
      <c r="HF227"/>
      <c r="HG227"/>
      <c r="HH227"/>
      <c r="HI227"/>
      <c r="HJ227"/>
      <c r="HK227"/>
      <c r="HL227"/>
      <c r="HM227"/>
      <c r="HN227"/>
      <c r="HO227"/>
      <c r="HP227"/>
      <c r="HQ227"/>
      <c r="HR227"/>
      <c r="HS227"/>
      <c r="HT227"/>
      <c r="HU227"/>
      <c r="HV227"/>
      <c r="HW227"/>
      <c r="HX227"/>
      <c r="HY227"/>
      <c r="HZ227"/>
    </row>
    <row r="228" spans="1:234" x14ac:dyDescent="0.25">
      <c r="A228" s="4"/>
      <c r="B228" s="4"/>
      <c r="C228"/>
      <c r="D228"/>
      <c r="E228"/>
      <c r="F228"/>
      <c r="G228"/>
      <c r="H228"/>
      <c r="I228"/>
      <c r="J228"/>
      <c r="K228"/>
      <c r="L228"/>
      <c r="M228"/>
      <c r="N228"/>
      <c r="O228" s="149"/>
      <c r="P228"/>
      <c r="Q228"/>
      <c r="R228"/>
      <c r="S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  <c r="HL228"/>
      <c r="HM228"/>
      <c r="HN228"/>
      <c r="HO228"/>
      <c r="HP228"/>
      <c r="HQ228"/>
      <c r="HR228"/>
      <c r="HS228"/>
      <c r="HT228"/>
      <c r="HU228"/>
      <c r="HV228"/>
      <c r="HW228"/>
      <c r="HX228"/>
      <c r="HY228"/>
      <c r="HZ228"/>
    </row>
    <row r="229" spans="1:234" x14ac:dyDescent="0.25">
      <c r="A229" s="4"/>
      <c r="B229" s="4"/>
      <c r="C229"/>
      <c r="D229"/>
      <c r="E229"/>
      <c r="F229"/>
      <c r="G229"/>
      <c r="H229"/>
      <c r="I229"/>
      <c r="J229"/>
      <c r="K229"/>
      <c r="L229"/>
      <c r="M229"/>
      <c r="N229"/>
      <c r="O229" s="149"/>
      <c r="P229"/>
      <c r="Q229"/>
      <c r="R229"/>
      <c r="S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  <c r="HC229"/>
      <c r="HD229"/>
      <c r="HE229"/>
      <c r="HF229"/>
      <c r="HG229"/>
      <c r="HH229"/>
      <c r="HI229"/>
      <c r="HJ229"/>
      <c r="HK229"/>
      <c r="HL229"/>
      <c r="HM229"/>
      <c r="HN229"/>
      <c r="HO229"/>
      <c r="HP229"/>
      <c r="HQ229"/>
      <c r="HR229"/>
      <c r="HS229"/>
      <c r="HT229"/>
      <c r="HU229"/>
      <c r="HV229"/>
      <c r="HW229"/>
      <c r="HX229"/>
      <c r="HY229"/>
      <c r="HZ229"/>
    </row>
    <row r="230" spans="1:234" x14ac:dyDescent="0.25">
      <c r="A230" s="4"/>
      <c r="B230" s="4"/>
      <c r="C230"/>
      <c r="D230"/>
      <c r="E230"/>
      <c r="F230"/>
      <c r="G230"/>
      <c r="H230"/>
      <c r="I230"/>
      <c r="J230"/>
      <c r="K230"/>
      <c r="L230"/>
      <c r="M230"/>
      <c r="N230"/>
      <c r="O230" s="149"/>
      <c r="P230"/>
      <c r="Q230"/>
      <c r="R230"/>
      <c r="S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  <c r="GQ230"/>
      <c r="GR230"/>
      <c r="GS230"/>
      <c r="GT230"/>
      <c r="GU230"/>
      <c r="GV230"/>
      <c r="GW230"/>
      <c r="GX230"/>
      <c r="GY230"/>
      <c r="GZ230"/>
      <c r="HA230"/>
      <c r="HB230"/>
      <c r="HC230"/>
      <c r="HD230"/>
      <c r="HE230"/>
      <c r="HF230"/>
      <c r="HG230"/>
      <c r="HH230"/>
      <c r="HI230"/>
      <c r="HJ230"/>
      <c r="HK230"/>
      <c r="HL230"/>
      <c r="HM230"/>
      <c r="HN230"/>
      <c r="HO230"/>
      <c r="HP230"/>
      <c r="HQ230"/>
      <c r="HR230"/>
      <c r="HS230"/>
      <c r="HT230"/>
      <c r="HU230"/>
      <c r="HV230"/>
      <c r="HW230"/>
      <c r="HX230"/>
      <c r="HY230"/>
      <c r="HZ230"/>
    </row>
    <row r="231" spans="1:234" x14ac:dyDescent="0.25">
      <c r="A231" s="4"/>
      <c r="B231" s="4"/>
      <c r="C231"/>
      <c r="D231"/>
      <c r="E231"/>
      <c r="F231"/>
      <c r="G231"/>
      <c r="H231"/>
      <c r="I231"/>
      <c r="J231"/>
      <c r="K231"/>
      <c r="L231"/>
      <c r="M231"/>
      <c r="N231"/>
      <c r="O231" s="149"/>
      <c r="P231"/>
      <c r="Q231"/>
      <c r="R231"/>
      <c r="S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  <c r="GE231"/>
      <c r="GF231"/>
      <c r="GG231"/>
      <c r="GH231"/>
      <c r="GI231"/>
      <c r="GJ231"/>
      <c r="GK231"/>
      <c r="GL231"/>
      <c r="GM231"/>
      <c r="GN231"/>
      <c r="GO231"/>
      <c r="GP231"/>
      <c r="GQ231"/>
      <c r="GR231"/>
      <c r="GS231"/>
      <c r="GT231"/>
      <c r="GU231"/>
      <c r="GV231"/>
      <c r="GW231"/>
      <c r="GX231"/>
      <c r="GY231"/>
      <c r="GZ231"/>
      <c r="HA231"/>
      <c r="HB231"/>
      <c r="HC231"/>
      <c r="HD231"/>
      <c r="HE231"/>
      <c r="HF231"/>
      <c r="HG231"/>
      <c r="HH231"/>
      <c r="HI231"/>
      <c r="HJ231"/>
      <c r="HK231"/>
      <c r="HL231"/>
      <c r="HM231"/>
      <c r="HN231"/>
      <c r="HO231"/>
      <c r="HP231"/>
      <c r="HQ231"/>
      <c r="HR231"/>
      <c r="HS231"/>
      <c r="HT231"/>
      <c r="HU231"/>
      <c r="HV231"/>
      <c r="HW231"/>
      <c r="HX231"/>
      <c r="HY231"/>
      <c r="HZ231"/>
    </row>
    <row r="232" spans="1:234" x14ac:dyDescent="0.25">
      <c r="A232" s="4"/>
      <c r="B232" s="4"/>
      <c r="C232"/>
      <c r="D232"/>
      <c r="E232"/>
      <c r="F232"/>
      <c r="G232"/>
      <c r="H232"/>
      <c r="I232"/>
      <c r="J232"/>
      <c r="K232"/>
      <c r="L232"/>
      <c r="M232"/>
      <c r="N232"/>
      <c r="O232" s="149"/>
      <c r="P232"/>
      <c r="Q232"/>
      <c r="R232"/>
      <c r="S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/>
      <c r="GA232"/>
      <c r="GB232"/>
      <c r="GC232"/>
      <c r="GD232"/>
      <c r="GE232"/>
      <c r="GF232"/>
      <c r="GG232"/>
      <c r="GH232"/>
      <c r="GI232"/>
      <c r="GJ232"/>
      <c r="GK232"/>
      <c r="GL232"/>
      <c r="GM232"/>
      <c r="GN232"/>
      <c r="GO232"/>
      <c r="GP232"/>
      <c r="GQ232"/>
      <c r="GR232"/>
      <c r="GS232"/>
      <c r="GT232"/>
      <c r="GU232"/>
      <c r="GV232"/>
      <c r="GW232"/>
      <c r="GX232"/>
      <c r="GY232"/>
      <c r="GZ232"/>
      <c r="HA232"/>
      <c r="HB232"/>
      <c r="HC232"/>
      <c r="HD232"/>
      <c r="HE232"/>
      <c r="HF232"/>
      <c r="HG232"/>
      <c r="HH232"/>
      <c r="HI232"/>
      <c r="HJ232"/>
      <c r="HK232"/>
      <c r="HL232"/>
      <c r="HM232"/>
      <c r="HN232"/>
      <c r="HO232"/>
      <c r="HP232"/>
      <c r="HQ232"/>
      <c r="HR232"/>
      <c r="HS232"/>
      <c r="HT232"/>
      <c r="HU232"/>
      <c r="HV232"/>
      <c r="HW232"/>
      <c r="HX232"/>
      <c r="HY232"/>
      <c r="HZ232"/>
    </row>
    <row r="233" spans="1:234" x14ac:dyDescent="0.25">
      <c r="A233" s="4"/>
      <c r="B233" s="4"/>
      <c r="C233"/>
      <c r="D233"/>
      <c r="E233"/>
      <c r="F233"/>
      <c r="G233"/>
      <c r="H233"/>
      <c r="I233"/>
      <c r="J233"/>
      <c r="K233"/>
      <c r="L233"/>
      <c r="M233"/>
      <c r="N233"/>
      <c r="O233" s="149"/>
      <c r="P233"/>
      <c r="Q233"/>
      <c r="R233"/>
      <c r="S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  <c r="FX233"/>
      <c r="FY233"/>
      <c r="FZ233"/>
      <c r="GA233"/>
      <c r="GB233"/>
      <c r="GC233"/>
      <c r="GD233"/>
      <c r="GE233"/>
      <c r="GF233"/>
      <c r="GG233"/>
      <c r="GH233"/>
      <c r="GI233"/>
      <c r="GJ233"/>
      <c r="GK233"/>
      <c r="GL233"/>
      <c r="GM233"/>
      <c r="GN233"/>
      <c r="GO233"/>
      <c r="GP233"/>
      <c r="GQ233"/>
      <c r="GR233"/>
      <c r="GS233"/>
      <c r="GT233"/>
      <c r="GU233"/>
      <c r="GV233"/>
      <c r="GW233"/>
      <c r="GX233"/>
      <c r="GY233"/>
      <c r="GZ233"/>
      <c r="HA233"/>
      <c r="HB233"/>
      <c r="HC233"/>
      <c r="HD233"/>
      <c r="HE233"/>
      <c r="HF233"/>
      <c r="HG233"/>
      <c r="HH233"/>
      <c r="HI233"/>
      <c r="HJ233"/>
      <c r="HK233"/>
      <c r="HL233"/>
      <c r="HM233"/>
      <c r="HN233"/>
      <c r="HO233"/>
      <c r="HP233"/>
      <c r="HQ233"/>
      <c r="HR233"/>
      <c r="HS233"/>
      <c r="HT233"/>
      <c r="HU233"/>
      <c r="HV233"/>
      <c r="HW233"/>
      <c r="HX233"/>
      <c r="HY233"/>
      <c r="HZ233"/>
    </row>
    <row r="234" spans="1:234" x14ac:dyDescent="0.25">
      <c r="A234" s="4"/>
      <c r="B234" s="4"/>
      <c r="C234"/>
      <c r="D234"/>
      <c r="E234"/>
      <c r="F234"/>
      <c r="G234"/>
      <c r="H234"/>
      <c r="I234"/>
      <c r="J234"/>
      <c r="K234"/>
      <c r="L234"/>
      <c r="M234"/>
      <c r="N234"/>
      <c r="O234" s="149"/>
      <c r="P234"/>
      <c r="Q234"/>
      <c r="R234"/>
      <c r="S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  <c r="FW234"/>
      <c r="FX234"/>
      <c r="FY234"/>
      <c r="FZ234"/>
      <c r="GA234"/>
      <c r="GB234"/>
      <c r="GC234"/>
      <c r="GD234"/>
      <c r="GE234"/>
      <c r="GF234"/>
      <c r="GG234"/>
      <c r="GH234"/>
      <c r="GI234"/>
      <c r="GJ234"/>
      <c r="GK234"/>
      <c r="GL234"/>
      <c r="GM234"/>
      <c r="GN234"/>
      <c r="GO234"/>
      <c r="GP234"/>
      <c r="GQ234"/>
      <c r="GR234"/>
      <c r="GS234"/>
      <c r="GT234"/>
      <c r="GU234"/>
      <c r="GV234"/>
      <c r="GW234"/>
      <c r="GX234"/>
      <c r="GY234"/>
      <c r="GZ234"/>
      <c r="HA234"/>
      <c r="HB234"/>
      <c r="HC234"/>
      <c r="HD234"/>
      <c r="HE234"/>
      <c r="HF234"/>
      <c r="HG234"/>
      <c r="HH234"/>
      <c r="HI234"/>
      <c r="HJ234"/>
      <c r="HK234"/>
      <c r="HL234"/>
      <c r="HM234"/>
      <c r="HN234"/>
      <c r="HO234"/>
      <c r="HP234"/>
      <c r="HQ234"/>
      <c r="HR234"/>
      <c r="HS234"/>
      <c r="HT234"/>
      <c r="HU234"/>
      <c r="HV234"/>
      <c r="HW234"/>
      <c r="HX234"/>
      <c r="HY234"/>
      <c r="HZ234"/>
    </row>
    <row r="235" spans="1:234" x14ac:dyDescent="0.25">
      <c r="A235" s="4"/>
      <c r="B235" s="4"/>
      <c r="C235"/>
      <c r="D235"/>
      <c r="E235"/>
      <c r="F235"/>
      <c r="G235"/>
      <c r="H235"/>
      <c r="I235"/>
      <c r="J235"/>
      <c r="K235"/>
      <c r="L235"/>
      <c r="M235"/>
      <c r="N235"/>
      <c r="O235" s="149"/>
      <c r="P235"/>
      <c r="Q235"/>
      <c r="R235"/>
      <c r="S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  <c r="FW235"/>
      <c r="FX235"/>
      <c r="FY235"/>
      <c r="FZ235"/>
      <c r="GA235"/>
      <c r="GB235"/>
      <c r="GC235"/>
      <c r="GD235"/>
      <c r="GE235"/>
      <c r="GF235"/>
      <c r="GG235"/>
      <c r="GH235"/>
      <c r="GI235"/>
      <c r="GJ235"/>
      <c r="GK235"/>
      <c r="GL235"/>
      <c r="GM235"/>
      <c r="GN235"/>
      <c r="GO235"/>
      <c r="GP235"/>
      <c r="GQ235"/>
      <c r="GR235"/>
      <c r="GS235"/>
      <c r="GT235"/>
      <c r="GU235"/>
      <c r="GV235"/>
      <c r="GW235"/>
      <c r="GX235"/>
      <c r="GY235"/>
      <c r="GZ235"/>
      <c r="HA235"/>
      <c r="HB235"/>
      <c r="HC235"/>
      <c r="HD235"/>
      <c r="HE235"/>
      <c r="HF235"/>
      <c r="HG235"/>
      <c r="HH235"/>
      <c r="HI235"/>
      <c r="HJ235"/>
      <c r="HK235"/>
      <c r="HL235"/>
      <c r="HM235"/>
      <c r="HN235"/>
      <c r="HO235"/>
      <c r="HP235"/>
      <c r="HQ235"/>
      <c r="HR235"/>
      <c r="HS235"/>
      <c r="HT235"/>
      <c r="HU235"/>
      <c r="HV235"/>
      <c r="HW235"/>
      <c r="HX235"/>
      <c r="HY235"/>
      <c r="HZ235"/>
    </row>
    <row r="236" spans="1:234" x14ac:dyDescent="0.25">
      <c r="A236" s="4"/>
      <c r="B236" s="4"/>
      <c r="C236"/>
      <c r="D236"/>
      <c r="E236"/>
      <c r="F236"/>
      <c r="G236"/>
      <c r="H236"/>
      <c r="I236"/>
      <c r="J236"/>
      <c r="K236"/>
      <c r="L236"/>
      <c r="M236"/>
      <c r="N236"/>
      <c r="O236" s="149"/>
      <c r="P236"/>
      <c r="Q236"/>
      <c r="R236"/>
      <c r="S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  <c r="FO236"/>
      <c r="FP236"/>
      <c r="FQ236"/>
      <c r="FR236"/>
      <c r="FS236"/>
      <c r="FT236"/>
      <c r="FU236"/>
      <c r="FV236"/>
      <c r="FW236"/>
      <c r="FX236"/>
      <c r="FY236"/>
      <c r="FZ236"/>
      <c r="GA236"/>
      <c r="GB236"/>
      <c r="GC236"/>
      <c r="GD236"/>
      <c r="GE236"/>
      <c r="GF236"/>
      <c r="GG236"/>
      <c r="GH236"/>
      <c r="GI236"/>
      <c r="GJ236"/>
      <c r="GK236"/>
      <c r="GL236"/>
      <c r="GM236"/>
      <c r="GN236"/>
      <c r="GO236"/>
      <c r="GP236"/>
      <c r="GQ236"/>
      <c r="GR236"/>
      <c r="GS236"/>
      <c r="GT236"/>
      <c r="GU236"/>
      <c r="GV236"/>
      <c r="GW236"/>
      <c r="GX236"/>
      <c r="GY236"/>
      <c r="GZ236"/>
      <c r="HA236"/>
      <c r="HB236"/>
      <c r="HC236"/>
      <c r="HD236"/>
      <c r="HE236"/>
      <c r="HF236"/>
      <c r="HG236"/>
      <c r="HH236"/>
      <c r="HI236"/>
      <c r="HJ236"/>
      <c r="HK236"/>
      <c r="HL236"/>
      <c r="HM236"/>
      <c r="HN236"/>
      <c r="HO236"/>
      <c r="HP236"/>
      <c r="HQ236"/>
      <c r="HR236"/>
      <c r="HS236"/>
      <c r="HT236"/>
      <c r="HU236"/>
      <c r="HV236"/>
      <c r="HW236"/>
      <c r="HX236"/>
      <c r="HY236"/>
      <c r="HZ236"/>
    </row>
    <row r="237" spans="1:234" x14ac:dyDescent="0.25">
      <c r="A237" s="4"/>
      <c r="B237" s="4"/>
      <c r="C237"/>
      <c r="D237"/>
      <c r="E237"/>
      <c r="F237"/>
      <c r="G237"/>
      <c r="H237"/>
      <c r="I237"/>
      <c r="J237"/>
      <c r="K237"/>
      <c r="L237"/>
      <c r="M237"/>
      <c r="N237"/>
      <c r="O237" s="149"/>
      <c r="P237"/>
      <c r="Q237"/>
      <c r="R237"/>
      <c r="S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  <c r="FO237"/>
      <c r="FP237"/>
      <c r="FQ237"/>
      <c r="FR237"/>
      <c r="FS237"/>
      <c r="FT237"/>
      <c r="FU237"/>
      <c r="FV237"/>
      <c r="FW237"/>
      <c r="FX237"/>
      <c r="FY237"/>
      <c r="FZ237"/>
      <c r="GA237"/>
      <c r="GB237"/>
      <c r="GC237"/>
      <c r="GD237"/>
      <c r="GE237"/>
      <c r="GF237"/>
      <c r="GG237"/>
      <c r="GH237"/>
      <c r="GI237"/>
      <c r="GJ237"/>
      <c r="GK237"/>
      <c r="GL237"/>
      <c r="GM237"/>
      <c r="GN237"/>
      <c r="GO237"/>
      <c r="GP237"/>
      <c r="GQ237"/>
      <c r="GR237"/>
      <c r="GS237"/>
      <c r="GT237"/>
      <c r="GU237"/>
      <c r="GV237"/>
      <c r="GW237"/>
      <c r="GX237"/>
      <c r="GY237"/>
      <c r="GZ237"/>
      <c r="HA237"/>
      <c r="HB237"/>
      <c r="HC237"/>
      <c r="HD237"/>
      <c r="HE237"/>
      <c r="HF237"/>
      <c r="HG237"/>
      <c r="HH237"/>
      <c r="HI237"/>
      <c r="HJ237"/>
      <c r="HK237"/>
      <c r="HL237"/>
      <c r="HM237"/>
      <c r="HN237"/>
      <c r="HO237"/>
      <c r="HP237"/>
      <c r="HQ237"/>
      <c r="HR237"/>
      <c r="HS237"/>
      <c r="HT237"/>
      <c r="HU237"/>
      <c r="HV237"/>
      <c r="HW237"/>
      <c r="HX237"/>
      <c r="HY237"/>
      <c r="HZ237"/>
    </row>
    <row r="238" spans="1:234" x14ac:dyDescent="0.25">
      <c r="A238" s="4"/>
      <c r="B238" s="4"/>
      <c r="C238"/>
      <c r="D238"/>
      <c r="E238"/>
      <c r="F238"/>
      <c r="G238"/>
      <c r="H238"/>
      <c r="I238"/>
      <c r="J238"/>
      <c r="K238"/>
      <c r="L238"/>
      <c r="M238"/>
      <c r="N238"/>
      <c r="O238" s="149"/>
      <c r="P238"/>
      <c r="Q238"/>
      <c r="R238"/>
      <c r="S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  <c r="FO238"/>
      <c r="FP238"/>
      <c r="FQ238"/>
      <c r="FR238"/>
      <c r="FS238"/>
      <c r="FT238"/>
      <c r="FU238"/>
      <c r="FV238"/>
      <c r="FW238"/>
      <c r="FX238"/>
      <c r="FY238"/>
      <c r="FZ238"/>
      <c r="GA238"/>
      <c r="GB238"/>
      <c r="GC238"/>
      <c r="GD238"/>
      <c r="GE238"/>
      <c r="GF238"/>
      <c r="GG238"/>
      <c r="GH238"/>
      <c r="GI238"/>
      <c r="GJ238"/>
      <c r="GK238"/>
      <c r="GL238"/>
      <c r="GM238"/>
      <c r="GN238"/>
      <c r="GO238"/>
      <c r="GP238"/>
      <c r="GQ238"/>
      <c r="GR238"/>
      <c r="GS238"/>
      <c r="GT238"/>
      <c r="GU238"/>
      <c r="GV238"/>
      <c r="GW238"/>
      <c r="GX238"/>
      <c r="GY238"/>
      <c r="GZ238"/>
      <c r="HA238"/>
      <c r="HB238"/>
      <c r="HC238"/>
      <c r="HD238"/>
      <c r="HE238"/>
      <c r="HF238"/>
      <c r="HG238"/>
      <c r="HH238"/>
      <c r="HI238"/>
      <c r="HJ238"/>
      <c r="HK238"/>
      <c r="HL238"/>
      <c r="HM238"/>
      <c r="HN238"/>
      <c r="HO238"/>
      <c r="HP238"/>
      <c r="HQ238"/>
      <c r="HR238"/>
      <c r="HS238"/>
      <c r="HT238"/>
      <c r="HU238"/>
      <c r="HV238"/>
      <c r="HW238"/>
      <c r="HX238"/>
      <c r="HY238"/>
      <c r="HZ238"/>
    </row>
    <row r="239" spans="1:234" x14ac:dyDescent="0.25">
      <c r="A239" s="4"/>
      <c r="B239" s="4"/>
      <c r="C239"/>
      <c r="D239"/>
      <c r="E239"/>
      <c r="F239"/>
      <c r="G239"/>
      <c r="H239"/>
      <c r="I239"/>
      <c r="J239"/>
      <c r="K239"/>
      <c r="L239"/>
      <c r="M239"/>
      <c r="N239"/>
      <c r="O239" s="149"/>
      <c r="P239"/>
      <c r="Q239"/>
      <c r="R239"/>
      <c r="S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  <c r="FO239"/>
      <c r="FP239"/>
      <c r="FQ239"/>
      <c r="FR239"/>
      <c r="FS239"/>
      <c r="FT239"/>
      <c r="FU239"/>
      <c r="FV239"/>
      <c r="FW239"/>
      <c r="FX239"/>
      <c r="FY239"/>
      <c r="FZ239"/>
      <c r="GA239"/>
      <c r="GB239"/>
      <c r="GC239"/>
      <c r="GD239"/>
      <c r="GE239"/>
      <c r="GF239"/>
      <c r="GG239"/>
      <c r="GH239"/>
      <c r="GI239"/>
      <c r="GJ239"/>
      <c r="GK239"/>
      <c r="GL239"/>
      <c r="GM239"/>
      <c r="GN239"/>
      <c r="GO239"/>
      <c r="GP239"/>
      <c r="GQ239"/>
      <c r="GR239"/>
      <c r="GS239"/>
      <c r="GT239"/>
      <c r="GU239"/>
      <c r="GV239"/>
      <c r="GW239"/>
      <c r="GX239"/>
      <c r="GY239"/>
      <c r="GZ239"/>
      <c r="HA239"/>
      <c r="HB239"/>
      <c r="HC239"/>
      <c r="HD239"/>
      <c r="HE239"/>
      <c r="HF239"/>
      <c r="HG239"/>
      <c r="HH239"/>
      <c r="HI239"/>
      <c r="HJ239"/>
      <c r="HK239"/>
      <c r="HL239"/>
      <c r="HM239"/>
      <c r="HN239"/>
      <c r="HO239"/>
      <c r="HP239"/>
      <c r="HQ239"/>
      <c r="HR239"/>
      <c r="HS239"/>
      <c r="HT239"/>
      <c r="HU239"/>
      <c r="HV239"/>
      <c r="HW239"/>
      <c r="HX239"/>
      <c r="HY239"/>
      <c r="HZ239"/>
    </row>
    <row r="240" spans="1:234" x14ac:dyDescent="0.25">
      <c r="A240" s="4"/>
      <c r="B240" s="4"/>
      <c r="C240"/>
      <c r="D240"/>
      <c r="E240"/>
      <c r="F240"/>
      <c r="G240"/>
      <c r="H240"/>
      <c r="I240"/>
      <c r="J240"/>
      <c r="K240"/>
      <c r="L240"/>
      <c r="M240"/>
      <c r="N240"/>
      <c r="O240" s="149"/>
      <c r="P240"/>
      <c r="Q240"/>
      <c r="R240"/>
      <c r="S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  <c r="FO240"/>
      <c r="FP240"/>
      <c r="FQ240"/>
      <c r="FR240"/>
      <c r="FS240"/>
      <c r="FT240"/>
      <c r="FU240"/>
      <c r="FV240"/>
      <c r="FW240"/>
      <c r="FX240"/>
      <c r="FY240"/>
      <c r="FZ240"/>
      <c r="GA240"/>
      <c r="GB240"/>
      <c r="GC240"/>
      <c r="GD240"/>
      <c r="GE240"/>
      <c r="GF240"/>
      <c r="GG240"/>
      <c r="GH240"/>
      <c r="GI240"/>
      <c r="GJ240"/>
      <c r="GK240"/>
      <c r="GL240"/>
      <c r="GM240"/>
      <c r="GN240"/>
      <c r="GO240"/>
      <c r="GP240"/>
      <c r="GQ240"/>
      <c r="GR240"/>
      <c r="GS240"/>
      <c r="GT240"/>
      <c r="GU240"/>
      <c r="GV240"/>
      <c r="GW240"/>
      <c r="GX240"/>
      <c r="GY240"/>
      <c r="GZ240"/>
      <c r="HA240"/>
      <c r="HB240"/>
      <c r="HC240"/>
      <c r="HD240"/>
      <c r="HE240"/>
      <c r="HF240"/>
      <c r="HG240"/>
      <c r="HH240"/>
      <c r="HI240"/>
      <c r="HJ240"/>
      <c r="HK240"/>
      <c r="HL240"/>
      <c r="HM240"/>
      <c r="HN240"/>
      <c r="HO240"/>
      <c r="HP240"/>
      <c r="HQ240"/>
      <c r="HR240"/>
      <c r="HS240"/>
      <c r="HT240"/>
      <c r="HU240"/>
      <c r="HV240"/>
      <c r="HW240"/>
      <c r="HX240"/>
      <c r="HY240"/>
      <c r="HZ240"/>
    </row>
    <row r="241" spans="1:234" x14ac:dyDescent="0.25">
      <c r="A241" s="4"/>
      <c r="B241" s="4"/>
      <c r="C241"/>
      <c r="D241"/>
      <c r="E241"/>
      <c r="F241"/>
      <c r="G241"/>
      <c r="H241"/>
      <c r="I241"/>
      <c r="J241"/>
      <c r="K241"/>
      <c r="L241"/>
      <c r="M241"/>
      <c r="N241"/>
      <c r="O241" s="149"/>
      <c r="P241"/>
      <c r="Q241"/>
      <c r="R241"/>
      <c r="S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  <c r="FO241"/>
      <c r="FP241"/>
      <c r="FQ241"/>
      <c r="FR241"/>
      <c r="FS241"/>
      <c r="FT241"/>
      <c r="FU241"/>
      <c r="FV241"/>
      <c r="FW241"/>
      <c r="FX241"/>
      <c r="FY241"/>
      <c r="FZ241"/>
      <c r="GA241"/>
      <c r="GB241"/>
      <c r="GC241"/>
      <c r="GD241"/>
      <c r="GE241"/>
      <c r="GF241"/>
      <c r="GG241"/>
      <c r="GH241"/>
      <c r="GI241"/>
      <c r="GJ241"/>
      <c r="GK241"/>
      <c r="GL241"/>
      <c r="GM241"/>
      <c r="GN241"/>
      <c r="GO241"/>
      <c r="GP241"/>
      <c r="GQ241"/>
      <c r="GR241"/>
      <c r="GS241"/>
      <c r="GT241"/>
      <c r="GU241"/>
      <c r="GV241"/>
      <c r="GW241"/>
      <c r="GX241"/>
      <c r="GY241"/>
      <c r="GZ241"/>
      <c r="HA241"/>
      <c r="HB241"/>
      <c r="HC241"/>
      <c r="HD241"/>
      <c r="HE241"/>
      <c r="HF241"/>
      <c r="HG241"/>
      <c r="HH241"/>
      <c r="HI241"/>
      <c r="HJ241"/>
      <c r="HK241"/>
      <c r="HL241"/>
      <c r="HM241"/>
      <c r="HN241"/>
      <c r="HO241"/>
      <c r="HP241"/>
      <c r="HQ241"/>
      <c r="HR241"/>
      <c r="HS241"/>
      <c r="HT241"/>
      <c r="HU241"/>
      <c r="HV241"/>
      <c r="HW241"/>
      <c r="HX241"/>
      <c r="HY241"/>
      <c r="HZ241"/>
    </row>
    <row r="242" spans="1:234" x14ac:dyDescent="0.25">
      <c r="A242" s="4"/>
      <c r="B242" s="4"/>
      <c r="C242"/>
      <c r="D242"/>
      <c r="E242"/>
      <c r="F242"/>
      <c r="G242"/>
      <c r="H242"/>
      <c r="I242"/>
      <c r="J242"/>
      <c r="K242"/>
      <c r="L242"/>
      <c r="M242"/>
      <c r="N242"/>
      <c r="O242" s="149"/>
      <c r="P242"/>
      <c r="Q242"/>
      <c r="R242"/>
      <c r="S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  <c r="FO242"/>
      <c r="FP242"/>
      <c r="FQ242"/>
      <c r="FR242"/>
      <c r="FS242"/>
      <c r="FT242"/>
      <c r="FU242"/>
      <c r="FV242"/>
      <c r="FW242"/>
      <c r="FX242"/>
      <c r="FY242"/>
      <c r="FZ242"/>
      <c r="GA242"/>
      <c r="GB242"/>
      <c r="GC242"/>
      <c r="GD242"/>
      <c r="GE242"/>
      <c r="GF242"/>
      <c r="GG242"/>
      <c r="GH242"/>
      <c r="GI242"/>
      <c r="GJ242"/>
      <c r="GK242"/>
      <c r="GL242"/>
      <c r="GM242"/>
      <c r="GN242"/>
      <c r="GO242"/>
      <c r="GP242"/>
      <c r="GQ242"/>
      <c r="GR242"/>
      <c r="GS242"/>
      <c r="GT242"/>
      <c r="GU242"/>
      <c r="GV242"/>
      <c r="GW242"/>
      <c r="GX242"/>
      <c r="GY242"/>
      <c r="GZ242"/>
      <c r="HA242"/>
      <c r="HB242"/>
      <c r="HC242"/>
      <c r="HD242"/>
      <c r="HE242"/>
      <c r="HF242"/>
      <c r="HG242"/>
      <c r="HH242"/>
      <c r="HI242"/>
      <c r="HJ242"/>
      <c r="HK242"/>
      <c r="HL242"/>
      <c r="HM242"/>
      <c r="HN242"/>
      <c r="HO242"/>
      <c r="HP242"/>
      <c r="HQ242"/>
      <c r="HR242"/>
      <c r="HS242"/>
      <c r="HT242"/>
      <c r="HU242"/>
      <c r="HV242"/>
      <c r="HW242"/>
      <c r="HX242"/>
      <c r="HY242"/>
      <c r="HZ242"/>
    </row>
    <row r="243" spans="1:234" x14ac:dyDescent="0.25">
      <c r="A243" s="4"/>
      <c r="B243" s="4"/>
      <c r="C243"/>
      <c r="D243"/>
      <c r="E243"/>
      <c r="F243"/>
      <c r="G243"/>
      <c r="H243"/>
      <c r="I243"/>
      <c r="J243"/>
      <c r="K243"/>
      <c r="L243"/>
      <c r="M243"/>
      <c r="N243"/>
      <c r="O243" s="149"/>
      <c r="P243"/>
      <c r="Q243"/>
      <c r="R243"/>
      <c r="S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  <c r="FW243"/>
      <c r="FX243"/>
      <c r="FY243"/>
      <c r="FZ243"/>
      <c r="GA243"/>
      <c r="GB243"/>
      <c r="GC243"/>
      <c r="GD243"/>
      <c r="GE243"/>
      <c r="GF243"/>
      <c r="GG243"/>
      <c r="GH243"/>
      <c r="GI243"/>
      <c r="GJ243"/>
      <c r="GK243"/>
      <c r="GL243"/>
      <c r="GM243"/>
      <c r="GN243"/>
      <c r="GO243"/>
      <c r="GP243"/>
      <c r="GQ243"/>
      <c r="GR243"/>
      <c r="GS243"/>
      <c r="GT243"/>
      <c r="GU243"/>
      <c r="GV243"/>
      <c r="GW243"/>
      <c r="GX243"/>
      <c r="GY243"/>
      <c r="GZ243"/>
      <c r="HA243"/>
      <c r="HB243"/>
      <c r="HC243"/>
      <c r="HD243"/>
      <c r="HE243"/>
      <c r="HF243"/>
      <c r="HG243"/>
      <c r="HH243"/>
      <c r="HI243"/>
      <c r="HJ243"/>
      <c r="HK243"/>
      <c r="HL243"/>
      <c r="HM243"/>
      <c r="HN243"/>
      <c r="HO243"/>
      <c r="HP243"/>
      <c r="HQ243"/>
      <c r="HR243"/>
      <c r="HS243"/>
      <c r="HT243"/>
      <c r="HU243"/>
      <c r="HV243"/>
      <c r="HW243"/>
      <c r="HX243"/>
      <c r="HY243"/>
      <c r="HZ243"/>
    </row>
    <row r="244" spans="1:234" x14ac:dyDescent="0.25">
      <c r="A244" s="4"/>
      <c r="B244" s="4"/>
      <c r="C244"/>
      <c r="D244"/>
      <c r="E244"/>
      <c r="F244"/>
      <c r="G244"/>
      <c r="H244"/>
      <c r="I244"/>
      <c r="J244"/>
      <c r="K244"/>
      <c r="L244"/>
      <c r="M244"/>
      <c r="N244"/>
      <c r="O244" s="149"/>
      <c r="P244"/>
      <c r="Q244"/>
      <c r="R244"/>
      <c r="S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  <c r="FQ244"/>
      <c r="FR244"/>
      <c r="FS244"/>
      <c r="FT244"/>
      <c r="FU244"/>
      <c r="FV244"/>
      <c r="FW244"/>
      <c r="FX244"/>
      <c r="FY244"/>
      <c r="FZ244"/>
      <c r="GA244"/>
      <c r="GB244"/>
      <c r="GC244"/>
      <c r="GD244"/>
      <c r="GE244"/>
      <c r="GF244"/>
      <c r="GG244"/>
      <c r="GH244"/>
      <c r="GI244"/>
      <c r="GJ244"/>
      <c r="GK244"/>
      <c r="GL244"/>
      <c r="GM244"/>
      <c r="GN244"/>
      <c r="GO244"/>
      <c r="GP244"/>
      <c r="GQ244"/>
      <c r="GR244"/>
      <c r="GS244"/>
      <c r="GT244"/>
      <c r="GU244"/>
      <c r="GV244"/>
      <c r="GW244"/>
      <c r="GX244"/>
      <c r="GY244"/>
      <c r="GZ244"/>
      <c r="HA244"/>
      <c r="HB244"/>
      <c r="HC244"/>
      <c r="HD244"/>
      <c r="HE244"/>
      <c r="HF244"/>
      <c r="HG244"/>
      <c r="HH244"/>
      <c r="HI244"/>
      <c r="HJ244"/>
      <c r="HK244"/>
      <c r="HL244"/>
      <c r="HM244"/>
      <c r="HN244"/>
      <c r="HO244"/>
      <c r="HP244"/>
      <c r="HQ244"/>
      <c r="HR244"/>
      <c r="HS244"/>
      <c r="HT244"/>
      <c r="HU244"/>
      <c r="HV244"/>
      <c r="HW244"/>
      <c r="HX244"/>
      <c r="HY244"/>
      <c r="HZ244"/>
    </row>
    <row r="245" spans="1:234" x14ac:dyDescent="0.25">
      <c r="A245" s="4"/>
      <c r="B245" s="4"/>
      <c r="C245"/>
      <c r="D245"/>
      <c r="E245"/>
      <c r="F245"/>
      <c r="G245"/>
      <c r="H245"/>
      <c r="I245"/>
      <c r="J245"/>
      <c r="K245"/>
      <c r="L245"/>
      <c r="M245"/>
      <c r="N245"/>
      <c r="O245" s="149"/>
      <c r="P245"/>
      <c r="Q245"/>
      <c r="R245"/>
      <c r="S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  <c r="FO245"/>
      <c r="FP245"/>
      <c r="FQ245"/>
      <c r="FR245"/>
      <c r="FS245"/>
      <c r="FT245"/>
      <c r="FU245"/>
      <c r="FV245"/>
      <c r="FW245"/>
      <c r="FX245"/>
      <c r="FY245"/>
      <c r="FZ245"/>
      <c r="GA245"/>
      <c r="GB245"/>
      <c r="GC245"/>
      <c r="GD245"/>
      <c r="GE245"/>
      <c r="GF245"/>
      <c r="GG245"/>
      <c r="GH245"/>
      <c r="GI245"/>
      <c r="GJ245"/>
      <c r="GK245"/>
      <c r="GL245"/>
      <c r="GM245"/>
      <c r="GN245"/>
      <c r="GO245"/>
      <c r="GP245"/>
      <c r="GQ245"/>
      <c r="GR245"/>
      <c r="GS245"/>
      <c r="GT245"/>
      <c r="GU245"/>
      <c r="GV245"/>
      <c r="GW245"/>
      <c r="GX245"/>
      <c r="GY245"/>
      <c r="GZ245"/>
      <c r="HA245"/>
      <c r="HB245"/>
      <c r="HC245"/>
      <c r="HD245"/>
      <c r="HE245"/>
      <c r="HF245"/>
      <c r="HG245"/>
      <c r="HH245"/>
      <c r="HI245"/>
      <c r="HJ245"/>
      <c r="HK245"/>
      <c r="HL245"/>
      <c r="HM245"/>
      <c r="HN245"/>
      <c r="HO245"/>
      <c r="HP245"/>
      <c r="HQ245"/>
      <c r="HR245"/>
      <c r="HS245"/>
      <c r="HT245"/>
      <c r="HU245"/>
      <c r="HV245"/>
      <c r="HW245"/>
      <c r="HX245"/>
      <c r="HY245"/>
      <c r="HZ245"/>
    </row>
    <row r="246" spans="1:234" x14ac:dyDescent="0.25">
      <c r="A246" s="4"/>
      <c r="B246" s="4"/>
      <c r="C246"/>
      <c r="D246"/>
      <c r="E246"/>
      <c r="F246"/>
      <c r="G246"/>
      <c r="H246"/>
      <c r="I246"/>
      <c r="J246"/>
      <c r="K246"/>
      <c r="L246"/>
      <c r="M246"/>
      <c r="N246"/>
      <c r="O246" s="149"/>
      <c r="P246"/>
      <c r="Q246"/>
      <c r="R246"/>
      <c r="S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  <c r="FO246"/>
      <c r="FP246"/>
      <c r="FQ246"/>
      <c r="FR246"/>
      <c r="FS246"/>
      <c r="FT246"/>
      <c r="FU246"/>
      <c r="FV246"/>
      <c r="FW246"/>
      <c r="FX246"/>
      <c r="FY246"/>
      <c r="FZ246"/>
      <c r="GA246"/>
      <c r="GB246"/>
      <c r="GC246"/>
      <c r="GD246"/>
      <c r="GE246"/>
      <c r="GF246"/>
      <c r="GG246"/>
      <c r="GH246"/>
      <c r="GI246"/>
      <c r="GJ246"/>
      <c r="GK246"/>
      <c r="GL246"/>
      <c r="GM246"/>
      <c r="GN246"/>
      <c r="GO246"/>
      <c r="GP246"/>
      <c r="GQ246"/>
      <c r="GR246"/>
      <c r="GS246"/>
      <c r="GT246"/>
      <c r="GU246"/>
      <c r="GV246"/>
      <c r="GW246"/>
      <c r="GX246"/>
      <c r="GY246"/>
      <c r="GZ246"/>
      <c r="HA246"/>
      <c r="HB246"/>
      <c r="HC246"/>
      <c r="HD246"/>
      <c r="HE246"/>
      <c r="HF246"/>
      <c r="HG246"/>
      <c r="HH246"/>
      <c r="HI246"/>
      <c r="HJ246"/>
      <c r="HK246"/>
      <c r="HL246"/>
      <c r="HM246"/>
      <c r="HN246"/>
      <c r="HO246"/>
      <c r="HP246"/>
      <c r="HQ246"/>
      <c r="HR246"/>
      <c r="HS246"/>
      <c r="HT246"/>
      <c r="HU246"/>
      <c r="HV246"/>
      <c r="HW246"/>
      <c r="HX246"/>
      <c r="HY246"/>
      <c r="HZ246"/>
    </row>
    <row r="247" spans="1:234" x14ac:dyDescent="0.25">
      <c r="A247" s="4"/>
      <c r="B247" s="4"/>
      <c r="C247"/>
      <c r="D247"/>
      <c r="E247"/>
      <c r="F247"/>
      <c r="G247"/>
      <c r="H247"/>
      <c r="I247"/>
      <c r="J247"/>
      <c r="K247"/>
      <c r="L247"/>
      <c r="M247"/>
      <c r="N247"/>
      <c r="O247" s="149"/>
      <c r="P247"/>
      <c r="Q247"/>
      <c r="R247"/>
      <c r="S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  <c r="FO247"/>
      <c r="FP247"/>
      <c r="FQ247"/>
      <c r="FR247"/>
      <c r="FS247"/>
      <c r="FT247"/>
      <c r="FU247"/>
      <c r="FV247"/>
      <c r="FW247"/>
      <c r="FX247"/>
      <c r="FY247"/>
      <c r="FZ247"/>
      <c r="GA247"/>
      <c r="GB247"/>
      <c r="GC247"/>
      <c r="GD247"/>
      <c r="GE247"/>
      <c r="GF247"/>
      <c r="GG247"/>
      <c r="GH247"/>
      <c r="GI247"/>
      <c r="GJ247"/>
      <c r="GK247"/>
      <c r="GL247"/>
      <c r="GM247"/>
      <c r="GN247"/>
      <c r="GO247"/>
      <c r="GP247"/>
      <c r="GQ247"/>
      <c r="GR247"/>
      <c r="GS247"/>
      <c r="GT247"/>
      <c r="GU247"/>
      <c r="GV247"/>
      <c r="GW247"/>
      <c r="GX247"/>
      <c r="GY247"/>
      <c r="GZ247"/>
      <c r="HA247"/>
      <c r="HB247"/>
      <c r="HC247"/>
      <c r="HD247"/>
      <c r="HE247"/>
      <c r="HF247"/>
      <c r="HG247"/>
      <c r="HH247"/>
      <c r="HI247"/>
      <c r="HJ247"/>
      <c r="HK247"/>
      <c r="HL247"/>
      <c r="HM247"/>
      <c r="HN247"/>
      <c r="HO247"/>
      <c r="HP247"/>
      <c r="HQ247"/>
      <c r="HR247"/>
      <c r="HS247"/>
      <c r="HT247"/>
      <c r="HU247"/>
      <c r="HV247"/>
      <c r="HW247"/>
      <c r="HX247"/>
      <c r="HY247"/>
      <c r="HZ247"/>
    </row>
    <row r="248" spans="1:234" x14ac:dyDescent="0.25">
      <c r="A248" s="4"/>
      <c r="B248" s="4"/>
      <c r="C248"/>
      <c r="D248"/>
      <c r="E248"/>
      <c r="F248"/>
      <c r="G248"/>
      <c r="H248"/>
      <c r="I248"/>
      <c r="J248"/>
      <c r="K248"/>
      <c r="L248"/>
      <c r="M248"/>
      <c r="N248"/>
      <c r="O248" s="149"/>
      <c r="P248"/>
      <c r="Q248"/>
      <c r="R248"/>
      <c r="S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  <c r="FO248"/>
      <c r="FP248"/>
      <c r="FQ248"/>
      <c r="FR248"/>
      <c r="FS248"/>
      <c r="FT248"/>
      <c r="FU248"/>
      <c r="FV248"/>
      <c r="FW248"/>
      <c r="FX248"/>
      <c r="FY248"/>
      <c r="FZ248"/>
      <c r="GA248"/>
      <c r="GB248"/>
      <c r="GC248"/>
      <c r="GD248"/>
      <c r="GE248"/>
      <c r="GF248"/>
      <c r="GG248"/>
      <c r="GH248"/>
      <c r="GI248"/>
      <c r="GJ248"/>
      <c r="GK248"/>
      <c r="GL248"/>
      <c r="GM248"/>
      <c r="GN248"/>
      <c r="GO248"/>
      <c r="GP248"/>
      <c r="GQ248"/>
      <c r="GR248"/>
      <c r="GS248"/>
      <c r="GT248"/>
      <c r="GU248"/>
      <c r="GV248"/>
      <c r="GW248"/>
      <c r="GX248"/>
      <c r="GY248"/>
      <c r="GZ248"/>
      <c r="HA248"/>
      <c r="HB248"/>
      <c r="HC248"/>
      <c r="HD248"/>
      <c r="HE248"/>
      <c r="HF248"/>
      <c r="HG248"/>
      <c r="HH248"/>
      <c r="HI248"/>
      <c r="HJ248"/>
      <c r="HK248"/>
      <c r="HL248"/>
      <c r="HM248"/>
      <c r="HN248"/>
      <c r="HO248"/>
      <c r="HP248"/>
      <c r="HQ248"/>
      <c r="HR248"/>
      <c r="HS248"/>
      <c r="HT248"/>
      <c r="HU248"/>
      <c r="HV248"/>
      <c r="HW248"/>
      <c r="HX248"/>
      <c r="HY248"/>
      <c r="HZ248"/>
    </row>
    <row r="249" spans="1:234" x14ac:dyDescent="0.25">
      <c r="A249" s="4"/>
      <c r="B249" s="4"/>
      <c r="C249"/>
      <c r="D249"/>
      <c r="E249"/>
      <c r="F249"/>
      <c r="G249"/>
      <c r="H249"/>
      <c r="I249"/>
      <c r="J249"/>
      <c r="K249"/>
      <c r="L249"/>
      <c r="M249"/>
      <c r="N249"/>
      <c r="O249" s="149"/>
      <c r="P249"/>
      <c r="Q249"/>
      <c r="R249"/>
      <c r="S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  <c r="FO249"/>
      <c r="FP249"/>
      <c r="FQ249"/>
      <c r="FR249"/>
      <c r="FS249"/>
      <c r="FT249"/>
      <c r="FU249"/>
      <c r="FV249"/>
      <c r="FW249"/>
      <c r="FX249"/>
      <c r="FY249"/>
      <c r="FZ249"/>
      <c r="GA249"/>
      <c r="GB249"/>
      <c r="GC249"/>
      <c r="GD249"/>
      <c r="GE249"/>
      <c r="GF249"/>
      <c r="GG249"/>
      <c r="GH249"/>
      <c r="GI249"/>
      <c r="GJ249"/>
      <c r="GK249"/>
      <c r="GL249"/>
      <c r="GM249"/>
      <c r="GN249"/>
      <c r="GO249"/>
      <c r="GP249"/>
      <c r="GQ249"/>
      <c r="GR249"/>
      <c r="GS249"/>
      <c r="GT249"/>
      <c r="GU249"/>
      <c r="GV249"/>
      <c r="GW249"/>
      <c r="GX249"/>
      <c r="GY249"/>
      <c r="GZ249"/>
      <c r="HA249"/>
      <c r="HB249"/>
      <c r="HC249"/>
      <c r="HD249"/>
      <c r="HE249"/>
      <c r="HF249"/>
      <c r="HG249"/>
      <c r="HH249"/>
      <c r="HI249"/>
      <c r="HJ249"/>
      <c r="HK249"/>
      <c r="HL249"/>
      <c r="HM249"/>
      <c r="HN249"/>
      <c r="HO249"/>
      <c r="HP249"/>
      <c r="HQ249"/>
      <c r="HR249"/>
      <c r="HS249"/>
      <c r="HT249"/>
      <c r="HU249"/>
      <c r="HV249"/>
      <c r="HW249"/>
      <c r="HX249"/>
      <c r="HY249"/>
      <c r="HZ249"/>
    </row>
    <row r="250" spans="1:234" x14ac:dyDescent="0.25">
      <c r="A250" s="4"/>
      <c r="B250" s="4"/>
      <c r="C250"/>
      <c r="D250"/>
      <c r="E250"/>
      <c r="F250"/>
      <c r="G250"/>
      <c r="H250"/>
      <c r="I250"/>
      <c r="J250"/>
      <c r="K250"/>
      <c r="L250"/>
      <c r="M250"/>
      <c r="N250"/>
      <c r="O250" s="149"/>
      <c r="P250"/>
      <c r="Q250"/>
      <c r="R250"/>
      <c r="S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  <c r="FO250"/>
      <c r="FP250"/>
      <c r="FQ250"/>
      <c r="FR250"/>
      <c r="FS250"/>
      <c r="FT250"/>
      <c r="FU250"/>
      <c r="FV250"/>
      <c r="FW250"/>
      <c r="FX250"/>
      <c r="FY250"/>
      <c r="FZ250"/>
      <c r="GA250"/>
      <c r="GB250"/>
      <c r="GC250"/>
      <c r="GD250"/>
      <c r="GE250"/>
      <c r="GF250"/>
      <c r="GG250"/>
      <c r="GH250"/>
      <c r="GI250"/>
      <c r="GJ250"/>
      <c r="GK250"/>
      <c r="GL250"/>
      <c r="GM250"/>
      <c r="GN250"/>
      <c r="GO250"/>
      <c r="GP250"/>
      <c r="GQ250"/>
      <c r="GR250"/>
      <c r="GS250"/>
      <c r="GT250"/>
      <c r="GU250"/>
      <c r="GV250"/>
      <c r="GW250"/>
      <c r="GX250"/>
      <c r="GY250"/>
      <c r="GZ250"/>
      <c r="HA250"/>
      <c r="HB250"/>
      <c r="HC250"/>
      <c r="HD250"/>
      <c r="HE250"/>
      <c r="HF250"/>
      <c r="HG250"/>
      <c r="HH250"/>
      <c r="HI250"/>
      <c r="HJ250"/>
      <c r="HK250"/>
      <c r="HL250"/>
      <c r="HM250"/>
      <c r="HN250"/>
      <c r="HO250"/>
      <c r="HP250"/>
      <c r="HQ250"/>
      <c r="HR250"/>
      <c r="HS250"/>
      <c r="HT250"/>
      <c r="HU250"/>
      <c r="HV250"/>
      <c r="HW250"/>
      <c r="HX250"/>
      <c r="HY250"/>
      <c r="HZ250"/>
    </row>
    <row r="251" spans="1:234" x14ac:dyDescent="0.25">
      <c r="A251" s="4"/>
      <c r="B251" s="4"/>
      <c r="C251"/>
      <c r="D251"/>
      <c r="E251"/>
      <c r="F251"/>
      <c r="G251"/>
      <c r="H251"/>
      <c r="I251"/>
      <c r="J251"/>
      <c r="K251"/>
      <c r="L251"/>
      <c r="M251"/>
      <c r="N251"/>
      <c r="O251" s="149"/>
      <c r="P251"/>
      <c r="Q251"/>
      <c r="R251"/>
      <c r="S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  <c r="FO251"/>
      <c r="FP251"/>
      <c r="FQ251"/>
      <c r="FR251"/>
      <c r="FS251"/>
      <c r="FT251"/>
      <c r="FU251"/>
      <c r="FV251"/>
      <c r="FW251"/>
      <c r="FX251"/>
      <c r="FY251"/>
      <c r="FZ251"/>
      <c r="GA251"/>
      <c r="GB251"/>
      <c r="GC251"/>
      <c r="GD251"/>
      <c r="GE251"/>
      <c r="GF251"/>
      <c r="GG251"/>
      <c r="GH251"/>
      <c r="GI251"/>
      <c r="GJ251"/>
      <c r="GK251"/>
      <c r="GL251"/>
      <c r="GM251"/>
      <c r="GN251"/>
      <c r="GO251"/>
      <c r="GP251"/>
      <c r="GQ251"/>
      <c r="GR251"/>
      <c r="GS251"/>
      <c r="GT251"/>
      <c r="GU251"/>
      <c r="GV251"/>
      <c r="GW251"/>
      <c r="GX251"/>
      <c r="GY251"/>
      <c r="GZ251"/>
      <c r="HA251"/>
      <c r="HB251"/>
      <c r="HC251"/>
      <c r="HD251"/>
      <c r="HE251"/>
      <c r="HF251"/>
      <c r="HG251"/>
      <c r="HH251"/>
      <c r="HI251"/>
      <c r="HJ251"/>
      <c r="HK251"/>
      <c r="HL251"/>
      <c r="HM251"/>
      <c r="HN251"/>
      <c r="HO251"/>
      <c r="HP251"/>
      <c r="HQ251"/>
      <c r="HR251"/>
      <c r="HS251"/>
      <c r="HT251"/>
      <c r="HU251"/>
      <c r="HV251"/>
      <c r="HW251"/>
      <c r="HX251"/>
      <c r="HY251"/>
      <c r="HZ251"/>
    </row>
    <row r="252" spans="1:234" x14ac:dyDescent="0.25">
      <c r="A252" s="4"/>
      <c r="B252" s="4"/>
      <c r="C252"/>
      <c r="D252"/>
      <c r="E252"/>
      <c r="F252"/>
      <c r="G252"/>
      <c r="H252"/>
      <c r="I252"/>
      <c r="J252"/>
      <c r="K252"/>
      <c r="L252"/>
      <c r="M252"/>
      <c r="N252"/>
      <c r="O252" s="149"/>
      <c r="P252"/>
      <c r="Q252"/>
      <c r="R252"/>
      <c r="S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  <c r="FO252"/>
      <c r="FP252"/>
      <c r="FQ252"/>
      <c r="FR252"/>
      <c r="FS252"/>
      <c r="FT252"/>
      <c r="FU252"/>
      <c r="FV252"/>
      <c r="FW252"/>
      <c r="FX252"/>
      <c r="FY252"/>
      <c r="FZ252"/>
      <c r="GA252"/>
      <c r="GB252"/>
      <c r="GC252"/>
      <c r="GD252"/>
      <c r="GE252"/>
      <c r="GF252"/>
      <c r="GG252"/>
      <c r="GH252"/>
      <c r="GI252"/>
      <c r="GJ252"/>
      <c r="GK252"/>
      <c r="GL252"/>
      <c r="GM252"/>
      <c r="GN252"/>
      <c r="GO252"/>
      <c r="GP252"/>
      <c r="GQ252"/>
      <c r="GR252"/>
      <c r="GS252"/>
      <c r="GT252"/>
      <c r="GU252"/>
      <c r="GV252"/>
      <c r="GW252"/>
      <c r="GX252"/>
      <c r="GY252"/>
      <c r="GZ252"/>
      <c r="HA252"/>
      <c r="HB252"/>
      <c r="HC252"/>
      <c r="HD252"/>
      <c r="HE252"/>
      <c r="HF252"/>
      <c r="HG252"/>
      <c r="HH252"/>
      <c r="HI252"/>
      <c r="HJ252"/>
      <c r="HK252"/>
      <c r="HL252"/>
      <c r="HM252"/>
      <c r="HN252"/>
      <c r="HO252"/>
      <c r="HP252"/>
      <c r="HQ252"/>
      <c r="HR252"/>
      <c r="HS252"/>
      <c r="HT252"/>
      <c r="HU252"/>
      <c r="HV252"/>
      <c r="HW252"/>
      <c r="HX252"/>
      <c r="HY252"/>
      <c r="HZ252"/>
    </row>
    <row r="253" spans="1:234" x14ac:dyDescent="0.25">
      <c r="A253" s="4"/>
      <c r="B253" s="4"/>
      <c r="C253"/>
      <c r="D253"/>
      <c r="E253"/>
      <c r="F253"/>
      <c r="G253"/>
      <c r="H253"/>
      <c r="I253"/>
      <c r="J253"/>
      <c r="K253"/>
      <c r="L253"/>
      <c r="M253"/>
      <c r="N253"/>
      <c r="O253" s="149"/>
      <c r="P253"/>
      <c r="Q253"/>
      <c r="R253"/>
      <c r="S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  <c r="FO253"/>
      <c r="FP253"/>
      <c r="FQ253"/>
      <c r="FR253"/>
      <c r="FS253"/>
      <c r="FT253"/>
      <c r="FU253"/>
      <c r="FV253"/>
      <c r="FW253"/>
      <c r="FX253"/>
      <c r="FY253"/>
      <c r="FZ253"/>
      <c r="GA253"/>
      <c r="GB253"/>
      <c r="GC253"/>
      <c r="GD253"/>
      <c r="GE253"/>
      <c r="GF253"/>
      <c r="GG253"/>
      <c r="GH253"/>
      <c r="GI253"/>
      <c r="GJ253"/>
      <c r="GK253"/>
      <c r="GL253"/>
      <c r="GM253"/>
      <c r="GN253"/>
      <c r="GO253"/>
      <c r="GP253"/>
      <c r="GQ253"/>
      <c r="GR253"/>
      <c r="GS253"/>
      <c r="GT253"/>
      <c r="GU253"/>
      <c r="GV253"/>
      <c r="GW253"/>
      <c r="GX253"/>
      <c r="GY253"/>
      <c r="GZ253"/>
      <c r="HA253"/>
      <c r="HB253"/>
      <c r="HC253"/>
      <c r="HD253"/>
      <c r="HE253"/>
      <c r="HF253"/>
      <c r="HG253"/>
      <c r="HH253"/>
      <c r="HI253"/>
      <c r="HJ253"/>
      <c r="HK253"/>
      <c r="HL253"/>
      <c r="HM253"/>
      <c r="HN253"/>
      <c r="HO253"/>
      <c r="HP253"/>
      <c r="HQ253"/>
      <c r="HR253"/>
      <c r="HS253"/>
      <c r="HT253"/>
      <c r="HU253"/>
      <c r="HV253"/>
      <c r="HW253"/>
      <c r="HX253"/>
      <c r="HY253"/>
      <c r="HZ253"/>
    </row>
    <row r="254" spans="1:234" x14ac:dyDescent="0.25">
      <c r="A254" s="4"/>
      <c r="B254" s="4"/>
      <c r="C254"/>
      <c r="D254"/>
      <c r="E254"/>
      <c r="F254"/>
      <c r="G254"/>
      <c r="H254"/>
      <c r="I254"/>
      <c r="J254"/>
      <c r="K254"/>
      <c r="L254"/>
      <c r="M254"/>
      <c r="N254"/>
      <c r="O254" s="149"/>
      <c r="P254"/>
      <c r="Q254"/>
      <c r="R254"/>
      <c r="S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  <c r="FO254"/>
      <c r="FP254"/>
      <c r="FQ254"/>
      <c r="FR254"/>
      <c r="FS254"/>
      <c r="FT254"/>
      <c r="FU254"/>
      <c r="FV254"/>
      <c r="FW254"/>
      <c r="FX254"/>
      <c r="FY254"/>
      <c r="FZ254"/>
      <c r="GA254"/>
      <c r="GB254"/>
      <c r="GC254"/>
      <c r="GD254"/>
      <c r="GE254"/>
      <c r="GF254"/>
      <c r="GG254"/>
      <c r="GH254"/>
      <c r="GI254"/>
      <c r="GJ254"/>
      <c r="GK254"/>
      <c r="GL254"/>
      <c r="GM254"/>
      <c r="GN254"/>
      <c r="GO254"/>
      <c r="GP254"/>
      <c r="GQ254"/>
      <c r="GR254"/>
      <c r="GS254"/>
      <c r="GT254"/>
      <c r="GU254"/>
      <c r="GV254"/>
      <c r="GW254"/>
      <c r="GX254"/>
      <c r="GY254"/>
      <c r="GZ254"/>
      <c r="HA254"/>
      <c r="HB254"/>
      <c r="HC254"/>
      <c r="HD254"/>
      <c r="HE254"/>
      <c r="HF254"/>
      <c r="HG254"/>
      <c r="HH254"/>
      <c r="HI254"/>
      <c r="HJ254"/>
      <c r="HK254"/>
      <c r="HL254"/>
      <c r="HM254"/>
      <c r="HN254"/>
      <c r="HO254"/>
      <c r="HP254"/>
      <c r="HQ254"/>
      <c r="HR254"/>
      <c r="HS254"/>
      <c r="HT254"/>
      <c r="HU254"/>
      <c r="HV254"/>
      <c r="HW254"/>
      <c r="HX254"/>
      <c r="HY254"/>
      <c r="HZ254"/>
    </row>
    <row r="255" spans="1:234" x14ac:dyDescent="0.25">
      <c r="A255" s="4"/>
      <c r="B255" s="4"/>
      <c r="C255"/>
      <c r="D255"/>
      <c r="E255"/>
      <c r="F255"/>
      <c r="G255"/>
      <c r="H255"/>
      <c r="I255"/>
      <c r="J255"/>
      <c r="K255"/>
      <c r="L255"/>
      <c r="M255"/>
      <c r="N255"/>
      <c r="O255" s="149"/>
      <c r="P255"/>
      <c r="Q255"/>
      <c r="R255"/>
      <c r="S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  <c r="FO255"/>
      <c r="FP255"/>
      <c r="FQ255"/>
      <c r="FR255"/>
      <c r="FS255"/>
      <c r="FT255"/>
      <c r="FU255"/>
      <c r="FV255"/>
      <c r="FW255"/>
      <c r="FX255"/>
      <c r="FY255"/>
      <c r="FZ255"/>
      <c r="GA255"/>
      <c r="GB255"/>
      <c r="GC255"/>
      <c r="GD255"/>
      <c r="GE255"/>
      <c r="GF255"/>
      <c r="GG255"/>
      <c r="GH255"/>
      <c r="GI255"/>
      <c r="GJ255"/>
      <c r="GK255"/>
      <c r="GL255"/>
      <c r="GM255"/>
      <c r="GN255"/>
      <c r="GO255"/>
      <c r="GP255"/>
      <c r="GQ255"/>
      <c r="GR255"/>
      <c r="GS255"/>
      <c r="GT255"/>
      <c r="GU255"/>
      <c r="GV255"/>
      <c r="GW255"/>
      <c r="GX255"/>
      <c r="GY255"/>
      <c r="GZ255"/>
      <c r="HA255"/>
      <c r="HB255"/>
      <c r="HC255"/>
      <c r="HD255"/>
      <c r="HE255"/>
      <c r="HF255"/>
      <c r="HG255"/>
      <c r="HH255"/>
      <c r="HI255"/>
      <c r="HJ255"/>
      <c r="HK255"/>
      <c r="HL255"/>
      <c r="HM255"/>
      <c r="HN255"/>
      <c r="HO255"/>
      <c r="HP255"/>
      <c r="HQ255"/>
      <c r="HR255"/>
      <c r="HS255"/>
      <c r="HT255"/>
      <c r="HU255"/>
      <c r="HV255"/>
      <c r="HW255"/>
      <c r="HX255"/>
      <c r="HY255"/>
      <c r="HZ255"/>
    </row>
    <row r="256" spans="1:234" x14ac:dyDescent="0.25">
      <c r="A256" s="4"/>
      <c r="B256" s="4"/>
      <c r="C256"/>
      <c r="D256"/>
      <c r="E256"/>
      <c r="F256"/>
      <c r="G256"/>
      <c r="H256"/>
      <c r="I256"/>
      <c r="J256"/>
      <c r="K256"/>
      <c r="L256"/>
      <c r="M256"/>
      <c r="N256"/>
      <c r="O256" s="149"/>
      <c r="P256"/>
      <c r="Q256"/>
      <c r="R256"/>
      <c r="S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  <c r="FO256"/>
      <c r="FP256"/>
      <c r="FQ256"/>
      <c r="FR256"/>
      <c r="FS256"/>
      <c r="FT256"/>
      <c r="FU256"/>
      <c r="FV256"/>
      <c r="FW256"/>
      <c r="FX256"/>
      <c r="FY256"/>
      <c r="FZ256"/>
      <c r="GA256"/>
      <c r="GB256"/>
      <c r="GC256"/>
      <c r="GD256"/>
      <c r="GE256"/>
      <c r="GF256"/>
      <c r="GG256"/>
      <c r="GH256"/>
      <c r="GI256"/>
      <c r="GJ256"/>
      <c r="GK256"/>
      <c r="GL256"/>
      <c r="GM256"/>
      <c r="GN256"/>
      <c r="GO256"/>
      <c r="GP256"/>
      <c r="GQ256"/>
      <c r="GR256"/>
      <c r="GS256"/>
      <c r="GT256"/>
      <c r="GU256"/>
      <c r="GV256"/>
      <c r="GW256"/>
      <c r="GX256"/>
      <c r="GY256"/>
      <c r="GZ256"/>
      <c r="HA256"/>
      <c r="HB256"/>
      <c r="HC256"/>
      <c r="HD256"/>
      <c r="HE256"/>
      <c r="HF256"/>
      <c r="HG256"/>
      <c r="HH256"/>
      <c r="HI256"/>
      <c r="HJ256"/>
      <c r="HK256"/>
      <c r="HL256"/>
      <c r="HM256"/>
      <c r="HN256"/>
      <c r="HO256"/>
      <c r="HP256"/>
      <c r="HQ256"/>
      <c r="HR256"/>
      <c r="HS256"/>
      <c r="HT256"/>
      <c r="HU256"/>
      <c r="HV256"/>
      <c r="HW256"/>
      <c r="HX256"/>
      <c r="HY256"/>
      <c r="HZ256"/>
    </row>
    <row r="257" spans="1:234" x14ac:dyDescent="0.25">
      <c r="A257" s="4"/>
      <c r="B257" s="4"/>
      <c r="C257"/>
      <c r="D257"/>
      <c r="E257"/>
      <c r="F257"/>
      <c r="G257"/>
      <c r="H257"/>
      <c r="I257"/>
      <c r="J257"/>
      <c r="K257"/>
      <c r="L257"/>
      <c r="M257"/>
      <c r="N257"/>
      <c r="O257" s="149"/>
      <c r="P257"/>
      <c r="Q257"/>
      <c r="R257"/>
      <c r="S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  <c r="FO257"/>
      <c r="FP257"/>
      <c r="FQ257"/>
      <c r="FR257"/>
      <c r="FS257"/>
      <c r="FT257"/>
      <c r="FU257"/>
      <c r="FV257"/>
      <c r="FW257"/>
      <c r="FX257"/>
      <c r="FY257"/>
      <c r="FZ257"/>
      <c r="GA257"/>
      <c r="GB257"/>
      <c r="GC257"/>
      <c r="GD257"/>
      <c r="GE257"/>
      <c r="GF257"/>
      <c r="GG257"/>
      <c r="GH257"/>
      <c r="GI257"/>
      <c r="GJ257"/>
      <c r="GK257"/>
      <c r="GL257"/>
      <c r="GM257"/>
      <c r="GN257"/>
      <c r="GO257"/>
      <c r="GP257"/>
      <c r="GQ257"/>
      <c r="GR257"/>
      <c r="GS257"/>
      <c r="GT257"/>
      <c r="GU257"/>
      <c r="GV257"/>
      <c r="GW257"/>
      <c r="GX257"/>
      <c r="GY257"/>
      <c r="GZ257"/>
      <c r="HA257"/>
      <c r="HB257"/>
      <c r="HC257"/>
      <c r="HD257"/>
      <c r="HE257"/>
      <c r="HF257"/>
      <c r="HG257"/>
      <c r="HH257"/>
      <c r="HI257"/>
      <c r="HJ257"/>
      <c r="HK257"/>
      <c r="HL257"/>
      <c r="HM257"/>
      <c r="HN257"/>
      <c r="HO257"/>
      <c r="HP257"/>
      <c r="HQ257"/>
      <c r="HR257"/>
      <c r="HS257"/>
      <c r="HT257"/>
      <c r="HU257"/>
      <c r="HV257"/>
      <c r="HW257"/>
      <c r="HX257"/>
      <c r="HY257"/>
      <c r="HZ257"/>
    </row>
    <row r="258" spans="1:234" x14ac:dyDescent="0.25">
      <c r="A258" s="4"/>
      <c r="B258" s="4"/>
      <c r="C258"/>
      <c r="D258"/>
      <c r="E258"/>
      <c r="F258"/>
      <c r="G258"/>
      <c r="H258"/>
      <c r="I258"/>
      <c r="J258"/>
      <c r="K258"/>
      <c r="L258"/>
      <c r="M258"/>
      <c r="N258"/>
      <c r="O258" s="149"/>
      <c r="P258"/>
      <c r="Q258"/>
      <c r="R258"/>
      <c r="S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  <c r="FO258"/>
      <c r="FP258"/>
      <c r="FQ258"/>
      <c r="FR258"/>
      <c r="FS258"/>
      <c r="FT258"/>
      <c r="FU258"/>
      <c r="FV258"/>
      <c r="FW258"/>
      <c r="FX258"/>
      <c r="FY258"/>
      <c r="FZ258"/>
      <c r="GA258"/>
      <c r="GB258"/>
      <c r="GC258"/>
      <c r="GD258"/>
      <c r="GE258"/>
      <c r="GF258"/>
      <c r="GG258"/>
      <c r="GH258"/>
      <c r="GI258"/>
      <c r="GJ258"/>
      <c r="GK258"/>
      <c r="GL258"/>
      <c r="GM258"/>
      <c r="GN258"/>
      <c r="GO258"/>
      <c r="GP258"/>
      <c r="GQ258"/>
      <c r="GR258"/>
      <c r="GS258"/>
      <c r="GT258"/>
      <c r="GU258"/>
      <c r="GV258"/>
      <c r="GW258"/>
      <c r="GX258"/>
      <c r="GY258"/>
      <c r="GZ258"/>
      <c r="HA258"/>
      <c r="HB258"/>
      <c r="HC258"/>
      <c r="HD258"/>
      <c r="HE258"/>
      <c r="HF258"/>
      <c r="HG258"/>
      <c r="HH258"/>
      <c r="HI258"/>
      <c r="HJ258"/>
      <c r="HK258"/>
      <c r="HL258"/>
      <c r="HM258"/>
      <c r="HN258"/>
      <c r="HO258"/>
      <c r="HP258"/>
      <c r="HQ258"/>
      <c r="HR258"/>
      <c r="HS258"/>
      <c r="HT258"/>
      <c r="HU258"/>
      <c r="HV258"/>
      <c r="HW258"/>
      <c r="HX258"/>
      <c r="HY258"/>
      <c r="HZ258"/>
    </row>
    <row r="259" spans="1:234" x14ac:dyDescent="0.25">
      <c r="A259" s="4"/>
      <c r="B259" s="4"/>
      <c r="C259"/>
      <c r="D259"/>
      <c r="E259"/>
      <c r="F259"/>
      <c r="G259"/>
      <c r="H259"/>
      <c r="I259"/>
      <c r="J259"/>
      <c r="K259"/>
      <c r="L259"/>
      <c r="M259"/>
      <c r="N259"/>
      <c r="O259" s="149"/>
      <c r="P259"/>
      <c r="Q259"/>
      <c r="R259"/>
      <c r="S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  <c r="FO259"/>
      <c r="FP259"/>
      <c r="FQ259"/>
      <c r="FR259"/>
      <c r="FS259"/>
      <c r="FT259"/>
      <c r="FU259"/>
      <c r="FV259"/>
      <c r="FW259"/>
      <c r="FX259"/>
      <c r="FY259"/>
      <c r="FZ259"/>
      <c r="GA259"/>
      <c r="GB259"/>
      <c r="GC259"/>
      <c r="GD259"/>
      <c r="GE259"/>
      <c r="GF259"/>
      <c r="GG259"/>
      <c r="GH259"/>
      <c r="GI259"/>
      <c r="GJ259"/>
      <c r="GK259"/>
      <c r="GL259"/>
      <c r="GM259"/>
      <c r="GN259"/>
      <c r="GO259"/>
      <c r="GP259"/>
      <c r="GQ259"/>
      <c r="GR259"/>
      <c r="GS259"/>
      <c r="GT259"/>
      <c r="GU259"/>
      <c r="GV259"/>
      <c r="GW259"/>
      <c r="GX259"/>
      <c r="GY259"/>
      <c r="GZ259"/>
      <c r="HA259"/>
      <c r="HB259"/>
      <c r="HC259"/>
      <c r="HD259"/>
      <c r="HE259"/>
      <c r="HF259"/>
      <c r="HG259"/>
      <c r="HH259"/>
      <c r="HI259"/>
      <c r="HJ259"/>
      <c r="HK259"/>
      <c r="HL259"/>
      <c r="HM259"/>
      <c r="HN259"/>
      <c r="HO259"/>
      <c r="HP259"/>
      <c r="HQ259"/>
      <c r="HR259"/>
      <c r="HS259"/>
      <c r="HT259"/>
      <c r="HU259"/>
      <c r="HV259"/>
      <c r="HW259"/>
      <c r="HX259"/>
      <c r="HY259"/>
      <c r="HZ259"/>
    </row>
    <row r="260" spans="1:234" x14ac:dyDescent="0.25">
      <c r="A260" s="4"/>
      <c r="B260" s="4"/>
      <c r="C260"/>
      <c r="D260"/>
      <c r="E260"/>
      <c r="F260"/>
      <c r="G260"/>
      <c r="H260"/>
      <c r="I260"/>
      <c r="J260"/>
      <c r="K260"/>
      <c r="L260"/>
      <c r="M260"/>
      <c r="N260"/>
      <c r="O260" s="149"/>
      <c r="P260"/>
      <c r="Q260"/>
      <c r="R260"/>
      <c r="S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  <c r="FV260"/>
      <c r="FW260"/>
      <c r="FX260"/>
      <c r="FY260"/>
      <c r="FZ260"/>
      <c r="GA260"/>
      <c r="GB260"/>
      <c r="GC260"/>
      <c r="GD260"/>
      <c r="GE260"/>
      <c r="GF260"/>
      <c r="GG260"/>
      <c r="GH260"/>
      <c r="GI260"/>
      <c r="GJ260"/>
      <c r="GK260"/>
      <c r="GL260"/>
      <c r="GM260"/>
      <c r="GN260"/>
      <c r="GO260"/>
      <c r="GP260"/>
      <c r="GQ260"/>
      <c r="GR260"/>
      <c r="GS260"/>
      <c r="GT260"/>
      <c r="GU260"/>
      <c r="GV260"/>
      <c r="GW260"/>
      <c r="GX260"/>
      <c r="GY260"/>
      <c r="GZ260"/>
      <c r="HA260"/>
      <c r="HB260"/>
      <c r="HC260"/>
      <c r="HD260"/>
      <c r="HE260"/>
      <c r="HF260"/>
      <c r="HG260"/>
      <c r="HH260"/>
      <c r="HI260"/>
      <c r="HJ260"/>
      <c r="HK260"/>
      <c r="HL260"/>
      <c r="HM260"/>
      <c r="HN260"/>
      <c r="HO260"/>
      <c r="HP260"/>
      <c r="HQ260"/>
      <c r="HR260"/>
      <c r="HS260"/>
      <c r="HT260"/>
      <c r="HU260"/>
      <c r="HV260"/>
      <c r="HW260"/>
      <c r="HX260"/>
      <c r="HY260"/>
      <c r="HZ260"/>
    </row>
    <row r="261" spans="1:234" x14ac:dyDescent="0.25">
      <c r="A261" s="4"/>
      <c r="B261" s="4"/>
      <c r="C261"/>
      <c r="D261"/>
      <c r="E261"/>
      <c r="F261"/>
      <c r="G261"/>
      <c r="H261"/>
      <c r="I261"/>
      <c r="J261"/>
      <c r="K261"/>
      <c r="L261"/>
      <c r="M261"/>
      <c r="N261"/>
      <c r="O261" s="149"/>
      <c r="P261"/>
      <c r="Q261"/>
      <c r="R261"/>
      <c r="S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  <c r="FO261"/>
      <c r="FP261"/>
      <c r="FQ261"/>
      <c r="FR261"/>
      <c r="FS261"/>
      <c r="FT261"/>
      <c r="FU261"/>
      <c r="FV261"/>
      <c r="FW261"/>
      <c r="FX261"/>
      <c r="FY261"/>
      <c r="FZ261"/>
      <c r="GA261"/>
      <c r="GB261"/>
      <c r="GC261"/>
      <c r="GD261"/>
      <c r="GE261"/>
      <c r="GF261"/>
      <c r="GG261"/>
      <c r="GH261"/>
      <c r="GI261"/>
      <c r="GJ261"/>
      <c r="GK261"/>
      <c r="GL261"/>
      <c r="GM261"/>
      <c r="GN261"/>
      <c r="GO261"/>
      <c r="GP261"/>
      <c r="GQ261"/>
      <c r="GR261"/>
      <c r="GS261"/>
      <c r="GT261"/>
      <c r="GU261"/>
      <c r="GV261"/>
      <c r="GW261"/>
      <c r="GX261"/>
      <c r="GY261"/>
      <c r="GZ261"/>
      <c r="HA261"/>
      <c r="HB261"/>
      <c r="HC261"/>
      <c r="HD261"/>
      <c r="HE261"/>
      <c r="HF261"/>
      <c r="HG261"/>
      <c r="HH261"/>
      <c r="HI261"/>
      <c r="HJ261"/>
      <c r="HK261"/>
      <c r="HL261"/>
      <c r="HM261"/>
      <c r="HN261"/>
      <c r="HO261"/>
      <c r="HP261"/>
      <c r="HQ261"/>
      <c r="HR261"/>
      <c r="HS261"/>
      <c r="HT261"/>
      <c r="HU261"/>
      <c r="HV261"/>
      <c r="HW261"/>
      <c r="HX261"/>
      <c r="HY261"/>
      <c r="HZ261"/>
    </row>
    <row r="262" spans="1:234" x14ac:dyDescent="0.25">
      <c r="A262" s="4"/>
      <c r="B262" s="4"/>
      <c r="C262"/>
      <c r="D262"/>
      <c r="E262"/>
      <c r="F262"/>
      <c r="G262"/>
      <c r="H262"/>
      <c r="I262"/>
      <c r="J262"/>
      <c r="K262"/>
      <c r="L262"/>
      <c r="M262"/>
      <c r="N262"/>
      <c r="O262" s="149"/>
      <c r="P262"/>
      <c r="Q262"/>
      <c r="R262"/>
      <c r="S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  <c r="FO262"/>
      <c r="FP262"/>
      <c r="FQ262"/>
      <c r="FR262"/>
      <c r="FS262"/>
      <c r="FT262"/>
      <c r="FU262"/>
      <c r="FV262"/>
      <c r="FW262"/>
      <c r="FX262"/>
      <c r="FY262"/>
      <c r="FZ262"/>
      <c r="GA262"/>
      <c r="GB262"/>
      <c r="GC262"/>
      <c r="GD262"/>
      <c r="GE262"/>
      <c r="GF262"/>
      <c r="GG262"/>
      <c r="GH262"/>
      <c r="GI262"/>
      <c r="GJ262"/>
      <c r="GK262"/>
      <c r="GL262"/>
      <c r="GM262"/>
      <c r="GN262"/>
      <c r="GO262"/>
      <c r="GP262"/>
      <c r="GQ262"/>
      <c r="GR262"/>
      <c r="GS262"/>
      <c r="GT262"/>
      <c r="GU262"/>
      <c r="GV262"/>
      <c r="GW262"/>
      <c r="GX262"/>
      <c r="GY262"/>
      <c r="GZ262"/>
      <c r="HA262"/>
      <c r="HB262"/>
      <c r="HC262"/>
      <c r="HD262"/>
      <c r="HE262"/>
      <c r="HF262"/>
      <c r="HG262"/>
      <c r="HH262"/>
      <c r="HI262"/>
      <c r="HJ262"/>
      <c r="HK262"/>
      <c r="HL262"/>
      <c r="HM262"/>
      <c r="HN262"/>
      <c r="HO262"/>
      <c r="HP262"/>
      <c r="HQ262"/>
      <c r="HR262"/>
      <c r="HS262"/>
      <c r="HT262"/>
      <c r="HU262"/>
      <c r="HV262"/>
      <c r="HW262"/>
      <c r="HX262"/>
      <c r="HY262"/>
      <c r="HZ262"/>
    </row>
    <row r="263" spans="1:234" x14ac:dyDescent="0.25">
      <c r="A263" s="4"/>
      <c r="B263" s="4"/>
      <c r="C263"/>
      <c r="D263"/>
      <c r="E263"/>
      <c r="F263"/>
      <c r="G263"/>
      <c r="H263"/>
      <c r="I263"/>
      <c r="J263"/>
      <c r="K263"/>
      <c r="L263"/>
      <c r="M263"/>
      <c r="N263"/>
      <c r="O263" s="149"/>
      <c r="P263"/>
      <c r="Q263"/>
      <c r="R263"/>
      <c r="S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  <c r="FO263"/>
      <c r="FP263"/>
      <c r="FQ263"/>
      <c r="FR263"/>
      <c r="FS263"/>
      <c r="FT263"/>
      <c r="FU263"/>
      <c r="FV263"/>
      <c r="FW263"/>
      <c r="FX263"/>
      <c r="FY263"/>
      <c r="FZ263"/>
      <c r="GA263"/>
      <c r="GB263"/>
      <c r="GC263"/>
      <c r="GD263"/>
      <c r="GE263"/>
      <c r="GF263"/>
      <c r="GG263"/>
      <c r="GH263"/>
      <c r="GI263"/>
      <c r="GJ263"/>
      <c r="GK263"/>
      <c r="GL263"/>
      <c r="GM263"/>
      <c r="GN263"/>
      <c r="GO263"/>
      <c r="GP263"/>
      <c r="GQ263"/>
      <c r="GR263"/>
      <c r="GS263"/>
      <c r="GT263"/>
      <c r="GU263"/>
      <c r="GV263"/>
      <c r="GW263"/>
      <c r="GX263"/>
      <c r="GY263"/>
      <c r="GZ263"/>
      <c r="HA263"/>
      <c r="HB263"/>
      <c r="HC263"/>
      <c r="HD263"/>
      <c r="HE263"/>
      <c r="HF263"/>
      <c r="HG263"/>
      <c r="HH263"/>
      <c r="HI263"/>
      <c r="HJ263"/>
      <c r="HK263"/>
      <c r="HL263"/>
      <c r="HM263"/>
      <c r="HN263"/>
      <c r="HO263"/>
      <c r="HP263"/>
      <c r="HQ263"/>
      <c r="HR263"/>
      <c r="HS263"/>
      <c r="HT263"/>
      <c r="HU263"/>
      <c r="HV263"/>
      <c r="HW263"/>
      <c r="HX263"/>
      <c r="HY263"/>
      <c r="HZ263"/>
    </row>
    <row r="264" spans="1:234" x14ac:dyDescent="0.25">
      <c r="A264" s="4"/>
      <c r="B264" s="4"/>
      <c r="C264"/>
      <c r="D264"/>
      <c r="E264"/>
      <c r="F264"/>
      <c r="G264"/>
      <c r="H264"/>
      <c r="I264"/>
      <c r="J264"/>
      <c r="K264"/>
      <c r="L264"/>
      <c r="M264"/>
      <c r="N264"/>
      <c r="O264" s="149"/>
      <c r="P264"/>
      <c r="Q264"/>
      <c r="R264"/>
      <c r="S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  <c r="FO264"/>
      <c r="FP264"/>
      <c r="FQ264"/>
      <c r="FR264"/>
      <c r="FS264"/>
      <c r="FT264"/>
      <c r="FU264"/>
      <c r="FV264"/>
      <c r="FW264"/>
      <c r="FX264"/>
      <c r="FY264"/>
      <c r="FZ264"/>
      <c r="GA264"/>
      <c r="GB264"/>
      <c r="GC264"/>
      <c r="GD264"/>
      <c r="GE264"/>
      <c r="GF264"/>
      <c r="GG264"/>
      <c r="GH264"/>
      <c r="GI264"/>
      <c r="GJ264"/>
      <c r="GK264"/>
      <c r="GL264"/>
      <c r="GM264"/>
      <c r="GN264"/>
      <c r="GO264"/>
      <c r="GP264"/>
      <c r="GQ264"/>
      <c r="GR264"/>
      <c r="GS264"/>
      <c r="GT264"/>
      <c r="GU264"/>
      <c r="GV264"/>
      <c r="GW264"/>
      <c r="GX264"/>
      <c r="GY264"/>
      <c r="GZ264"/>
      <c r="HA264"/>
      <c r="HB264"/>
      <c r="HC264"/>
      <c r="HD264"/>
      <c r="HE264"/>
      <c r="HF264"/>
      <c r="HG264"/>
      <c r="HH264"/>
      <c r="HI264"/>
      <c r="HJ264"/>
      <c r="HK264"/>
      <c r="HL264"/>
      <c r="HM264"/>
      <c r="HN264"/>
      <c r="HO264"/>
      <c r="HP264"/>
      <c r="HQ264"/>
      <c r="HR264"/>
      <c r="HS264"/>
      <c r="HT264"/>
      <c r="HU264"/>
      <c r="HV264"/>
      <c r="HW264"/>
      <c r="HX264"/>
      <c r="HY264"/>
      <c r="HZ264"/>
    </row>
    <row r="265" spans="1:234" x14ac:dyDescent="0.25">
      <c r="A265" s="4"/>
      <c r="B265" s="4"/>
      <c r="C265"/>
      <c r="D265"/>
      <c r="E265"/>
      <c r="F265"/>
      <c r="G265"/>
      <c r="H265"/>
      <c r="I265"/>
      <c r="J265"/>
      <c r="K265"/>
      <c r="L265"/>
      <c r="M265"/>
      <c r="N265"/>
      <c r="O265" s="149"/>
      <c r="P265"/>
      <c r="Q265"/>
      <c r="R265"/>
      <c r="S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  <c r="FO265"/>
      <c r="FP265"/>
      <c r="FQ265"/>
      <c r="FR265"/>
      <c r="FS265"/>
      <c r="FT265"/>
      <c r="FU265"/>
      <c r="FV265"/>
      <c r="FW265"/>
      <c r="FX265"/>
      <c r="FY265"/>
      <c r="FZ265"/>
      <c r="GA265"/>
      <c r="GB265"/>
      <c r="GC265"/>
      <c r="GD265"/>
      <c r="GE265"/>
      <c r="GF265"/>
      <c r="GG265"/>
      <c r="GH265"/>
      <c r="GI265"/>
      <c r="GJ265"/>
      <c r="GK265"/>
      <c r="GL265"/>
      <c r="GM265"/>
      <c r="GN265"/>
      <c r="GO265"/>
      <c r="GP265"/>
      <c r="GQ265"/>
      <c r="GR265"/>
      <c r="GS265"/>
      <c r="GT265"/>
      <c r="GU265"/>
      <c r="GV265"/>
      <c r="GW265"/>
      <c r="GX265"/>
      <c r="GY265"/>
      <c r="GZ265"/>
      <c r="HA265"/>
      <c r="HB265"/>
      <c r="HC265"/>
      <c r="HD265"/>
      <c r="HE265"/>
      <c r="HF265"/>
      <c r="HG265"/>
      <c r="HH265"/>
      <c r="HI265"/>
      <c r="HJ265"/>
      <c r="HK265"/>
      <c r="HL265"/>
      <c r="HM265"/>
      <c r="HN265"/>
      <c r="HO265"/>
      <c r="HP265"/>
      <c r="HQ265"/>
      <c r="HR265"/>
      <c r="HS265"/>
      <c r="HT265"/>
      <c r="HU265"/>
      <c r="HV265"/>
      <c r="HW265"/>
      <c r="HX265"/>
      <c r="HY265"/>
      <c r="HZ265"/>
    </row>
    <row r="266" spans="1:234" x14ac:dyDescent="0.25">
      <c r="A266" s="4"/>
      <c r="B266" s="4"/>
      <c r="C266"/>
      <c r="D266"/>
      <c r="E266"/>
      <c r="F266"/>
      <c r="G266"/>
      <c r="H266"/>
      <c r="I266"/>
      <c r="J266"/>
      <c r="K266"/>
      <c r="L266"/>
      <c r="M266"/>
      <c r="N266"/>
      <c r="O266" s="149"/>
      <c r="P266"/>
      <c r="Q266"/>
      <c r="R266"/>
      <c r="S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  <c r="FO266"/>
      <c r="FP266"/>
      <c r="FQ266"/>
      <c r="FR266"/>
      <c r="FS266"/>
      <c r="FT266"/>
      <c r="FU266"/>
      <c r="FV266"/>
      <c r="FW266"/>
      <c r="FX266"/>
      <c r="FY266"/>
      <c r="FZ266"/>
      <c r="GA266"/>
      <c r="GB266"/>
      <c r="GC266"/>
      <c r="GD266"/>
      <c r="GE266"/>
      <c r="GF266"/>
      <c r="GG266"/>
      <c r="GH266"/>
      <c r="GI266"/>
      <c r="GJ266"/>
      <c r="GK266"/>
      <c r="GL266"/>
      <c r="GM266"/>
      <c r="GN266"/>
      <c r="GO266"/>
      <c r="GP266"/>
      <c r="GQ266"/>
      <c r="GR266"/>
      <c r="GS266"/>
      <c r="GT266"/>
      <c r="GU266"/>
      <c r="GV266"/>
      <c r="GW266"/>
      <c r="GX266"/>
      <c r="GY266"/>
      <c r="GZ266"/>
      <c r="HA266"/>
      <c r="HB266"/>
      <c r="HC266"/>
      <c r="HD266"/>
      <c r="HE266"/>
      <c r="HF266"/>
      <c r="HG266"/>
      <c r="HH266"/>
      <c r="HI266"/>
      <c r="HJ266"/>
      <c r="HK266"/>
      <c r="HL266"/>
      <c r="HM266"/>
      <c r="HN266"/>
      <c r="HO266"/>
      <c r="HP266"/>
      <c r="HQ266"/>
      <c r="HR266"/>
      <c r="HS266"/>
      <c r="HT266"/>
      <c r="HU266"/>
      <c r="HV266"/>
      <c r="HW266"/>
      <c r="HX266"/>
      <c r="HY266"/>
      <c r="HZ266"/>
    </row>
    <row r="267" spans="1:234" x14ac:dyDescent="0.25">
      <c r="A267" s="4"/>
      <c r="B267" s="4"/>
      <c r="C267"/>
      <c r="D267"/>
      <c r="E267"/>
      <c r="F267"/>
      <c r="G267"/>
      <c r="H267"/>
      <c r="I267"/>
      <c r="J267"/>
      <c r="K267"/>
      <c r="L267"/>
      <c r="M267"/>
      <c r="N267"/>
      <c r="O267" s="149"/>
      <c r="P267"/>
      <c r="Q267"/>
      <c r="R267"/>
      <c r="S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  <c r="FO267"/>
      <c r="FP267"/>
      <c r="FQ267"/>
      <c r="FR267"/>
      <c r="FS267"/>
      <c r="FT267"/>
      <c r="FU267"/>
      <c r="FV267"/>
      <c r="FW267"/>
      <c r="FX267"/>
      <c r="FY267"/>
      <c r="FZ267"/>
      <c r="GA267"/>
      <c r="GB267"/>
      <c r="GC267"/>
      <c r="GD267"/>
      <c r="GE267"/>
      <c r="GF267"/>
      <c r="GG267"/>
      <c r="GH267"/>
      <c r="GI267"/>
      <c r="GJ267"/>
      <c r="GK267"/>
      <c r="GL267"/>
      <c r="GM267"/>
      <c r="GN267"/>
      <c r="GO267"/>
      <c r="GP267"/>
      <c r="GQ267"/>
      <c r="GR267"/>
      <c r="GS267"/>
      <c r="GT267"/>
      <c r="GU267"/>
      <c r="GV267"/>
      <c r="GW267"/>
      <c r="GX267"/>
      <c r="GY267"/>
      <c r="GZ267"/>
      <c r="HA267"/>
      <c r="HB267"/>
      <c r="HC267"/>
      <c r="HD267"/>
      <c r="HE267"/>
      <c r="HF267"/>
      <c r="HG267"/>
      <c r="HH267"/>
      <c r="HI267"/>
      <c r="HJ267"/>
      <c r="HK267"/>
      <c r="HL267"/>
      <c r="HM267"/>
      <c r="HN267"/>
      <c r="HO267"/>
      <c r="HP267"/>
      <c r="HQ267"/>
      <c r="HR267"/>
      <c r="HS267"/>
      <c r="HT267"/>
      <c r="HU267"/>
      <c r="HV267"/>
      <c r="HW267"/>
      <c r="HX267"/>
      <c r="HY267"/>
      <c r="HZ267"/>
    </row>
    <row r="268" spans="1:234" x14ac:dyDescent="0.25">
      <c r="A268" s="4"/>
      <c r="B268" s="4"/>
      <c r="C268"/>
      <c r="D268"/>
      <c r="E268"/>
      <c r="F268"/>
      <c r="G268"/>
      <c r="H268"/>
      <c r="I268"/>
      <c r="J268"/>
      <c r="K268"/>
      <c r="L268"/>
      <c r="M268"/>
      <c r="N268"/>
      <c r="O268" s="149"/>
      <c r="P268"/>
      <c r="Q268"/>
      <c r="R268"/>
      <c r="S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  <c r="FO268"/>
      <c r="FP268"/>
      <c r="FQ268"/>
      <c r="FR268"/>
      <c r="FS268"/>
      <c r="FT268"/>
      <c r="FU268"/>
      <c r="FV268"/>
      <c r="FW268"/>
      <c r="FX268"/>
      <c r="FY268"/>
      <c r="FZ268"/>
      <c r="GA268"/>
      <c r="GB268"/>
      <c r="GC268"/>
      <c r="GD268"/>
      <c r="GE268"/>
      <c r="GF268"/>
      <c r="GG268"/>
      <c r="GH268"/>
      <c r="GI268"/>
      <c r="GJ268"/>
      <c r="GK268"/>
      <c r="GL268"/>
      <c r="GM268"/>
      <c r="GN268"/>
      <c r="GO268"/>
      <c r="GP268"/>
      <c r="GQ268"/>
      <c r="GR268"/>
      <c r="GS268"/>
      <c r="GT268"/>
      <c r="GU268"/>
      <c r="GV268"/>
      <c r="GW268"/>
      <c r="GX268"/>
      <c r="GY268"/>
      <c r="GZ268"/>
      <c r="HA268"/>
      <c r="HB268"/>
      <c r="HC268"/>
      <c r="HD268"/>
      <c r="HE268"/>
      <c r="HF268"/>
      <c r="HG268"/>
      <c r="HH268"/>
      <c r="HI268"/>
      <c r="HJ268"/>
      <c r="HK268"/>
      <c r="HL268"/>
      <c r="HM268"/>
      <c r="HN268"/>
      <c r="HO268"/>
      <c r="HP268"/>
      <c r="HQ268"/>
      <c r="HR268"/>
      <c r="HS268"/>
      <c r="HT268"/>
      <c r="HU268"/>
      <c r="HV268"/>
      <c r="HW268"/>
      <c r="HX268"/>
      <c r="HY268"/>
      <c r="HZ268"/>
    </row>
    <row r="269" spans="1:234" x14ac:dyDescent="0.25">
      <c r="A269" s="4"/>
      <c r="B269" s="4"/>
      <c r="C269"/>
      <c r="D269"/>
      <c r="E269"/>
      <c r="F269"/>
      <c r="G269"/>
      <c r="H269"/>
      <c r="I269"/>
      <c r="J269"/>
      <c r="K269"/>
      <c r="L269"/>
      <c r="M269"/>
      <c r="N269"/>
      <c r="O269" s="149"/>
      <c r="P269"/>
      <c r="Q269"/>
      <c r="R269"/>
      <c r="S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  <c r="FO269"/>
      <c r="FP269"/>
      <c r="FQ269"/>
      <c r="FR269"/>
      <c r="FS269"/>
      <c r="FT269"/>
      <c r="FU269"/>
      <c r="FV269"/>
      <c r="FW269"/>
      <c r="FX269"/>
      <c r="FY269"/>
      <c r="FZ269"/>
      <c r="GA269"/>
      <c r="GB269"/>
      <c r="GC269"/>
      <c r="GD269"/>
      <c r="GE269"/>
      <c r="GF269"/>
      <c r="GG269"/>
      <c r="GH269"/>
      <c r="GI269"/>
      <c r="GJ269"/>
      <c r="GK269"/>
      <c r="GL269"/>
      <c r="GM269"/>
      <c r="GN269"/>
      <c r="GO269"/>
      <c r="GP269"/>
      <c r="GQ269"/>
      <c r="GR269"/>
      <c r="GS269"/>
      <c r="GT269"/>
      <c r="GU269"/>
      <c r="GV269"/>
      <c r="GW269"/>
      <c r="GX269"/>
      <c r="GY269"/>
      <c r="GZ269"/>
      <c r="HA269"/>
      <c r="HB269"/>
      <c r="HC269"/>
      <c r="HD269"/>
      <c r="HE269"/>
      <c r="HF269"/>
      <c r="HG269"/>
      <c r="HH269"/>
      <c r="HI269"/>
      <c r="HJ269"/>
      <c r="HK269"/>
      <c r="HL269"/>
      <c r="HM269"/>
      <c r="HN269"/>
      <c r="HO269"/>
      <c r="HP269"/>
      <c r="HQ269"/>
      <c r="HR269"/>
      <c r="HS269"/>
      <c r="HT269"/>
      <c r="HU269"/>
      <c r="HV269"/>
      <c r="HW269"/>
      <c r="HX269"/>
      <c r="HY269"/>
      <c r="HZ269"/>
    </row>
    <row r="270" spans="1:234" x14ac:dyDescent="0.25">
      <c r="A270" s="4"/>
      <c r="B270" s="4"/>
      <c r="C270"/>
      <c r="D270"/>
      <c r="E270"/>
      <c r="F270"/>
      <c r="G270"/>
      <c r="H270"/>
      <c r="I270"/>
      <c r="J270"/>
      <c r="K270"/>
      <c r="L270"/>
      <c r="M270"/>
      <c r="N270"/>
      <c r="O270" s="149"/>
      <c r="P270"/>
      <c r="Q270"/>
      <c r="R270"/>
      <c r="S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  <c r="FO270"/>
      <c r="FP270"/>
      <c r="FQ270"/>
      <c r="FR270"/>
      <c r="FS270"/>
      <c r="FT270"/>
      <c r="FU270"/>
      <c r="FV270"/>
      <c r="FW270"/>
      <c r="FX270"/>
      <c r="FY270"/>
      <c r="FZ270"/>
      <c r="GA270"/>
      <c r="GB270"/>
      <c r="GC270"/>
      <c r="GD270"/>
      <c r="GE270"/>
      <c r="GF270"/>
      <c r="GG270"/>
      <c r="GH270"/>
      <c r="GI270"/>
      <c r="GJ270"/>
      <c r="GK270"/>
      <c r="GL270"/>
      <c r="GM270"/>
      <c r="GN270"/>
      <c r="GO270"/>
      <c r="GP270"/>
      <c r="GQ270"/>
      <c r="GR270"/>
      <c r="GS270"/>
      <c r="GT270"/>
      <c r="GU270"/>
      <c r="GV270"/>
      <c r="GW270"/>
      <c r="GX270"/>
      <c r="GY270"/>
      <c r="GZ270"/>
      <c r="HA270"/>
      <c r="HB270"/>
      <c r="HC270"/>
      <c r="HD270"/>
      <c r="HE270"/>
      <c r="HF270"/>
      <c r="HG270"/>
      <c r="HH270"/>
      <c r="HI270"/>
      <c r="HJ270"/>
      <c r="HK270"/>
      <c r="HL270"/>
      <c r="HM270"/>
      <c r="HN270"/>
      <c r="HO270"/>
      <c r="HP270"/>
      <c r="HQ270"/>
      <c r="HR270"/>
      <c r="HS270"/>
      <c r="HT270"/>
      <c r="HU270"/>
      <c r="HV270"/>
      <c r="HW270"/>
      <c r="HX270"/>
      <c r="HY270"/>
      <c r="HZ270"/>
    </row>
    <row r="271" spans="1:234" x14ac:dyDescent="0.25">
      <c r="A271" s="4"/>
      <c r="B271" s="4"/>
      <c r="C271"/>
      <c r="D271"/>
      <c r="E271"/>
      <c r="F271"/>
      <c r="G271"/>
      <c r="H271"/>
      <c r="I271"/>
      <c r="J271"/>
      <c r="K271"/>
      <c r="L271"/>
      <c r="M271"/>
      <c r="N271"/>
      <c r="O271" s="149"/>
      <c r="P271"/>
      <c r="Q271"/>
      <c r="R271"/>
      <c r="S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  <c r="FO271"/>
      <c r="FP271"/>
      <c r="FQ271"/>
      <c r="FR271"/>
      <c r="FS271"/>
      <c r="FT271"/>
      <c r="FU271"/>
      <c r="FV271"/>
      <c r="FW271"/>
      <c r="FX271"/>
      <c r="FY271"/>
      <c r="FZ271"/>
      <c r="GA271"/>
      <c r="GB271"/>
      <c r="GC271"/>
      <c r="GD271"/>
      <c r="GE271"/>
      <c r="GF271"/>
      <c r="GG271"/>
      <c r="GH271"/>
      <c r="GI271"/>
      <c r="GJ271"/>
      <c r="GK271"/>
      <c r="GL271"/>
      <c r="GM271"/>
      <c r="GN271"/>
      <c r="GO271"/>
      <c r="GP271"/>
      <c r="GQ271"/>
      <c r="GR271"/>
      <c r="GS271"/>
      <c r="GT271"/>
      <c r="GU271"/>
      <c r="GV271"/>
      <c r="GW271"/>
      <c r="GX271"/>
      <c r="GY271"/>
      <c r="GZ271"/>
      <c r="HA271"/>
      <c r="HB271"/>
      <c r="HC271"/>
      <c r="HD271"/>
      <c r="HE271"/>
      <c r="HF271"/>
      <c r="HG271"/>
      <c r="HH271"/>
      <c r="HI271"/>
      <c r="HJ271"/>
      <c r="HK271"/>
      <c r="HL271"/>
      <c r="HM271"/>
      <c r="HN271"/>
      <c r="HO271"/>
      <c r="HP271"/>
      <c r="HQ271"/>
      <c r="HR271"/>
      <c r="HS271"/>
      <c r="HT271"/>
      <c r="HU271"/>
      <c r="HV271"/>
      <c r="HW271"/>
      <c r="HX271"/>
      <c r="HY271"/>
      <c r="HZ271"/>
    </row>
    <row r="272" spans="1:234" x14ac:dyDescent="0.25">
      <c r="A272" s="4"/>
      <c r="B272" s="4"/>
      <c r="C272"/>
      <c r="D272"/>
      <c r="E272"/>
      <c r="F272"/>
      <c r="G272"/>
      <c r="H272"/>
      <c r="I272"/>
      <c r="J272"/>
      <c r="K272"/>
      <c r="L272"/>
      <c r="M272"/>
      <c r="N272"/>
      <c r="O272" s="149"/>
      <c r="P272"/>
      <c r="Q272"/>
      <c r="R272"/>
      <c r="S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  <c r="FO272"/>
      <c r="FP272"/>
      <c r="FQ272"/>
      <c r="FR272"/>
      <c r="FS272"/>
      <c r="FT272"/>
      <c r="FU272"/>
      <c r="FV272"/>
      <c r="FW272"/>
      <c r="FX272"/>
      <c r="FY272"/>
      <c r="FZ272"/>
      <c r="GA272"/>
      <c r="GB272"/>
      <c r="GC272"/>
      <c r="GD272"/>
      <c r="GE272"/>
      <c r="GF272"/>
      <c r="GG272"/>
      <c r="GH272"/>
      <c r="GI272"/>
      <c r="GJ272"/>
      <c r="GK272"/>
      <c r="GL272"/>
      <c r="GM272"/>
      <c r="GN272"/>
      <c r="GO272"/>
      <c r="GP272"/>
      <c r="GQ272"/>
      <c r="GR272"/>
      <c r="GS272"/>
      <c r="GT272"/>
      <c r="GU272"/>
      <c r="GV272"/>
      <c r="GW272"/>
      <c r="GX272"/>
      <c r="GY272"/>
      <c r="GZ272"/>
      <c r="HA272"/>
      <c r="HB272"/>
      <c r="HC272"/>
      <c r="HD272"/>
      <c r="HE272"/>
      <c r="HF272"/>
      <c r="HG272"/>
      <c r="HH272"/>
      <c r="HI272"/>
      <c r="HJ272"/>
      <c r="HK272"/>
      <c r="HL272"/>
      <c r="HM272"/>
      <c r="HN272"/>
      <c r="HO272"/>
      <c r="HP272"/>
      <c r="HQ272"/>
      <c r="HR272"/>
      <c r="HS272"/>
      <c r="HT272"/>
      <c r="HU272"/>
      <c r="HV272"/>
      <c r="HW272"/>
      <c r="HX272"/>
      <c r="HY272"/>
      <c r="HZ272"/>
    </row>
    <row r="273" spans="1:234" x14ac:dyDescent="0.25">
      <c r="A273" s="4"/>
      <c r="B273" s="4"/>
      <c r="C273"/>
      <c r="D273"/>
      <c r="E273"/>
      <c r="F273"/>
      <c r="G273"/>
      <c r="H273"/>
      <c r="I273"/>
      <c r="J273"/>
      <c r="K273"/>
      <c r="L273"/>
      <c r="M273"/>
      <c r="N273"/>
      <c r="O273" s="149"/>
      <c r="P273"/>
      <c r="Q273"/>
      <c r="R273"/>
      <c r="S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  <c r="FO273"/>
      <c r="FP273"/>
      <c r="FQ273"/>
      <c r="FR273"/>
      <c r="FS273"/>
      <c r="FT273"/>
      <c r="FU273"/>
      <c r="FV273"/>
      <c r="FW273"/>
      <c r="FX273"/>
      <c r="FY273"/>
      <c r="FZ273"/>
      <c r="GA273"/>
      <c r="GB273"/>
      <c r="GC273"/>
      <c r="GD273"/>
      <c r="GE273"/>
      <c r="GF273"/>
      <c r="GG273"/>
      <c r="GH273"/>
      <c r="GI273"/>
      <c r="GJ273"/>
      <c r="GK273"/>
      <c r="GL273"/>
      <c r="GM273"/>
      <c r="GN273"/>
      <c r="GO273"/>
      <c r="GP273"/>
      <c r="GQ273"/>
      <c r="GR273"/>
      <c r="GS273"/>
      <c r="GT273"/>
      <c r="GU273"/>
      <c r="GV273"/>
      <c r="GW273"/>
      <c r="GX273"/>
      <c r="GY273"/>
      <c r="GZ273"/>
      <c r="HA273"/>
      <c r="HB273"/>
      <c r="HC273"/>
      <c r="HD273"/>
      <c r="HE273"/>
      <c r="HF273"/>
      <c r="HG273"/>
      <c r="HH273"/>
      <c r="HI273"/>
      <c r="HJ273"/>
      <c r="HK273"/>
      <c r="HL273"/>
      <c r="HM273"/>
      <c r="HN273"/>
      <c r="HO273"/>
      <c r="HP273"/>
      <c r="HQ273"/>
      <c r="HR273"/>
      <c r="HS273"/>
      <c r="HT273"/>
      <c r="HU273"/>
      <c r="HV273"/>
      <c r="HW273"/>
      <c r="HX273"/>
      <c r="HY273"/>
      <c r="HZ273"/>
    </row>
    <row r="274" spans="1:234" x14ac:dyDescent="0.25">
      <c r="A274" s="4"/>
      <c r="B274" s="4"/>
      <c r="C274"/>
      <c r="D274"/>
      <c r="E274"/>
      <c r="F274"/>
      <c r="G274"/>
      <c r="H274"/>
      <c r="I274"/>
      <c r="J274"/>
      <c r="K274"/>
      <c r="L274"/>
      <c r="M274"/>
      <c r="N274"/>
      <c r="O274" s="149"/>
      <c r="P274"/>
      <c r="Q274"/>
      <c r="R274"/>
      <c r="S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  <c r="FO274"/>
      <c r="FP274"/>
      <c r="FQ274"/>
      <c r="FR274"/>
      <c r="FS274"/>
      <c r="FT274"/>
      <c r="FU274"/>
      <c r="FV274"/>
      <c r="FW274"/>
      <c r="FX274"/>
      <c r="FY274"/>
      <c r="FZ274"/>
      <c r="GA274"/>
      <c r="GB274"/>
      <c r="GC274"/>
      <c r="GD274"/>
      <c r="GE274"/>
      <c r="GF274"/>
      <c r="GG274"/>
      <c r="GH274"/>
      <c r="GI274"/>
      <c r="GJ274"/>
      <c r="GK274"/>
      <c r="GL274"/>
      <c r="GM274"/>
      <c r="GN274"/>
      <c r="GO274"/>
      <c r="GP274"/>
      <c r="GQ274"/>
      <c r="GR274"/>
      <c r="GS274"/>
      <c r="GT274"/>
      <c r="GU274"/>
      <c r="GV274"/>
      <c r="GW274"/>
      <c r="GX274"/>
      <c r="GY274"/>
      <c r="GZ274"/>
      <c r="HA274"/>
      <c r="HB274"/>
      <c r="HC274"/>
      <c r="HD274"/>
      <c r="HE274"/>
      <c r="HF274"/>
      <c r="HG274"/>
      <c r="HH274"/>
      <c r="HI274"/>
      <c r="HJ274"/>
      <c r="HK274"/>
      <c r="HL274"/>
      <c r="HM274"/>
      <c r="HN274"/>
      <c r="HO274"/>
      <c r="HP274"/>
      <c r="HQ274"/>
      <c r="HR274"/>
      <c r="HS274"/>
      <c r="HT274"/>
      <c r="HU274"/>
      <c r="HV274"/>
      <c r="HW274"/>
      <c r="HX274"/>
      <c r="HY274"/>
      <c r="HZ274"/>
    </row>
    <row r="275" spans="1:234" x14ac:dyDescent="0.25">
      <c r="A275" s="4"/>
      <c r="B275" s="4"/>
      <c r="C275"/>
      <c r="D275"/>
      <c r="E275"/>
      <c r="F275"/>
      <c r="G275"/>
      <c r="H275"/>
      <c r="I275"/>
      <c r="J275"/>
      <c r="K275"/>
      <c r="L275"/>
      <c r="M275"/>
      <c r="N275"/>
      <c r="O275" s="149"/>
      <c r="P275"/>
      <c r="Q275"/>
      <c r="R275"/>
      <c r="S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  <c r="FO275"/>
      <c r="FP275"/>
      <c r="FQ275"/>
      <c r="FR275"/>
      <c r="FS275"/>
      <c r="FT275"/>
      <c r="FU275"/>
      <c r="FV275"/>
      <c r="FW275"/>
      <c r="FX275"/>
      <c r="FY275"/>
      <c r="FZ275"/>
      <c r="GA275"/>
      <c r="GB275"/>
      <c r="GC275"/>
      <c r="GD275"/>
      <c r="GE275"/>
      <c r="GF275"/>
      <c r="GG275"/>
      <c r="GH275"/>
      <c r="GI275"/>
      <c r="GJ275"/>
      <c r="GK275"/>
      <c r="GL275"/>
      <c r="GM275"/>
      <c r="GN275"/>
      <c r="GO275"/>
      <c r="GP275"/>
      <c r="GQ275"/>
      <c r="GR275"/>
      <c r="GS275"/>
      <c r="GT275"/>
      <c r="GU275"/>
      <c r="GV275"/>
      <c r="GW275"/>
      <c r="GX275"/>
      <c r="GY275"/>
      <c r="GZ275"/>
      <c r="HA275"/>
      <c r="HB275"/>
      <c r="HC275"/>
      <c r="HD275"/>
      <c r="HE275"/>
      <c r="HF275"/>
      <c r="HG275"/>
      <c r="HH275"/>
      <c r="HI275"/>
      <c r="HJ275"/>
      <c r="HK275"/>
      <c r="HL275"/>
      <c r="HM275"/>
      <c r="HN275"/>
      <c r="HO275"/>
      <c r="HP275"/>
      <c r="HQ275"/>
      <c r="HR275"/>
      <c r="HS275"/>
      <c r="HT275"/>
      <c r="HU275"/>
      <c r="HV275"/>
      <c r="HW275"/>
      <c r="HX275"/>
      <c r="HY275"/>
      <c r="HZ275"/>
    </row>
    <row r="276" spans="1:234" x14ac:dyDescent="0.25">
      <c r="A276" s="4"/>
      <c r="B276" s="4"/>
      <c r="C276"/>
      <c r="D276"/>
      <c r="E276"/>
      <c r="F276"/>
      <c r="G276"/>
      <c r="H276"/>
      <c r="I276"/>
      <c r="J276"/>
      <c r="K276"/>
      <c r="L276"/>
      <c r="M276"/>
      <c r="N276"/>
      <c r="O276" s="149"/>
      <c r="P276"/>
      <c r="Q276"/>
      <c r="R276"/>
      <c r="S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  <c r="FO276"/>
      <c r="FP276"/>
      <c r="FQ276"/>
      <c r="FR276"/>
      <c r="FS276"/>
      <c r="FT276"/>
      <c r="FU276"/>
      <c r="FV276"/>
      <c r="FW276"/>
      <c r="FX276"/>
      <c r="FY276"/>
      <c r="FZ276"/>
      <c r="GA276"/>
      <c r="GB276"/>
      <c r="GC276"/>
      <c r="GD276"/>
      <c r="GE276"/>
      <c r="GF276"/>
      <c r="GG276"/>
      <c r="GH276"/>
      <c r="GI276"/>
      <c r="GJ276"/>
      <c r="GK276"/>
      <c r="GL276"/>
      <c r="GM276"/>
      <c r="GN276"/>
      <c r="GO276"/>
      <c r="GP276"/>
      <c r="GQ276"/>
      <c r="GR276"/>
      <c r="GS276"/>
      <c r="GT276"/>
      <c r="GU276"/>
      <c r="GV276"/>
      <c r="GW276"/>
      <c r="GX276"/>
      <c r="GY276"/>
      <c r="GZ276"/>
      <c r="HA276"/>
      <c r="HB276"/>
      <c r="HC276"/>
      <c r="HD276"/>
      <c r="HE276"/>
      <c r="HF276"/>
      <c r="HG276"/>
      <c r="HH276"/>
      <c r="HI276"/>
      <c r="HJ276"/>
      <c r="HK276"/>
      <c r="HL276"/>
      <c r="HM276"/>
      <c r="HN276"/>
      <c r="HO276"/>
      <c r="HP276"/>
      <c r="HQ276"/>
      <c r="HR276"/>
      <c r="HS276"/>
      <c r="HT276"/>
      <c r="HU276"/>
      <c r="HV276"/>
      <c r="HW276"/>
      <c r="HX276"/>
      <c r="HY276"/>
      <c r="HZ276"/>
    </row>
    <row r="277" spans="1:234" x14ac:dyDescent="0.25">
      <c r="A277" s="4"/>
      <c r="B277" s="4"/>
      <c r="C277"/>
      <c r="D277"/>
      <c r="E277"/>
      <c r="F277"/>
      <c r="G277"/>
      <c r="H277"/>
      <c r="I277"/>
      <c r="J277"/>
      <c r="K277"/>
      <c r="L277"/>
      <c r="M277"/>
      <c r="N277"/>
      <c r="O277" s="149"/>
      <c r="P277"/>
      <c r="Q277"/>
      <c r="R277"/>
      <c r="S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  <c r="FO277"/>
      <c r="FP277"/>
      <c r="FQ277"/>
      <c r="FR277"/>
      <c r="FS277"/>
      <c r="FT277"/>
      <c r="FU277"/>
      <c r="FV277"/>
      <c r="FW277"/>
      <c r="FX277"/>
      <c r="FY277"/>
      <c r="FZ277"/>
      <c r="GA277"/>
      <c r="GB277"/>
      <c r="GC277"/>
      <c r="GD277"/>
      <c r="GE277"/>
      <c r="GF277"/>
      <c r="GG277"/>
      <c r="GH277"/>
      <c r="GI277"/>
      <c r="GJ277"/>
      <c r="GK277"/>
      <c r="GL277"/>
      <c r="GM277"/>
      <c r="GN277"/>
      <c r="GO277"/>
      <c r="GP277"/>
      <c r="GQ277"/>
      <c r="GR277"/>
      <c r="GS277"/>
      <c r="GT277"/>
      <c r="GU277"/>
      <c r="GV277"/>
      <c r="GW277"/>
      <c r="GX277"/>
      <c r="GY277"/>
      <c r="GZ277"/>
      <c r="HA277"/>
      <c r="HB277"/>
      <c r="HC277"/>
      <c r="HD277"/>
      <c r="HE277"/>
      <c r="HF277"/>
      <c r="HG277"/>
      <c r="HH277"/>
      <c r="HI277"/>
      <c r="HJ277"/>
      <c r="HK277"/>
      <c r="HL277"/>
      <c r="HM277"/>
      <c r="HN277"/>
      <c r="HO277"/>
      <c r="HP277"/>
      <c r="HQ277"/>
      <c r="HR277"/>
      <c r="HS277"/>
      <c r="HT277"/>
      <c r="HU277"/>
      <c r="HV277"/>
      <c r="HW277"/>
      <c r="HX277"/>
      <c r="HY277"/>
      <c r="HZ277"/>
    </row>
    <row r="278" spans="1:234" x14ac:dyDescent="0.25">
      <c r="A278" s="4"/>
      <c r="B278" s="4"/>
      <c r="C278"/>
      <c r="D278"/>
      <c r="E278"/>
      <c r="F278"/>
      <c r="G278"/>
      <c r="H278"/>
      <c r="I278"/>
      <c r="J278"/>
      <c r="K278"/>
      <c r="L278"/>
      <c r="M278"/>
      <c r="N278"/>
      <c r="O278" s="149"/>
      <c r="P278"/>
      <c r="Q278"/>
      <c r="R278"/>
      <c r="S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  <c r="FO278"/>
      <c r="FP278"/>
      <c r="FQ278"/>
      <c r="FR278"/>
      <c r="FS278"/>
      <c r="FT278"/>
      <c r="FU278"/>
      <c r="FV278"/>
      <c r="FW278"/>
      <c r="FX278"/>
      <c r="FY278"/>
      <c r="FZ278"/>
      <c r="GA278"/>
      <c r="GB278"/>
      <c r="GC278"/>
      <c r="GD278"/>
      <c r="GE278"/>
      <c r="GF278"/>
      <c r="GG278"/>
      <c r="GH278"/>
      <c r="GI278"/>
      <c r="GJ278"/>
      <c r="GK278"/>
      <c r="GL278"/>
      <c r="GM278"/>
      <c r="GN278"/>
      <c r="GO278"/>
      <c r="GP278"/>
      <c r="GQ278"/>
      <c r="GR278"/>
      <c r="GS278"/>
      <c r="GT278"/>
      <c r="GU278"/>
      <c r="GV278"/>
      <c r="GW278"/>
      <c r="GX278"/>
      <c r="GY278"/>
      <c r="GZ278"/>
      <c r="HA278"/>
      <c r="HB278"/>
      <c r="HC278"/>
      <c r="HD278"/>
      <c r="HE278"/>
      <c r="HF278"/>
      <c r="HG278"/>
      <c r="HH278"/>
      <c r="HI278"/>
      <c r="HJ278"/>
      <c r="HK278"/>
      <c r="HL278"/>
      <c r="HM278"/>
      <c r="HN278"/>
      <c r="HO278"/>
      <c r="HP278"/>
      <c r="HQ278"/>
      <c r="HR278"/>
      <c r="HS278"/>
      <c r="HT278"/>
      <c r="HU278"/>
      <c r="HV278"/>
      <c r="HW278"/>
      <c r="HX278"/>
      <c r="HY278"/>
      <c r="HZ278"/>
    </row>
    <row r="279" spans="1:234" x14ac:dyDescent="0.25">
      <c r="A279" s="4"/>
      <c r="B279" s="4"/>
      <c r="C279"/>
      <c r="D279"/>
      <c r="E279"/>
      <c r="F279"/>
      <c r="G279"/>
      <c r="H279"/>
      <c r="I279"/>
      <c r="J279"/>
      <c r="K279"/>
      <c r="L279"/>
      <c r="M279"/>
      <c r="N279"/>
      <c r="O279" s="149"/>
      <c r="P279"/>
      <c r="Q279"/>
      <c r="R279"/>
      <c r="S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  <c r="FO279"/>
      <c r="FP279"/>
      <c r="FQ279"/>
      <c r="FR279"/>
      <c r="FS279"/>
      <c r="FT279"/>
      <c r="FU279"/>
      <c r="FV279"/>
      <c r="FW279"/>
      <c r="FX279"/>
      <c r="FY279"/>
      <c r="FZ279"/>
      <c r="GA279"/>
      <c r="GB279"/>
      <c r="GC279"/>
      <c r="GD279"/>
      <c r="GE279"/>
      <c r="GF279"/>
      <c r="GG279"/>
      <c r="GH279"/>
      <c r="GI279"/>
      <c r="GJ279"/>
      <c r="GK279"/>
      <c r="GL279"/>
      <c r="GM279"/>
      <c r="GN279"/>
      <c r="GO279"/>
      <c r="GP279"/>
      <c r="GQ279"/>
      <c r="GR279"/>
      <c r="GS279"/>
      <c r="GT279"/>
      <c r="GU279"/>
      <c r="GV279"/>
      <c r="GW279"/>
      <c r="GX279"/>
      <c r="GY279"/>
      <c r="GZ279"/>
      <c r="HA279"/>
      <c r="HB279"/>
      <c r="HC279"/>
      <c r="HD279"/>
      <c r="HE279"/>
      <c r="HF279"/>
      <c r="HG279"/>
      <c r="HH279"/>
      <c r="HI279"/>
      <c r="HJ279"/>
      <c r="HK279"/>
      <c r="HL279"/>
      <c r="HM279"/>
      <c r="HN279"/>
      <c r="HO279"/>
      <c r="HP279"/>
      <c r="HQ279"/>
      <c r="HR279"/>
      <c r="HS279"/>
      <c r="HT279"/>
      <c r="HU279"/>
      <c r="HV279"/>
      <c r="HW279"/>
      <c r="HX279"/>
      <c r="HY279"/>
      <c r="HZ279"/>
    </row>
    <row r="280" spans="1:234" x14ac:dyDescent="0.25">
      <c r="A280" s="4"/>
      <c r="B280" s="4"/>
      <c r="C280"/>
      <c r="D280"/>
      <c r="E280"/>
      <c r="F280"/>
      <c r="G280"/>
      <c r="H280"/>
      <c r="I280"/>
      <c r="J280"/>
      <c r="K280"/>
      <c r="L280"/>
      <c r="M280"/>
      <c r="N280"/>
      <c r="O280" s="149"/>
      <c r="P280"/>
      <c r="Q280"/>
      <c r="R280"/>
      <c r="S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  <c r="FO280"/>
      <c r="FP280"/>
      <c r="FQ280"/>
      <c r="FR280"/>
      <c r="FS280"/>
      <c r="FT280"/>
      <c r="FU280"/>
      <c r="FV280"/>
      <c r="FW280"/>
      <c r="FX280"/>
      <c r="FY280"/>
      <c r="FZ280"/>
      <c r="GA280"/>
      <c r="GB280"/>
      <c r="GC280"/>
      <c r="GD280"/>
      <c r="GE280"/>
      <c r="GF280"/>
      <c r="GG280"/>
      <c r="GH280"/>
      <c r="GI280"/>
      <c r="GJ280"/>
      <c r="GK280"/>
      <c r="GL280"/>
      <c r="GM280"/>
      <c r="GN280"/>
      <c r="GO280"/>
      <c r="GP280"/>
      <c r="GQ280"/>
      <c r="GR280"/>
      <c r="GS280"/>
      <c r="GT280"/>
      <c r="GU280"/>
      <c r="GV280"/>
      <c r="GW280"/>
      <c r="GX280"/>
      <c r="GY280"/>
      <c r="GZ280"/>
      <c r="HA280"/>
      <c r="HB280"/>
      <c r="HC280"/>
      <c r="HD280"/>
      <c r="HE280"/>
      <c r="HF280"/>
      <c r="HG280"/>
      <c r="HH280"/>
      <c r="HI280"/>
      <c r="HJ280"/>
      <c r="HK280"/>
      <c r="HL280"/>
      <c r="HM280"/>
      <c r="HN280"/>
      <c r="HO280"/>
      <c r="HP280"/>
      <c r="HQ280"/>
      <c r="HR280"/>
      <c r="HS280"/>
      <c r="HT280"/>
      <c r="HU280"/>
      <c r="HV280"/>
      <c r="HW280"/>
      <c r="HX280"/>
      <c r="HY280"/>
      <c r="HZ280"/>
    </row>
    <row r="281" spans="1:234" x14ac:dyDescent="0.25">
      <c r="A281" s="4"/>
      <c r="B281" s="4"/>
      <c r="C281"/>
      <c r="D281"/>
      <c r="E281"/>
      <c r="F281"/>
      <c r="G281"/>
      <c r="H281"/>
      <c r="I281"/>
      <c r="J281"/>
      <c r="K281"/>
      <c r="L281"/>
      <c r="M281"/>
      <c r="N281"/>
      <c r="O281" s="149"/>
      <c r="P281"/>
      <c r="Q281"/>
      <c r="R281"/>
      <c r="S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  <c r="FO281"/>
      <c r="FP281"/>
      <c r="FQ281"/>
      <c r="FR281"/>
      <c r="FS281"/>
      <c r="FT281"/>
      <c r="FU281"/>
      <c r="FV281"/>
      <c r="FW281"/>
      <c r="FX281"/>
      <c r="FY281"/>
      <c r="FZ281"/>
      <c r="GA281"/>
      <c r="GB281"/>
      <c r="GC281"/>
      <c r="GD281"/>
      <c r="GE281"/>
      <c r="GF281"/>
      <c r="GG281"/>
      <c r="GH281"/>
      <c r="GI281"/>
      <c r="GJ281"/>
      <c r="GK281"/>
      <c r="GL281"/>
      <c r="GM281"/>
      <c r="GN281"/>
      <c r="GO281"/>
      <c r="GP281"/>
      <c r="GQ281"/>
      <c r="GR281"/>
      <c r="GS281"/>
      <c r="GT281"/>
      <c r="GU281"/>
      <c r="GV281"/>
      <c r="GW281"/>
      <c r="GX281"/>
      <c r="GY281"/>
      <c r="GZ281"/>
      <c r="HA281"/>
      <c r="HB281"/>
      <c r="HC281"/>
      <c r="HD281"/>
      <c r="HE281"/>
      <c r="HF281"/>
      <c r="HG281"/>
      <c r="HH281"/>
      <c r="HI281"/>
      <c r="HJ281"/>
      <c r="HK281"/>
      <c r="HL281"/>
      <c r="HM281"/>
      <c r="HN281"/>
      <c r="HO281"/>
      <c r="HP281"/>
      <c r="HQ281"/>
      <c r="HR281"/>
      <c r="HS281"/>
      <c r="HT281"/>
      <c r="HU281"/>
      <c r="HV281"/>
      <c r="HW281"/>
      <c r="HX281"/>
      <c r="HY281"/>
      <c r="HZ281"/>
    </row>
    <row r="282" spans="1:234" x14ac:dyDescent="0.25">
      <c r="A282" s="4"/>
      <c r="B282" s="4"/>
      <c r="C282"/>
      <c r="D282"/>
      <c r="E282"/>
      <c r="F282"/>
      <c r="G282"/>
      <c r="H282"/>
      <c r="I282"/>
      <c r="J282"/>
      <c r="K282"/>
      <c r="L282"/>
      <c r="M282"/>
      <c r="N282"/>
      <c r="O282" s="149"/>
      <c r="P282"/>
      <c r="Q282"/>
      <c r="R282"/>
      <c r="S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  <c r="FO282"/>
      <c r="FP282"/>
      <c r="FQ282"/>
      <c r="FR282"/>
      <c r="FS282"/>
      <c r="FT282"/>
      <c r="FU282"/>
      <c r="FV282"/>
      <c r="FW282"/>
      <c r="FX282"/>
      <c r="FY282"/>
      <c r="FZ282"/>
      <c r="GA282"/>
      <c r="GB282"/>
      <c r="GC282"/>
      <c r="GD282"/>
      <c r="GE282"/>
      <c r="GF282"/>
      <c r="GG282"/>
      <c r="GH282"/>
      <c r="GI282"/>
      <c r="GJ282"/>
      <c r="GK282"/>
      <c r="GL282"/>
      <c r="GM282"/>
      <c r="GN282"/>
      <c r="GO282"/>
      <c r="GP282"/>
      <c r="GQ282"/>
      <c r="GR282"/>
      <c r="GS282"/>
      <c r="GT282"/>
      <c r="GU282"/>
      <c r="GV282"/>
      <c r="GW282"/>
      <c r="GX282"/>
      <c r="GY282"/>
      <c r="GZ282"/>
      <c r="HA282"/>
      <c r="HB282"/>
      <c r="HC282"/>
      <c r="HD282"/>
      <c r="HE282"/>
      <c r="HF282"/>
      <c r="HG282"/>
      <c r="HH282"/>
      <c r="HI282"/>
      <c r="HJ282"/>
      <c r="HK282"/>
      <c r="HL282"/>
      <c r="HM282"/>
      <c r="HN282"/>
      <c r="HO282"/>
      <c r="HP282"/>
      <c r="HQ282"/>
      <c r="HR282"/>
      <c r="HS282"/>
      <c r="HT282"/>
      <c r="HU282"/>
      <c r="HV282"/>
      <c r="HW282"/>
      <c r="HX282"/>
      <c r="HY282"/>
      <c r="HZ282"/>
    </row>
    <row r="283" spans="1:234" x14ac:dyDescent="0.25">
      <c r="A283" s="4"/>
      <c r="B283" s="4"/>
      <c r="C283"/>
      <c r="D283"/>
      <c r="E283"/>
      <c r="F283"/>
      <c r="G283"/>
      <c r="H283"/>
      <c r="I283"/>
      <c r="J283"/>
      <c r="K283"/>
      <c r="L283"/>
      <c r="M283"/>
      <c r="N283"/>
      <c r="O283" s="149"/>
      <c r="P283"/>
      <c r="Q283"/>
      <c r="R283"/>
      <c r="S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  <c r="FO283"/>
      <c r="FP283"/>
      <c r="FQ283"/>
      <c r="FR283"/>
      <c r="FS283"/>
      <c r="FT283"/>
      <c r="FU283"/>
      <c r="FV283"/>
      <c r="FW283"/>
      <c r="FX283"/>
      <c r="FY283"/>
      <c r="FZ283"/>
      <c r="GA283"/>
      <c r="GB283"/>
      <c r="GC283"/>
      <c r="GD283"/>
      <c r="GE283"/>
      <c r="GF283"/>
      <c r="GG283"/>
      <c r="GH283"/>
      <c r="GI283"/>
      <c r="GJ283"/>
      <c r="GK283"/>
      <c r="GL283"/>
      <c r="GM283"/>
      <c r="GN283"/>
      <c r="GO283"/>
      <c r="GP283"/>
      <c r="GQ283"/>
      <c r="GR283"/>
      <c r="GS283"/>
      <c r="GT283"/>
      <c r="GU283"/>
      <c r="GV283"/>
      <c r="GW283"/>
      <c r="GX283"/>
      <c r="GY283"/>
      <c r="GZ283"/>
      <c r="HA283"/>
      <c r="HB283"/>
      <c r="HC283"/>
      <c r="HD283"/>
      <c r="HE283"/>
      <c r="HF283"/>
      <c r="HG283"/>
      <c r="HH283"/>
      <c r="HI283"/>
      <c r="HJ283"/>
      <c r="HK283"/>
      <c r="HL283"/>
      <c r="HM283"/>
      <c r="HN283"/>
      <c r="HO283"/>
      <c r="HP283"/>
      <c r="HQ283"/>
      <c r="HR283"/>
      <c r="HS283"/>
      <c r="HT283"/>
      <c r="HU283"/>
      <c r="HV283"/>
      <c r="HW283"/>
      <c r="HX283"/>
      <c r="HY283"/>
      <c r="HZ283"/>
    </row>
    <row r="284" spans="1:234" x14ac:dyDescent="0.25">
      <c r="A284" s="4"/>
      <c r="B284" s="4"/>
      <c r="C284"/>
      <c r="D284"/>
      <c r="E284"/>
      <c r="F284"/>
      <c r="G284"/>
      <c r="H284"/>
      <c r="I284"/>
      <c r="J284"/>
      <c r="K284"/>
      <c r="L284"/>
      <c r="M284"/>
      <c r="N284"/>
      <c r="O284" s="149"/>
      <c r="P284"/>
      <c r="Q284"/>
      <c r="R284"/>
      <c r="S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  <c r="FO284"/>
      <c r="FP284"/>
      <c r="FQ284"/>
      <c r="FR284"/>
      <c r="FS284"/>
      <c r="FT284"/>
      <c r="FU284"/>
      <c r="FV284"/>
      <c r="FW284"/>
      <c r="FX284"/>
      <c r="FY284"/>
      <c r="FZ284"/>
      <c r="GA284"/>
      <c r="GB284"/>
      <c r="GC284"/>
      <c r="GD284"/>
      <c r="GE284"/>
      <c r="GF284"/>
      <c r="GG284"/>
      <c r="GH284"/>
      <c r="GI284"/>
      <c r="GJ284"/>
      <c r="GK284"/>
      <c r="GL284"/>
      <c r="GM284"/>
      <c r="GN284"/>
      <c r="GO284"/>
      <c r="GP284"/>
      <c r="GQ284"/>
      <c r="GR284"/>
      <c r="GS284"/>
      <c r="GT284"/>
      <c r="GU284"/>
      <c r="GV284"/>
      <c r="GW284"/>
      <c r="GX284"/>
      <c r="GY284"/>
      <c r="GZ284"/>
      <c r="HA284"/>
      <c r="HB284"/>
      <c r="HC284"/>
      <c r="HD284"/>
      <c r="HE284"/>
      <c r="HF284"/>
      <c r="HG284"/>
      <c r="HH284"/>
      <c r="HI284"/>
      <c r="HJ284"/>
      <c r="HK284"/>
      <c r="HL284"/>
      <c r="HM284"/>
      <c r="HN284"/>
      <c r="HO284"/>
      <c r="HP284"/>
      <c r="HQ284"/>
      <c r="HR284"/>
      <c r="HS284"/>
      <c r="HT284"/>
      <c r="HU284"/>
      <c r="HV284"/>
      <c r="HW284"/>
      <c r="HX284"/>
      <c r="HY284"/>
      <c r="HZ284"/>
    </row>
    <row r="285" spans="1:234" x14ac:dyDescent="0.25">
      <c r="A285" s="4"/>
      <c r="B285" s="4"/>
      <c r="C285"/>
      <c r="D285"/>
      <c r="E285"/>
      <c r="F285"/>
      <c r="G285"/>
      <c r="H285"/>
      <c r="I285"/>
      <c r="J285"/>
      <c r="K285"/>
      <c r="L285"/>
      <c r="M285"/>
      <c r="N285"/>
      <c r="O285" s="149"/>
      <c r="P285"/>
      <c r="Q285"/>
      <c r="R285"/>
      <c r="S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  <c r="FO285"/>
      <c r="FP285"/>
      <c r="FQ285"/>
      <c r="FR285"/>
      <c r="FS285"/>
      <c r="FT285"/>
      <c r="FU285"/>
      <c r="FV285"/>
      <c r="FW285"/>
      <c r="FX285"/>
      <c r="FY285"/>
      <c r="FZ285"/>
      <c r="GA285"/>
      <c r="GB285"/>
      <c r="GC285"/>
      <c r="GD285"/>
      <c r="GE285"/>
      <c r="GF285"/>
      <c r="GG285"/>
      <c r="GH285"/>
      <c r="GI285"/>
      <c r="GJ285"/>
      <c r="GK285"/>
      <c r="GL285"/>
      <c r="GM285"/>
      <c r="GN285"/>
      <c r="GO285"/>
      <c r="GP285"/>
      <c r="GQ285"/>
      <c r="GR285"/>
      <c r="GS285"/>
      <c r="GT285"/>
      <c r="GU285"/>
      <c r="GV285"/>
      <c r="GW285"/>
      <c r="GX285"/>
      <c r="GY285"/>
      <c r="GZ285"/>
      <c r="HA285"/>
      <c r="HB285"/>
      <c r="HC285"/>
      <c r="HD285"/>
      <c r="HE285"/>
      <c r="HF285"/>
      <c r="HG285"/>
      <c r="HH285"/>
      <c r="HI285"/>
      <c r="HJ285"/>
      <c r="HK285"/>
      <c r="HL285"/>
      <c r="HM285"/>
      <c r="HN285"/>
      <c r="HO285"/>
      <c r="HP285"/>
      <c r="HQ285"/>
      <c r="HR285"/>
      <c r="HS285"/>
      <c r="HT285"/>
      <c r="HU285"/>
      <c r="HV285"/>
      <c r="HW285"/>
      <c r="HX285"/>
      <c r="HY285"/>
      <c r="HZ285"/>
    </row>
    <row r="286" spans="1:234" x14ac:dyDescent="0.25">
      <c r="A286" s="4"/>
      <c r="B286" s="4"/>
      <c r="C286"/>
      <c r="D286"/>
      <c r="E286"/>
      <c r="F286"/>
      <c r="G286"/>
      <c r="H286"/>
      <c r="I286"/>
      <c r="J286"/>
      <c r="K286"/>
      <c r="L286"/>
      <c r="M286"/>
      <c r="N286"/>
      <c r="O286" s="149"/>
      <c r="P286"/>
      <c r="Q286"/>
      <c r="R286"/>
      <c r="S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  <c r="FO286"/>
      <c r="FP286"/>
      <c r="FQ286"/>
      <c r="FR286"/>
      <c r="FS286"/>
      <c r="FT286"/>
      <c r="FU286"/>
      <c r="FV286"/>
      <c r="FW286"/>
      <c r="FX286"/>
      <c r="FY286"/>
      <c r="FZ286"/>
      <c r="GA286"/>
      <c r="GB286"/>
      <c r="GC286"/>
      <c r="GD286"/>
      <c r="GE286"/>
      <c r="GF286"/>
      <c r="GG286"/>
      <c r="GH286"/>
      <c r="GI286"/>
      <c r="GJ286"/>
      <c r="GK286"/>
      <c r="GL286"/>
      <c r="GM286"/>
      <c r="GN286"/>
      <c r="GO286"/>
      <c r="GP286"/>
      <c r="GQ286"/>
      <c r="GR286"/>
      <c r="GS286"/>
      <c r="GT286"/>
      <c r="GU286"/>
      <c r="GV286"/>
      <c r="GW286"/>
      <c r="GX286"/>
      <c r="GY286"/>
      <c r="GZ286"/>
      <c r="HA286"/>
      <c r="HB286"/>
      <c r="HC286"/>
      <c r="HD286"/>
      <c r="HE286"/>
      <c r="HF286"/>
      <c r="HG286"/>
      <c r="HH286"/>
      <c r="HI286"/>
      <c r="HJ286"/>
      <c r="HK286"/>
      <c r="HL286"/>
      <c r="HM286"/>
      <c r="HN286"/>
      <c r="HO286"/>
      <c r="HP286"/>
      <c r="HQ286"/>
      <c r="HR286"/>
      <c r="HS286"/>
      <c r="HT286"/>
      <c r="HU286"/>
      <c r="HV286"/>
      <c r="HW286"/>
      <c r="HX286"/>
      <c r="HY286"/>
      <c r="HZ286"/>
    </row>
    <row r="287" spans="1:234" x14ac:dyDescent="0.25">
      <c r="A287" s="4"/>
      <c r="B287" s="4"/>
      <c r="C287"/>
      <c r="D287"/>
      <c r="E287"/>
      <c r="F287"/>
      <c r="G287"/>
      <c r="H287"/>
      <c r="I287"/>
      <c r="J287"/>
      <c r="K287"/>
      <c r="L287"/>
      <c r="M287"/>
      <c r="N287"/>
      <c r="O287" s="149"/>
      <c r="P287"/>
      <c r="Q287"/>
      <c r="R287"/>
      <c r="S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  <c r="FO287"/>
      <c r="FP287"/>
      <c r="FQ287"/>
      <c r="FR287"/>
      <c r="FS287"/>
      <c r="FT287"/>
      <c r="FU287"/>
      <c r="FV287"/>
      <c r="FW287"/>
      <c r="FX287"/>
      <c r="FY287"/>
      <c r="FZ287"/>
      <c r="GA287"/>
      <c r="GB287"/>
      <c r="GC287"/>
      <c r="GD287"/>
      <c r="GE287"/>
      <c r="GF287"/>
      <c r="GG287"/>
      <c r="GH287"/>
      <c r="GI287"/>
      <c r="GJ287"/>
      <c r="GK287"/>
      <c r="GL287"/>
      <c r="GM287"/>
      <c r="GN287"/>
      <c r="GO287"/>
      <c r="GP287"/>
      <c r="GQ287"/>
      <c r="GR287"/>
      <c r="GS287"/>
      <c r="GT287"/>
      <c r="GU287"/>
      <c r="GV287"/>
      <c r="GW287"/>
      <c r="GX287"/>
      <c r="GY287"/>
      <c r="GZ287"/>
      <c r="HA287"/>
      <c r="HB287"/>
      <c r="HC287"/>
      <c r="HD287"/>
      <c r="HE287"/>
      <c r="HF287"/>
      <c r="HG287"/>
      <c r="HH287"/>
      <c r="HI287"/>
      <c r="HJ287"/>
      <c r="HK287"/>
      <c r="HL287"/>
      <c r="HM287"/>
      <c r="HN287"/>
      <c r="HO287"/>
      <c r="HP287"/>
      <c r="HQ287"/>
      <c r="HR287"/>
      <c r="HS287"/>
      <c r="HT287"/>
      <c r="HU287"/>
      <c r="HV287"/>
      <c r="HW287"/>
      <c r="HX287"/>
      <c r="HY287"/>
      <c r="HZ287"/>
    </row>
    <row r="288" spans="1:234" x14ac:dyDescent="0.25">
      <c r="A288" s="4"/>
      <c r="B288" s="4"/>
      <c r="C288"/>
      <c r="D288"/>
      <c r="E288"/>
      <c r="F288"/>
      <c r="G288"/>
      <c r="H288"/>
      <c r="I288"/>
      <c r="J288"/>
      <c r="K288"/>
      <c r="L288"/>
      <c r="M288"/>
      <c r="N288"/>
      <c r="O288" s="149"/>
      <c r="P288"/>
      <c r="Q288"/>
      <c r="R288"/>
      <c r="S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  <c r="FO288"/>
      <c r="FP288"/>
      <c r="FQ288"/>
      <c r="FR288"/>
      <c r="FS288"/>
      <c r="FT288"/>
      <c r="FU288"/>
      <c r="FV288"/>
      <c r="FW288"/>
      <c r="FX288"/>
      <c r="FY288"/>
      <c r="FZ288"/>
      <c r="GA288"/>
      <c r="GB288"/>
      <c r="GC288"/>
      <c r="GD288"/>
      <c r="GE288"/>
      <c r="GF288"/>
      <c r="GG288"/>
      <c r="GH288"/>
      <c r="GI288"/>
      <c r="GJ288"/>
      <c r="GK288"/>
      <c r="GL288"/>
      <c r="GM288"/>
      <c r="GN288"/>
      <c r="GO288"/>
      <c r="GP288"/>
      <c r="GQ288"/>
      <c r="GR288"/>
      <c r="GS288"/>
      <c r="GT288"/>
      <c r="GU288"/>
      <c r="GV288"/>
      <c r="GW288"/>
      <c r="GX288"/>
      <c r="GY288"/>
      <c r="GZ288"/>
      <c r="HA288"/>
      <c r="HB288"/>
      <c r="HC288"/>
      <c r="HD288"/>
      <c r="HE288"/>
      <c r="HF288"/>
      <c r="HG288"/>
      <c r="HH288"/>
      <c r="HI288"/>
      <c r="HJ288"/>
      <c r="HK288"/>
      <c r="HL288"/>
      <c r="HM288"/>
      <c r="HN288"/>
      <c r="HO288"/>
      <c r="HP288"/>
      <c r="HQ288"/>
      <c r="HR288"/>
      <c r="HS288"/>
      <c r="HT288"/>
      <c r="HU288"/>
      <c r="HV288"/>
      <c r="HW288"/>
      <c r="HX288"/>
      <c r="HY288"/>
      <c r="HZ288"/>
    </row>
    <row r="289" spans="1:234" x14ac:dyDescent="0.25">
      <c r="A289" s="4"/>
      <c r="B289" s="4"/>
      <c r="C289"/>
      <c r="D289"/>
      <c r="E289"/>
      <c r="F289"/>
      <c r="G289"/>
      <c r="H289"/>
      <c r="I289"/>
      <c r="J289"/>
      <c r="K289"/>
      <c r="L289"/>
      <c r="M289"/>
      <c r="N289"/>
      <c r="O289" s="149"/>
      <c r="P289"/>
      <c r="Q289"/>
      <c r="R289"/>
      <c r="S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  <c r="FO289"/>
      <c r="FP289"/>
      <c r="FQ289"/>
      <c r="FR289"/>
      <c r="FS289"/>
      <c r="FT289"/>
      <c r="FU289"/>
      <c r="FV289"/>
      <c r="FW289"/>
      <c r="FX289"/>
      <c r="FY289"/>
      <c r="FZ289"/>
      <c r="GA289"/>
      <c r="GB289"/>
      <c r="GC289"/>
      <c r="GD289"/>
      <c r="GE289"/>
      <c r="GF289"/>
      <c r="GG289"/>
      <c r="GH289"/>
      <c r="GI289"/>
      <c r="GJ289"/>
      <c r="GK289"/>
      <c r="GL289"/>
      <c r="GM289"/>
      <c r="GN289"/>
      <c r="GO289"/>
      <c r="GP289"/>
      <c r="GQ289"/>
      <c r="GR289"/>
      <c r="GS289"/>
      <c r="GT289"/>
      <c r="GU289"/>
      <c r="GV289"/>
      <c r="GW289"/>
      <c r="GX289"/>
      <c r="GY289"/>
      <c r="GZ289"/>
      <c r="HA289"/>
      <c r="HB289"/>
      <c r="HC289"/>
      <c r="HD289"/>
      <c r="HE289"/>
      <c r="HF289"/>
      <c r="HG289"/>
      <c r="HH289"/>
      <c r="HI289"/>
      <c r="HJ289"/>
      <c r="HK289"/>
      <c r="HL289"/>
      <c r="HM289"/>
      <c r="HN289"/>
      <c r="HO289"/>
      <c r="HP289"/>
      <c r="HQ289"/>
      <c r="HR289"/>
      <c r="HS289"/>
      <c r="HT289"/>
      <c r="HU289"/>
      <c r="HV289"/>
      <c r="HW289"/>
      <c r="HX289"/>
      <c r="HY289"/>
      <c r="HZ289"/>
    </row>
    <row r="290" spans="1:234" x14ac:dyDescent="0.25">
      <c r="A290" s="4"/>
      <c r="B290" s="4"/>
      <c r="C290"/>
      <c r="D290"/>
      <c r="E290"/>
      <c r="F290"/>
      <c r="G290"/>
      <c r="H290"/>
      <c r="I290"/>
      <c r="J290"/>
      <c r="K290"/>
      <c r="L290"/>
      <c r="M290"/>
      <c r="N290"/>
      <c r="O290" s="149"/>
      <c r="P290"/>
      <c r="Q290"/>
      <c r="R290"/>
      <c r="S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  <c r="FO290"/>
      <c r="FP290"/>
      <c r="FQ290"/>
      <c r="FR290"/>
      <c r="FS290"/>
      <c r="FT290"/>
      <c r="FU290"/>
      <c r="FV290"/>
      <c r="FW290"/>
      <c r="FX290"/>
      <c r="FY290"/>
      <c r="FZ290"/>
      <c r="GA290"/>
      <c r="GB290"/>
      <c r="GC290"/>
      <c r="GD290"/>
      <c r="GE290"/>
      <c r="GF290"/>
      <c r="GG290"/>
      <c r="GH290"/>
      <c r="GI290"/>
      <c r="GJ290"/>
      <c r="GK290"/>
      <c r="GL290"/>
      <c r="GM290"/>
      <c r="GN290"/>
      <c r="GO290"/>
      <c r="GP290"/>
      <c r="GQ290"/>
      <c r="GR290"/>
      <c r="GS290"/>
      <c r="GT290"/>
      <c r="GU290"/>
      <c r="GV290"/>
      <c r="GW290"/>
      <c r="GX290"/>
      <c r="GY290"/>
      <c r="GZ290"/>
      <c r="HA290"/>
      <c r="HB290"/>
      <c r="HC290"/>
      <c r="HD290"/>
      <c r="HE290"/>
      <c r="HF290"/>
      <c r="HG290"/>
      <c r="HH290"/>
      <c r="HI290"/>
      <c r="HJ290"/>
      <c r="HK290"/>
      <c r="HL290"/>
      <c r="HM290"/>
      <c r="HN290"/>
      <c r="HO290"/>
      <c r="HP290"/>
      <c r="HQ290"/>
      <c r="HR290"/>
      <c r="HS290"/>
      <c r="HT290"/>
      <c r="HU290"/>
      <c r="HV290"/>
      <c r="HW290"/>
      <c r="HX290"/>
      <c r="HY290"/>
      <c r="HZ290"/>
    </row>
    <row r="291" spans="1:234" x14ac:dyDescent="0.25">
      <c r="A291" s="4"/>
      <c r="B291" s="4"/>
      <c r="C291"/>
      <c r="D291"/>
      <c r="E291"/>
      <c r="F291"/>
      <c r="G291"/>
      <c r="H291"/>
      <c r="I291"/>
      <c r="J291"/>
      <c r="K291"/>
      <c r="L291"/>
      <c r="M291"/>
      <c r="N291"/>
      <c r="O291" s="149"/>
      <c r="P291"/>
      <c r="Q291"/>
      <c r="R291"/>
      <c r="S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  <c r="FO291"/>
      <c r="FP291"/>
      <c r="FQ291"/>
      <c r="FR291"/>
      <c r="FS291"/>
      <c r="FT291"/>
      <c r="FU291"/>
      <c r="FV291"/>
      <c r="FW291"/>
      <c r="FX291"/>
      <c r="FY291"/>
      <c r="FZ291"/>
      <c r="GA291"/>
      <c r="GB291"/>
      <c r="GC291"/>
      <c r="GD291"/>
      <c r="GE291"/>
      <c r="GF291"/>
      <c r="GG291"/>
      <c r="GH291"/>
      <c r="GI291"/>
      <c r="GJ291"/>
      <c r="GK291"/>
      <c r="GL291"/>
      <c r="GM291"/>
      <c r="GN291"/>
      <c r="GO291"/>
      <c r="GP291"/>
      <c r="GQ291"/>
      <c r="GR291"/>
      <c r="GS291"/>
      <c r="GT291"/>
      <c r="GU291"/>
      <c r="GV291"/>
      <c r="GW291"/>
      <c r="GX291"/>
      <c r="GY291"/>
      <c r="GZ291"/>
      <c r="HA291"/>
      <c r="HB291"/>
      <c r="HC291"/>
      <c r="HD291"/>
      <c r="HE291"/>
      <c r="HF291"/>
      <c r="HG291"/>
      <c r="HH291"/>
      <c r="HI291"/>
      <c r="HJ291"/>
      <c r="HK291"/>
      <c r="HL291"/>
      <c r="HM291"/>
      <c r="HN291"/>
      <c r="HO291"/>
      <c r="HP291"/>
      <c r="HQ291"/>
      <c r="HR291"/>
      <c r="HS291"/>
      <c r="HT291"/>
      <c r="HU291"/>
      <c r="HV291"/>
      <c r="HW291"/>
      <c r="HX291"/>
      <c r="HY291"/>
      <c r="HZ291"/>
    </row>
    <row r="292" spans="1:234" x14ac:dyDescent="0.25">
      <c r="A292" s="4"/>
      <c r="B292" s="4"/>
      <c r="C292"/>
      <c r="D292"/>
      <c r="E292"/>
      <c r="F292"/>
      <c r="G292"/>
      <c r="H292"/>
      <c r="I292"/>
      <c r="J292"/>
      <c r="K292"/>
      <c r="L292"/>
      <c r="M292"/>
      <c r="N292"/>
      <c r="O292" s="149"/>
      <c r="P292"/>
      <c r="Q292"/>
      <c r="R292"/>
      <c r="S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  <c r="FO292"/>
      <c r="FP292"/>
      <c r="FQ292"/>
      <c r="FR292"/>
      <c r="FS292"/>
      <c r="FT292"/>
      <c r="FU292"/>
      <c r="FV292"/>
      <c r="FW292"/>
      <c r="FX292"/>
      <c r="FY292"/>
      <c r="FZ292"/>
      <c r="GA292"/>
      <c r="GB292"/>
      <c r="GC292"/>
      <c r="GD292"/>
      <c r="GE292"/>
      <c r="GF292"/>
      <c r="GG292"/>
      <c r="GH292"/>
      <c r="GI292"/>
      <c r="GJ292"/>
      <c r="GK292"/>
      <c r="GL292"/>
      <c r="GM292"/>
      <c r="GN292"/>
      <c r="GO292"/>
      <c r="GP292"/>
      <c r="GQ292"/>
      <c r="GR292"/>
      <c r="GS292"/>
      <c r="GT292"/>
      <c r="GU292"/>
      <c r="GV292"/>
      <c r="GW292"/>
      <c r="GX292"/>
      <c r="GY292"/>
      <c r="GZ292"/>
      <c r="HA292"/>
      <c r="HB292"/>
      <c r="HC292"/>
      <c r="HD292"/>
      <c r="HE292"/>
      <c r="HF292"/>
      <c r="HG292"/>
      <c r="HH292"/>
      <c r="HI292"/>
      <c r="HJ292"/>
      <c r="HK292"/>
      <c r="HL292"/>
      <c r="HM292"/>
      <c r="HN292"/>
      <c r="HO292"/>
      <c r="HP292"/>
      <c r="HQ292"/>
      <c r="HR292"/>
      <c r="HS292"/>
      <c r="HT292"/>
      <c r="HU292"/>
      <c r="HV292"/>
      <c r="HW292"/>
      <c r="HX292"/>
      <c r="HY292"/>
      <c r="HZ292"/>
    </row>
    <row r="293" spans="1:234" x14ac:dyDescent="0.25">
      <c r="A293" s="4"/>
      <c r="B293" s="4"/>
      <c r="C293"/>
      <c r="D293"/>
      <c r="E293"/>
      <c r="F293"/>
      <c r="G293"/>
      <c r="H293"/>
      <c r="I293"/>
      <c r="J293"/>
      <c r="K293"/>
      <c r="L293"/>
      <c r="M293"/>
      <c r="N293"/>
      <c r="O293" s="149"/>
      <c r="P293"/>
      <c r="Q293"/>
      <c r="R293"/>
      <c r="S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  <c r="FO293"/>
      <c r="FP293"/>
      <c r="FQ293"/>
      <c r="FR293"/>
      <c r="FS293"/>
      <c r="FT293"/>
      <c r="FU293"/>
      <c r="FV293"/>
      <c r="FW293"/>
      <c r="FX293"/>
      <c r="FY293"/>
      <c r="FZ293"/>
      <c r="GA293"/>
      <c r="GB293"/>
      <c r="GC293"/>
      <c r="GD293"/>
      <c r="GE293"/>
      <c r="GF293"/>
      <c r="GG293"/>
      <c r="GH293"/>
      <c r="GI293"/>
      <c r="GJ293"/>
      <c r="GK293"/>
      <c r="GL293"/>
      <c r="GM293"/>
      <c r="GN293"/>
      <c r="GO293"/>
      <c r="GP293"/>
      <c r="GQ293"/>
      <c r="GR293"/>
      <c r="GS293"/>
      <c r="GT293"/>
      <c r="GU293"/>
      <c r="GV293"/>
      <c r="GW293"/>
      <c r="GX293"/>
      <c r="GY293"/>
      <c r="GZ293"/>
      <c r="HA293"/>
      <c r="HB293"/>
      <c r="HC293"/>
      <c r="HD293"/>
      <c r="HE293"/>
      <c r="HF293"/>
      <c r="HG293"/>
      <c r="HH293"/>
      <c r="HI293"/>
      <c r="HJ293"/>
      <c r="HK293"/>
      <c r="HL293"/>
      <c r="HM293"/>
      <c r="HN293"/>
      <c r="HO293"/>
      <c r="HP293"/>
      <c r="HQ293"/>
      <c r="HR293"/>
      <c r="HS293"/>
      <c r="HT293"/>
      <c r="HU293"/>
      <c r="HV293"/>
      <c r="HW293"/>
      <c r="HX293"/>
      <c r="HY293"/>
      <c r="HZ293"/>
    </row>
    <row r="294" spans="1:234" x14ac:dyDescent="0.25">
      <c r="A294" s="4"/>
      <c r="B294" s="4"/>
      <c r="C294"/>
      <c r="D294"/>
      <c r="E294"/>
      <c r="F294"/>
      <c r="G294"/>
      <c r="H294"/>
      <c r="I294"/>
      <c r="J294"/>
      <c r="K294"/>
      <c r="L294"/>
      <c r="M294"/>
      <c r="N294"/>
      <c r="O294" s="149"/>
      <c r="P294"/>
      <c r="Q294"/>
      <c r="R294"/>
      <c r="S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  <c r="FO294"/>
      <c r="FP294"/>
      <c r="FQ294"/>
      <c r="FR294"/>
      <c r="FS294"/>
      <c r="FT294"/>
      <c r="FU294"/>
      <c r="FV294"/>
      <c r="FW294"/>
      <c r="FX294"/>
      <c r="FY294"/>
      <c r="FZ294"/>
      <c r="GA294"/>
      <c r="GB294"/>
      <c r="GC294"/>
      <c r="GD294"/>
      <c r="GE294"/>
      <c r="GF294"/>
      <c r="GG294"/>
      <c r="GH294"/>
      <c r="GI294"/>
      <c r="GJ294"/>
      <c r="GK294"/>
      <c r="GL294"/>
      <c r="GM294"/>
      <c r="GN294"/>
      <c r="GO294"/>
      <c r="GP294"/>
      <c r="GQ294"/>
      <c r="GR294"/>
      <c r="GS294"/>
      <c r="GT294"/>
      <c r="GU294"/>
      <c r="GV294"/>
      <c r="GW294"/>
      <c r="GX294"/>
      <c r="GY294"/>
      <c r="GZ294"/>
      <c r="HA294"/>
      <c r="HB294"/>
      <c r="HC294"/>
      <c r="HD294"/>
      <c r="HE294"/>
      <c r="HF294"/>
      <c r="HG294"/>
      <c r="HH294"/>
      <c r="HI294"/>
      <c r="HJ294"/>
      <c r="HK294"/>
      <c r="HL294"/>
      <c r="HM294"/>
      <c r="HN294"/>
      <c r="HO294"/>
      <c r="HP294"/>
      <c r="HQ294"/>
      <c r="HR294"/>
      <c r="HS294"/>
      <c r="HT294"/>
      <c r="HU294"/>
      <c r="HV294"/>
      <c r="HW294"/>
      <c r="HX294"/>
      <c r="HY294"/>
      <c r="HZ294"/>
    </row>
    <row r="295" spans="1:234" x14ac:dyDescent="0.25">
      <c r="A295" s="4"/>
      <c r="B295" s="4"/>
      <c r="C295"/>
      <c r="D295"/>
      <c r="E295"/>
      <c r="F295"/>
      <c r="G295"/>
      <c r="H295"/>
      <c r="I295"/>
      <c r="J295"/>
      <c r="K295"/>
      <c r="L295"/>
      <c r="M295"/>
      <c r="N295"/>
      <c r="O295" s="149"/>
      <c r="P295"/>
      <c r="Q295"/>
      <c r="R295"/>
      <c r="S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  <c r="FO295"/>
      <c r="FP295"/>
      <c r="FQ295"/>
      <c r="FR295"/>
      <c r="FS295"/>
      <c r="FT295"/>
      <c r="FU295"/>
      <c r="FV295"/>
      <c r="FW295"/>
      <c r="FX295"/>
      <c r="FY295"/>
      <c r="FZ295"/>
      <c r="GA295"/>
      <c r="GB295"/>
      <c r="GC295"/>
      <c r="GD295"/>
      <c r="GE295"/>
      <c r="GF295"/>
      <c r="GG295"/>
      <c r="GH295"/>
      <c r="GI295"/>
      <c r="GJ295"/>
      <c r="GK295"/>
      <c r="GL295"/>
      <c r="GM295"/>
      <c r="GN295"/>
      <c r="GO295"/>
      <c r="GP295"/>
      <c r="GQ295"/>
      <c r="GR295"/>
      <c r="GS295"/>
      <c r="GT295"/>
      <c r="GU295"/>
      <c r="GV295"/>
      <c r="GW295"/>
      <c r="GX295"/>
      <c r="GY295"/>
      <c r="GZ295"/>
      <c r="HA295"/>
      <c r="HB295"/>
      <c r="HC295"/>
      <c r="HD295"/>
      <c r="HE295"/>
      <c r="HF295"/>
      <c r="HG295"/>
      <c r="HH295"/>
      <c r="HI295"/>
      <c r="HJ295"/>
      <c r="HK295"/>
      <c r="HL295"/>
      <c r="HM295"/>
      <c r="HN295"/>
      <c r="HO295"/>
      <c r="HP295"/>
      <c r="HQ295"/>
      <c r="HR295"/>
      <c r="HS295"/>
      <c r="HT295"/>
      <c r="HU295"/>
      <c r="HV295"/>
      <c r="HW295"/>
      <c r="HX295"/>
      <c r="HY295"/>
      <c r="HZ295"/>
    </row>
    <row r="296" spans="1:234" x14ac:dyDescent="0.25">
      <c r="A296" s="4"/>
      <c r="B296" s="4"/>
      <c r="C296"/>
      <c r="D296"/>
      <c r="E296"/>
      <c r="F296"/>
      <c r="G296"/>
      <c r="H296"/>
      <c r="I296"/>
      <c r="J296"/>
      <c r="K296"/>
      <c r="L296"/>
      <c r="M296"/>
      <c r="N296"/>
      <c r="O296" s="149"/>
      <c r="P296"/>
      <c r="Q296"/>
      <c r="R296"/>
      <c r="S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  <c r="FO296"/>
      <c r="FP296"/>
      <c r="FQ296"/>
      <c r="FR296"/>
      <c r="FS296"/>
      <c r="FT296"/>
      <c r="FU296"/>
      <c r="FV296"/>
      <c r="FW296"/>
      <c r="FX296"/>
      <c r="FY296"/>
      <c r="FZ296"/>
      <c r="GA296"/>
      <c r="GB296"/>
      <c r="GC296"/>
      <c r="GD296"/>
      <c r="GE296"/>
      <c r="GF296"/>
      <c r="GG296"/>
      <c r="GH296"/>
      <c r="GI296"/>
      <c r="GJ296"/>
      <c r="GK296"/>
      <c r="GL296"/>
      <c r="GM296"/>
      <c r="GN296"/>
      <c r="GO296"/>
      <c r="GP296"/>
      <c r="GQ296"/>
      <c r="GR296"/>
      <c r="GS296"/>
      <c r="GT296"/>
      <c r="GU296"/>
      <c r="GV296"/>
      <c r="GW296"/>
      <c r="GX296"/>
      <c r="GY296"/>
      <c r="GZ296"/>
      <c r="HA296"/>
      <c r="HB296"/>
      <c r="HC296"/>
      <c r="HD296"/>
      <c r="HE296"/>
      <c r="HF296"/>
      <c r="HG296"/>
      <c r="HH296"/>
      <c r="HI296"/>
      <c r="HJ296"/>
      <c r="HK296"/>
      <c r="HL296"/>
      <c r="HM296"/>
      <c r="HN296"/>
      <c r="HO296"/>
      <c r="HP296"/>
      <c r="HQ296"/>
      <c r="HR296"/>
      <c r="HS296"/>
      <c r="HT296"/>
      <c r="HU296"/>
      <c r="HV296"/>
      <c r="HW296"/>
      <c r="HX296"/>
      <c r="HY296"/>
      <c r="HZ296"/>
    </row>
    <row r="297" spans="1:234" x14ac:dyDescent="0.25">
      <c r="A297" s="4"/>
      <c r="B297" s="4"/>
      <c r="C297"/>
      <c r="D297"/>
      <c r="E297"/>
      <c r="F297"/>
      <c r="G297"/>
      <c r="H297"/>
      <c r="I297"/>
      <c r="J297"/>
      <c r="K297"/>
      <c r="L297"/>
      <c r="M297"/>
      <c r="N297"/>
      <c r="O297" s="149"/>
      <c r="P297"/>
      <c r="Q297"/>
      <c r="R297"/>
      <c r="S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  <c r="FO297"/>
      <c r="FP297"/>
      <c r="FQ297"/>
      <c r="FR297"/>
      <c r="FS297"/>
      <c r="FT297"/>
      <c r="FU297"/>
      <c r="FV297"/>
      <c r="FW297"/>
      <c r="FX297"/>
      <c r="FY297"/>
      <c r="FZ297"/>
      <c r="GA297"/>
      <c r="GB297"/>
      <c r="GC297"/>
      <c r="GD297"/>
      <c r="GE297"/>
      <c r="GF297"/>
      <c r="GG297"/>
      <c r="GH297"/>
      <c r="GI297"/>
      <c r="GJ297"/>
      <c r="GK297"/>
      <c r="GL297"/>
      <c r="GM297"/>
      <c r="GN297"/>
      <c r="GO297"/>
      <c r="GP297"/>
      <c r="GQ297"/>
      <c r="GR297"/>
      <c r="GS297"/>
      <c r="GT297"/>
      <c r="GU297"/>
      <c r="GV297"/>
      <c r="GW297"/>
      <c r="GX297"/>
      <c r="GY297"/>
      <c r="GZ297"/>
      <c r="HA297"/>
      <c r="HB297"/>
      <c r="HC297"/>
      <c r="HD297"/>
      <c r="HE297"/>
      <c r="HF297"/>
      <c r="HG297"/>
      <c r="HH297"/>
      <c r="HI297"/>
      <c r="HJ297"/>
      <c r="HK297"/>
      <c r="HL297"/>
      <c r="HM297"/>
      <c r="HN297"/>
      <c r="HO297"/>
      <c r="HP297"/>
      <c r="HQ297"/>
      <c r="HR297"/>
      <c r="HS297"/>
      <c r="HT297"/>
      <c r="HU297"/>
      <c r="HV297"/>
      <c r="HW297"/>
      <c r="HX297"/>
      <c r="HY297"/>
      <c r="HZ297"/>
    </row>
    <row r="298" spans="1:234" x14ac:dyDescent="0.25">
      <c r="A298" s="4"/>
      <c r="B298" s="4"/>
      <c r="C298"/>
      <c r="D298"/>
      <c r="E298"/>
      <c r="F298"/>
      <c r="G298"/>
      <c r="H298"/>
      <c r="I298"/>
      <c r="J298"/>
      <c r="K298"/>
      <c r="L298"/>
      <c r="M298"/>
      <c r="N298"/>
      <c r="O298" s="149"/>
      <c r="P298"/>
      <c r="Q298"/>
      <c r="R298"/>
      <c r="S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  <c r="FO298"/>
      <c r="FP298"/>
      <c r="FQ298"/>
      <c r="FR298"/>
      <c r="FS298"/>
      <c r="FT298"/>
      <c r="FU298"/>
      <c r="FV298"/>
      <c r="FW298"/>
      <c r="FX298"/>
      <c r="FY298"/>
      <c r="FZ298"/>
      <c r="GA298"/>
      <c r="GB298"/>
      <c r="GC298"/>
      <c r="GD298"/>
      <c r="GE298"/>
      <c r="GF298"/>
      <c r="GG298"/>
      <c r="GH298"/>
      <c r="GI298"/>
      <c r="GJ298"/>
      <c r="GK298"/>
      <c r="GL298"/>
      <c r="GM298"/>
      <c r="GN298"/>
      <c r="GO298"/>
      <c r="GP298"/>
      <c r="GQ298"/>
      <c r="GR298"/>
      <c r="GS298"/>
      <c r="GT298"/>
      <c r="GU298"/>
      <c r="GV298"/>
      <c r="GW298"/>
      <c r="GX298"/>
      <c r="GY298"/>
      <c r="GZ298"/>
      <c r="HA298"/>
      <c r="HB298"/>
      <c r="HC298"/>
      <c r="HD298"/>
      <c r="HE298"/>
      <c r="HF298"/>
      <c r="HG298"/>
      <c r="HH298"/>
      <c r="HI298"/>
      <c r="HJ298"/>
      <c r="HK298"/>
      <c r="HL298"/>
      <c r="HM298"/>
      <c r="HN298"/>
      <c r="HO298"/>
      <c r="HP298"/>
      <c r="HQ298"/>
      <c r="HR298"/>
      <c r="HS298"/>
      <c r="HT298"/>
      <c r="HU298"/>
      <c r="HV298"/>
      <c r="HW298"/>
      <c r="HX298"/>
      <c r="HY298"/>
      <c r="HZ298"/>
    </row>
    <row r="299" spans="1:234" x14ac:dyDescent="0.25">
      <c r="A299" s="4"/>
      <c r="B299" s="4"/>
      <c r="C299"/>
      <c r="D299"/>
      <c r="E299"/>
      <c r="F299"/>
      <c r="G299"/>
      <c r="H299"/>
      <c r="I299"/>
      <c r="J299"/>
      <c r="K299"/>
      <c r="L299"/>
      <c r="M299"/>
      <c r="N299"/>
      <c r="O299" s="149"/>
      <c r="P299"/>
      <c r="Q299"/>
      <c r="R299"/>
      <c r="S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  <c r="FO299"/>
      <c r="FP299"/>
      <c r="FQ299"/>
      <c r="FR299"/>
      <c r="FS299"/>
      <c r="FT299"/>
      <c r="FU299"/>
      <c r="FV299"/>
      <c r="FW299"/>
      <c r="FX299"/>
      <c r="FY299"/>
      <c r="FZ299"/>
      <c r="GA299"/>
      <c r="GB299"/>
      <c r="GC299"/>
      <c r="GD299"/>
      <c r="GE299"/>
      <c r="GF299"/>
      <c r="GG299"/>
      <c r="GH299"/>
      <c r="GI299"/>
      <c r="GJ299"/>
      <c r="GK299"/>
      <c r="GL299"/>
      <c r="GM299"/>
      <c r="GN299"/>
      <c r="GO299"/>
      <c r="GP299"/>
      <c r="GQ299"/>
      <c r="GR299"/>
      <c r="GS299"/>
      <c r="GT299"/>
      <c r="GU299"/>
      <c r="GV299"/>
      <c r="GW299"/>
      <c r="GX299"/>
      <c r="GY299"/>
      <c r="GZ299"/>
      <c r="HA299"/>
      <c r="HB299"/>
      <c r="HC299"/>
      <c r="HD299"/>
      <c r="HE299"/>
      <c r="HF299"/>
      <c r="HG299"/>
      <c r="HH299"/>
      <c r="HI299"/>
      <c r="HJ299"/>
      <c r="HK299"/>
      <c r="HL299"/>
      <c r="HM299"/>
      <c r="HN299"/>
      <c r="HO299"/>
      <c r="HP299"/>
      <c r="HQ299"/>
      <c r="HR299"/>
      <c r="HS299"/>
      <c r="HT299"/>
      <c r="HU299"/>
      <c r="HV299"/>
      <c r="HW299"/>
      <c r="HX299"/>
      <c r="HY299"/>
      <c r="HZ299"/>
    </row>
    <row r="300" spans="1:234" x14ac:dyDescent="0.25">
      <c r="A300" s="4"/>
      <c r="B300" s="4"/>
      <c r="C300"/>
      <c r="D300"/>
      <c r="E300"/>
      <c r="F300"/>
      <c r="G300"/>
      <c r="H300"/>
      <c r="I300"/>
      <c r="J300"/>
      <c r="K300"/>
      <c r="L300"/>
      <c r="M300"/>
      <c r="N300"/>
      <c r="O300" s="149"/>
      <c r="P300"/>
      <c r="Q300"/>
      <c r="R300"/>
      <c r="S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  <c r="FO300"/>
      <c r="FP300"/>
      <c r="FQ300"/>
      <c r="FR300"/>
      <c r="FS300"/>
      <c r="FT300"/>
      <c r="FU300"/>
      <c r="FV300"/>
      <c r="FW300"/>
      <c r="FX300"/>
      <c r="FY300"/>
      <c r="FZ300"/>
      <c r="GA300"/>
      <c r="GB300"/>
      <c r="GC300"/>
      <c r="GD300"/>
      <c r="GE300"/>
      <c r="GF300"/>
      <c r="GG300"/>
      <c r="GH300"/>
      <c r="GI300"/>
      <c r="GJ300"/>
      <c r="GK300"/>
      <c r="GL300"/>
      <c r="GM300"/>
      <c r="GN300"/>
      <c r="GO300"/>
      <c r="GP300"/>
      <c r="GQ300"/>
      <c r="GR300"/>
      <c r="GS300"/>
      <c r="GT300"/>
      <c r="GU300"/>
      <c r="GV300"/>
      <c r="GW300"/>
      <c r="GX300"/>
      <c r="GY300"/>
      <c r="GZ300"/>
      <c r="HA300"/>
      <c r="HB300"/>
      <c r="HC300"/>
      <c r="HD300"/>
      <c r="HE300"/>
      <c r="HF300"/>
      <c r="HG300"/>
      <c r="HH300"/>
      <c r="HI300"/>
      <c r="HJ300"/>
      <c r="HK300"/>
      <c r="HL300"/>
      <c r="HM300"/>
      <c r="HN300"/>
      <c r="HO300"/>
      <c r="HP300"/>
      <c r="HQ300"/>
      <c r="HR300"/>
      <c r="HS300"/>
      <c r="HT300"/>
      <c r="HU300"/>
      <c r="HV300"/>
      <c r="HW300"/>
      <c r="HX300"/>
      <c r="HY300"/>
      <c r="HZ300"/>
    </row>
    <row r="301" spans="1:234" x14ac:dyDescent="0.25">
      <c r="A301" s="4"/>
      <c r="B301" s="4"/>
      <c r="C301"/>
      <c r="D301"/>
      <c r="E301"/>
      <c r="F301"/>
      <c r="G301"/>
      <c r="H301"/>
      <c r="I301"/>
      <c r="J301"/>
      <c r="K301"/>
      <c r="L301"/>
      <c r="M301"/>
      <c r="N301"/>
      <c r="O301" s="149"/>
      <c r="P301"/>
      <c r="Q301"/>
      <c r="R301"/>
      <c r="S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  <c r="FO301"/>
      <c r="FP301"/>
      <c r="FQ301"/>
      <c r="FR301"/>
      <c r="FS301"/>
      <c r="FT301"/>
      <c r="FU301"/>
      <c r="FV301"/>
      <c r="FW301"/>
      <c r="FX301"/>
      <c r="FY301"/>
      <c r="FZ301"/>
      <c r="GA301"/>
      <c r="GB301"/>
      <c r="GC301"/>
      <c r="GD301"/>
      <c r="GE301"/>
      <c r="GF301"/>
      <c r="GG301"/>
      <c r="GH301"/>
      <c r="GI301"/>
      <c r="GJ301"/>
      <c r="GK301"/>
      <c r="GL301"/>
      <c r="GM301"/>
      <c r="GN301"/>
      <c r="GO301"/>
      <c r="GP301"/>
      <c r="GQ301"/>
      <c r="GR301"/>
      <c r="GS301"/>
      <c r="GT301"/>
      <c r="GU301"/>
      <c r="GV301"/>
      <c r="GW301"/>
      <c r="GX301"/>
      <c r="GY301"/>
      <c r="GZ301"/>
      <c r="HA301"/>
      <c r="HB301"/>
      <c r="HC301"/>
      <c r="HD301"/>
      <c r="HE301"/>
      <c r="HF301"/>
      <c r="HG301"/>
      <c r="HH301"/>
      <c r="HI301"/>
      <c r="HJ301"/>
      <c r="HK301"/>
      <c r="HL301"/>
      <c r="HM301"/>
      <c r="HN301"/>
      <c r="HO301"/>
      <c r="HP301"/>
      <c r="HQ301"/>
      <c r="HR301"/>
      <c r="HS301"/>
      <c r="HT301"/>
      <c r="HU301"/>
      <c r="HV301"/>
      <c r="HW301"/>
      <c r="HX301"/>
      <c r="HY301"/>
      <c r="HZ301"/>
    </row>
    <row r="302" spans="1:234" x14ac:dyDescent="0.25">
      <c r="A302" s="4"/>
      <c r="B302" s="4"/>
      <c r="C302"/>
      <c r="D302"/>
      <c r="E302"/>
      <c r="F302"/>
      <c r="G302"/>
      <c r="H302"/>
      <c r="I302"/>
      <c r="J302"/>
      <c r="K302"/>
      <c r="L302"/>
      <c r="M302"/>
      <c r="N302"/>
      <c r="O302" s="149"/>
      <c r="P302"/>
      <c r="Q302"/>
      <c r="R302"/>
      <c r="S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  <c r="FO302"/>
      <c r="FP302"/>
      <c r="FQ302"/>
      <c r="FR302"/>
      <c r="FS302"/>
      <c r="FT302"/>
      <c r="FU302"/>
      <c r="FV302"/>
      <c r="FW302"/>
      <c r="FX302"/>
      <c r="FY302"/>
      <c r="FZ302"/>
      <c r="GA302"/>
      <c r="GB302"/>
      <c r="GC302"/>
      <c r="GD302"/>
      <c r="GE302"/>
      <c r="GF302"/>
      <c r="GG302"/>
      <c r="GH302"/>
      <c r="GI302"/>
      <c r="GJ302"/>
      <c r="GK302"/>
      <c r="GL302"/>
      <c r="GM302"/>
      <c r="GN302"/>
      <c r="GO302"/>
      <c r="GP302"/>
      <c r="GQ302"/>
      <c r="GR302"/>
      <c r="GS302"/>
      <c r="GT302"/>
      <c r="GU302"/>
      <c r="GV302"/>
      <c r="GW302"/>
      <c r="GX302"/>
      <c r="GY302"/>
      <c r="GZ302"/>
      <c r="HA302"/>
      <c r="HB302"/>
      <c r="HC302"/>
      <c r="HD302"/>
      <c r="HE302"/>
      <c r="HF302"/>
      <c r="HG302"/>
      <c r="HH302"/>
      <c r="HI302"/>
      <c r="HJ302"/>
      <c r="HK302"/>
      <c r="HL302"/>
      <c r="HM302"/>
      <c r="HN302"/>
      <c r="HO302"/>
      <c r="HP302"/>
      <c r="HQ302"/>
      <c r="HR302"/>
      <c r="HS302"/>
      <c r="HT302"/>
      <c r="HU302"/>
      <c r="HV302"/>
      <c r="HW302"/>
      <c r="HX302"/>
      <c r="HY302"/>
      <c r="HZ302"/>
    </row>
    <row r="303" spans="1:234" x14ac:dyDescent="0.25">
      <c r="A303" s="4"/>
      <c r="B303" s="4"/>
      <c r="C303"/>
      <c r="D303"/>
      <c r="E303"/>
      <c r="F303"/>
      <c r="G303"/>
      <c r="H303"/>
      <c r="I303"/>
      <c r="J303"/>
      <c r="K303"/>
      <c r="L303"/>
      <c r="M303"/>
      <c r="N303"/>
      <c r="O303" s="149"/>
      <c r="P303"/>
      <c r="Q303"/>
      <c r="R303"/>
      <c r="S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  <c r="FO303"/>
      <c r="FP303"/>
      <c r="FQ303"/>
      <c r="FR303"/>
      <c r="FS303"/>
      <c r="FT303"/>
      <c r="FU303"/>
      <c r="FV303"/>
      <c r="FW303"/>
      <c r="FX303"/>
      <c r="FY303"/>
      <c r="FZ303"/>
      <c r="GA303"/>
      <c r="GB303"/>
      <c r="GC303"/>
      <c r="GD303"/>
      <c r="GE303"/>
      <c r="GF303"/>
      <c r="GG303"/>
      <c r="GH303"/>
      <c r="GI303"/>
      <c r="GJ303"/>
      <c r="GK303"/>
      <c r="GL303"/>
      <c r="GM303"/>
      <c r="GN303"/>
      <c r="GO303"/>
      <c r="GP303"/>
      <c r="GQ303"/>
      <c r="GR303"/>
      <c r="GS303"/>
      <c r="GT303"/>
      <c r="GU303"/>
      <c r="GV303"/>
      <c r="GW303"/>
      <c r="GX303"/>
      <c r="GY303"/>
      <c r="GZ303"/>
      <c r="HA303"/>
      <c r="HB303"/>
      <c r="HC303"/>
      <c r="HD303"/>
      <c r="HE303"/>
      <c r="HF303"/>
      <c r="HG303"/>
      <c r="HH303"/>
      <c r="HI303"/>
      <c r="HJ303"/>
      <c r="HK303"/>
      <c r="HL303"/>
      <c r="HM303"/>
      <c r="HN303"/>
      <c r="HO303"/>
      <c r="HP303"/>
      <c r="HQ303"/>
      <c r="HR303"/>
      <c r="HS303"/>
      <c r="HT303"/>
      <c r="HU303"/>
      <c r="HV303"/>
      <c r="HW303"/>
      <c r="HX303"/>
      <c r="HY303"/>
      <c r="HZ303"/>
    </row>
    <row r="304" spans="1:234" x14ac:dyDescent="0.25">
      <c r="A304" s="4"/>
      <c r="B304" s="4"/>
      <c r="C304"/>
      <c r="D304"/>
      <c r="E304"/>
      <c r="F304"/>
      <c r="G304"/>
      <c r="H304"/>
      <c r="I304"/>
      <c r="J304"/>
      <c r="K304"/>
      <c r="L304"/>
      <c r="M304"/>
      <c r="N304"/>
      <c r="O304" s="149"/>
      <c r="P304"/>
      <c r="Q304"/>
      <c r="R304"/>
      <c r="S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  <c r="FO304"/>
      <c r="FP304"/>
      <c r="FQ304"/>
      <c r="FR304"/>
      <c r="FS304"/>
      <c r="FT304"/>
      <c r="FU304"/>
      <c r="FV304"/>
      <c r="FW304"/>
      <c r="FX304"/>
      <c r="FY304"/>
      <c r="FZ304"/>
      <c r="GA304"/>
      <c r="GB304"/>
      <c r="GC304"/>
      <c r="GD304"/>
      <c r="GE304"/>
      <c r="GF304"/>
      <c r="GG304"/>
      <c r="GH304"/>
      <c r="GI304"/>
      <c r="GJ304"/>
      <c r="GK304"/>
      <c r="GL304"/>
      <c r="GM304"/>
      <c r="GN304"/>
      <c r="GO304"/>
      <c r="GP304"/>
      <c r="GQ304"/>
      <c r="GR304"/>
      <c r="GS304"/>
      <c r="GT304"/>
      <c r="GU304"/>
      <c r="GV304"/>
      <c r="GW304"/>
      <c r="GX304"/>
      <c r="GY304"/>
      <c r="GZ304"/>
      <c r="HA304"/>
      <c r="HB304"/>
      <c r="HC304"/>
      <c r="HD304"/>
      <c r="HE304"/>
      <c r="HF304"/>
      <c r="HG304"/>
      <c r="HH304"/>
      <c r="HI304"/>
      <c r="HJ304"/>
      <c r="HK304"/>
      <c r="HL304"/>
      <c r="HM304"/>
      <c r="HN304"/>
      <c r="HO304"/>
      <c r="HP304"/>
      <c r="HQ304"/>
      <c r="HR304"/>
      <c r="HS304"/>
      <c r="HT304"/>
      <c r="HU304"/>
      <c r="HV304"/>
      <c r="HW304"/>
      <c r="HX304"/>
      <c r="HY304"/>
      <c r="HZ304"/>
    </row>
    <row r="305" spans="1:234" x14ac:dyDescent="0.25">
      <c r="A305" s="4"/>
      <c r="B305" s="4"/>
      <c r="C305"/>
      <c r="D305"/>
      <c r="E305"/>
      <c r="F305"/>
      <c r="G305"/>
      <c r="H305"/>
      <c r="I305"/>
      <c r="J305"/>
      <c r="K305"/>
      <c r="L305"/>
      <c r="M305"/>
      <c r="N305"/>
      <c r="O305" s="149"/>
      <c r="P305"/>
      <c r="Q305"/>
      <c r="R305"/>
      <c r="S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  <c r="FO305"/>
      <c r="FP305"/>
      <c r="FQ305"/>
      <c r="FR305"/>
      <c r="FS305"/>
      <c r="FT305"/>
      <c r="FU305"/>
      <c r="FV305"/>
      <c r="FW305"/>
      <c r="FX305"/>
      <c r="FY305"/>
      <c r="FZ305"/>
      <c r="GA305"/>
      <c r="GB305"/>
      <c r="GC305"/>
      <c r="GD305"/>
      <c r="GE305"/>
      <c r="GF305"/>
      <c r="GG305"/>
      <c r="GH305"/>
      <c r="GI305"/>
      <c r="GJ305"/>
      <c r="GK305"/>
      <c r="GL305"/>
      <c r="GM305"/>
      <c r="GN305"/>
      <c r="GO305"/>
      <c r="GP305"/>
      <c r="GQ305"/>
      <c r="GR305"/>
      <c r="GS305"/>
      <c r="GT305"/>
      <c r="GU305"/>
      <c r="GV305"/>
      <c r="GW305"/>
      <c r="GX305"/>
      <c r="GY305"/>
      <c r="GZ305"/>
      <c r="HA305"/>
      <c r="HB305"/>
      <c r="HC305"/>
      <c r="HD305"/>
      <c r="HE305"/>
      <c r="HF305"/>
      <c r="HG305"/>
      <c r="HH305"/>
      <c r="HI305"/>
      <c r="HJ305"/>
      <c r="HK305"/>
      <c r="HL305"/>
      <c r="HM305"/>
      <c r="HN305"/>
      <c r="HO305"/>
      <c r="HP305"/>
      <c r="HQ305"/>
      <c r="HR305"/>
      <c r="HS305"/>
      <c r="HT305"/>
      <c r="HU305"/>
      <c r="HV305"/>
      <c r="HW305"/>
      <c r="HX305"/>
      <c r="HY305"/>
      <c r="HZ305"/>
    </row>
    <row r="306" spans="1:234" x14ac:dyDescent="0.25">
      <c r="A306" s="4"/>
      <c r="B306" s="4"/>
      <c r="C306"/>
      <c r="D306"/>
      <c r="E306"/>
      <c r="F306"/>
      <c r="G306"/>
      <c r="H306"/>
      <c r="I306"/>
      <c r="J306"/>
      <c r="K306"/>
      <c r="L306"/>
      <c r="M306"/>
      <c r="N306"/>
      <c r="O306" s="149"/>
      <c r="P306"/>
      <c r="Q306"/>
      <c r="R306"/>
      <c r="S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  <c r="FO306"/>
      <c r="FP306"/>
      <c r="FQ306"/>
      <c r="FR306"/>
      <c r="FS306"/>
      <c r="FT306"/>
      <c r="FU306"/>
      <c r="FV306"/>
      <c r="FW306"/>
      <c r="FX306"/>
      <c r="FY306"/>
      <c r="FZ306"/>
      <c r="GA306"/>
      <c r="GB306"/>
      <c r="GC306"/>
      <c r="GD306"/>
      <c r="GE306"/>
      <c r="GF306"/>
      <c r="GG306"/>
      <c r="GH306"/>
      <c r="GI306"/>
      <c r="GJ306"/>
      <c r="GK306"/>
      <c r="GL306"/>
      <c r="GM306"/>
      <c r="GN306"/>
      <c r="GO306"/>
      <c r="GP306"/>
      <c r="GQ306"/>
      <c r="GR306"/>
      <c r="GS306"/>
      <c r="GT306"/>
      <c r="GU306"/>
      <c r="GV306"/>
      <c r="GW306"/>
      <c r="GX306"/>
      <c r="GY306"/>
      <c r="GZ306"/>
      <c r="HA306"/>
      <c r="HB306"/>
      <c r="HC306"/>
      <c r="HD306"/>
      <c r="HE306"/>
      <c r="HF306"/>
      <c r="HG306"/>
      <c r="HH306"/>
      <c r="HI306"/>
      <c r="HJ306"/>
      <c r="HK306"/>
      <c r="HL306"/>
      <c r="HM306"/>
      <c r="HN306"/>
      <c r="HO306"/>
      <c r="HP306"/>
      <c r="HQ306"/>
      <c r="HR306"/>
      <c r="HS306"/>
      <c r="HT306"/>
      <c r="HU306"/>
      <c r="HV306"/>
      <c r="HW306"/>
      <c r="HX306"/>
      <c r="HY306"/>
      <c r="HZ306"/>
    </row>
    <row r="307" spans="1:234" x14ac:dyDescent="0.25">
      <c r="A307" s="4"/>
      <c r="B307" s="4"/>
      <c r="C307"/>
      <c r="D307"/>
      <c r="E307"/>
      <c r="F307"/>
      <c r="G307"/>
      <c r="H307"/>
      <c r="I307"/>
      <c r="J307"/>
      <c r="K307"/>
      <c r="L307"/>
      <c r="M307"/>
      <c r="N307"/>
      <c r="O307" s="149"/>
      <c r="P307"/>
      <c r="Q307"/>
      <c r="R307"/>
      <c r="S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  <c r="FO307"/>
      <c r="FP307"/>
      <c r="FQ307"/>
      <c r="FR307"/>
      <c r="FS307"/>
      <c r="FT307"/>
      <c r="FU307"/>
      <c r="FV307"/>
      <c r="FW307"/>
      <c r="FX307"/>
      <c r="FY307"/>
      <c r="FZ307"/>
      <c r="GA307"/>
      <c r="GB307"/>
      <c r="GC307"/>
      <c r="GD307"/>
      <c r="GE307"/>
      <c r="GF307"/>
      <c r="GG307"/>
      <c r="GH307"/>
      <c r="GI307"/>
      <c r="GJ307"/>
      <c r="GK307"/>
      <c r="GL307"/>
      <c r="GM307"/>
      <c r="GN307"/>
      <c r="GO307"/>
      <c r="GP307"/>
      <c r="GQ307"/>
      <c r="GR307"/>
      <c r="GS307"/>
      <c r="GT307"/>
      <c r="GU307"/>
      <c r="GV307"/>
      <c r="GW307"/>
      <c r="GX307"/>
      <c r="GY307"/>
      <c r="GZ307"/>
      <c r="HA307"/>
      <c r="HB307"/>
      <c r="HC307"/>
      <c r="HD307"/>
      <c r="HE307"/>
      <c r="HF307"/>
      <c r="HG307"/>
      <c r="HH307"/>
      <c r="HI307"/>
      <c r="HJ307"/>
      <c r="HK307"/>
      <c r="HL307"/>
      <c r="HM307"/>
      <c r="HN307"/>
      <c r="HO307"/>
      <c r="HP307"/>
      <c r="HQ307"/>
      <c r="HR307"/>
      <c r="HS307"/>
      <c r="HT307"/>
      <c r="HU307"/>
      <c r="HV307"/>
      <c r="HW307"/>
      <c r="HX307"/>
      <c r="HY307"/>
      <c r="HZ307"/>
    </row>
    <row r="308" spans="1:234" x14ac:dyDescent="0.25">
      <c r="A308" s="4"/>
      <c r="B308" s="4"/>
      <c r="C308"/>
      <c r="D308"/>
      <c r="E308"/>
      <c r="F308"/>
      <c r="G308"/>
      <c r="H308"/>
      <c r="I308"/>
      <c r="J308"/>
      <c r="K308"/>
      <c r="L308"/>
      <c r="M308"/>
      <c r="N308"/>
      <c r="O308" s="149"/>
      <c r="P308"/>
      <c r="Q308"/>
      <c r="R308"/>
      <c r="S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  <c r="FO308"/>
      <c r="FP308"/>
      <c r="FQ308"/>
      <c r="FR308"/>
      <c r="FS308"/>
      <c r="FT308"/>
      <c r="FU308"/>
      <c r="FV308"/>
      <c r="FW308"/>
      <c r="FX308"/>
      <c r="FY308"/>
      <c r="FZ308"/>
      <c r="GA308"/>
      <c r="GB308"/>
      <c r="GC308"/>
      <c r="GD308"/>
      <c r="GE308"/>
      <c r="GF308"/>
      <c r="GG308"/>
      <c r="GH308"/>
      <c r="GI308"/>
      <c r="GJ308"/>
      <c r="GK308"/>
      <c r="GL308"/>
      <c r="GM308"/>
      <c r="GN308"/>
      <c r="GO308"/>
      <c r="GP308"/>
      <c r="GQ308"/>
      <c r="GR308"/>
      <c r="GS308"/>
      <c r="GT308"/>
      <c r="GU308"/>
      <c r="GV308"/>
      <c r="GW308"/>
      <c r="GX308"/>
      <c r="GY308"/>
      <c r="GZ308"/>
      <c r="HA308"/>
      <c r="HB308"/>
      <c r="HC308"/>
      <c r="HD308"/>
      <c r="HE308"/>
      <c r="HF308"/>
      <c r="HG308"/>
      <c r="HH308"/>
      <c r="HI308"/>
      <c r="HJ308"/>
      <c r="HK308"/>
      <c r="HL308"/>
      <c r="HM308"/>
      <c r="HN308"/>
      <c r="HO308"/>
      <c r="HP308"/>
      <c r="HQ308"/>
      <c r="HR308"/>
      <c r="HS308"/>
      <c r="HT308"/>
      <c r="HU308"/>
      <c r="HV308"/>
      <c r="HW308"/>
      <c r="HX308"/>
      <c r="HY308"/>
      <c r="HZ308"/>
    </row>
    <row r="309" spans="1:234" x14ac:dyDescent="0.25">
      <c r="A309" s="4"/>
      <c r="B309" s="4"/>
      <c r="C309"/>
      <c r="D309"/>
      <c r="E309"/>
      <c r="F309"/>
      <c r="G309"/>
      <c r="H309"/>
      <c r="I309"/>
      <c r="J309"/>
      <c r="K309"/>
      <c r="L309"/>
      <c r="M309"/>
      <c r="N309"/>
      <c r="O309" s="149"/>
      <c r="P309"/>
      <c r="Q309"/>
      <c r="R309"/>
      <c r="S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  <c r="FO309"/>
      <c r="FP309"/>
      <c r="FQ309"/>
      <c r="FR309"/>
      <c r="FS309"/>
      <c r="FT309"/>
      <c r="FU309"/>
      <c r="FV309"/>
      <c r="FW309"/>
      <c r="FX309"/>
      <c r="FY309"/>
      <c r="FZ309"/>
      <c r="GA309"/>
      <c r="GB309"/>
      <c r="GC309"/>
      <c r="GD309"/>
      <c r="GE309"/>
      <c r="GF309"/>
      <c r="GG309"/>
      <c r="GH309"/>
      <c r="GI309"/>
      <c r="GJ309"/>
      <c r="GK309"/>
      <c r="GL309"/>
      <c r="GM309"/>
      <c r="GN309"/>
      <c r="GO309"/>
      <c r="GP309"/>
      <c r="GQ309"/>
      <c r="GR309"/>
      <c r="GS309"/>
      <c r="GT309"/>
      <c r="GU309"/>
      <c r="GV309"/>
      <c r="GW309"/>
      <c r="GX309"/>
      <c r="GY309"/>
      <c r="GZ309"/>
      <c r="HA309"/>
      <c r="HB309"/>
      <c r="HC309"/>
      <c r="HD309"/>
      <c r="HE309"/>
      <c r="HF309"/>
      <c r="HG309"/>
      <c r="HH309"/>
      <c r="HI309"/>
      <c r="HJ309"/>
      <c r="HK309"/>
      <c r="HL309"/>
      <c r="HM309"/>
      <c r="HN309"/>
      <c r="HO309"/>
      <c r="HP309"/>
      <c r="HQ309"/>
      <c r="HR309"/>
      <c r="HS309"/>
      <c r="HT309"/>
      <c r="HU309"/>
      <c r="HV309"/>
      <c r="HW309"/>
      <c r="HX309"/>
      <c r="HY309"/>
      <c r="HZ309"/>
    </row>
    <row r="310" spans="1:234" x14ac:dyDescent="0.25">
      <c r="A310" s="4"/>
      <c r="B310" s="4"/>
      <c r="C310"/>
      <c r="D310"/>
      <c r="E310"/>
      <c r="F310"/>
      <c r="G310"/>
      <c r="H310"/>
      <c r="I310"/>
      <c r="J310"/>
      <c r="K310"/>
      <c r="L310"/>
      <c r="M310"/>
      <c r="N310"/>
      <c r="O310" s="149"/>
      <c r="P310"/>
      <c r="Q310"/>
      <c r="R310"/>
      <c r="S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  <c r="EV310"/>
      <c r="EW310"/>
      <c r="EX310"/>
      <c r="EY310"/>
      <c r="EZ310"/>
      <c r="FA310"/>
      <c r="FB310"/>
      <c r="FC310"/>
      <c r="FD310"/>
      <c r="FE310"/>
      <c r="FF310"/>
      <c r="FG310"/>
      <c r="FH310"/>
      <c r="FI310"/>
      <c r="FJ310"/>
      <c r="FK310"/>
      <c r="FL310"/>
      <c r="FM310"/>
      <c r="FN310"/>
      <c r="FO310"/>
      <c r="FP310"/>
      <c r="FQ310"/>
      <c r="FR310"/>
      <c r="FS310"/>
      <c r="FT310"/>
      <c r="FU310"/>
      <c r="FV310"/>
      <c r="FW310"/>
      <c r="FX310"/>
      <c r="FY310"/>
      <c r="FZ310"/>
      <c r="GA310"/>
      <c r="GB310"/>
      <c r="GC310"/>
      <c r="GD310"/>
      <c r="GE310"/>
      <c r="GF310"/>
      <c r="GG310"/>
      <c r="GH310"/>
      <c r="GI310"/>
      <c r="GJ310"/>
      <c r="GK310"/>
      <c r="GL310"/>
      <c r="GM310"/>
      <c r="GN310"/>
      <c r="GO310"/>
      <c r="GP310"/>
      <c r="GQ310"/>
      <c r="GR310"/>
      <c r="GS310"/>
      <c r="GT310"/>
      <c r="GU310"/>
      <c r="GV310"/>
      <c r="GW310"/>
      <c r="GX310"/>
      <c r="GY310"/>
      <c r="GZ310"/>
      <c r="HA310"/>
      <c r="HB310"/>
      <c r="HC310"/>
      <c r="HD310"/>
      <c r="HE310"/>
      <c r="HF310"/>
      <c r="HG310"/>
      <c r="HH310"/>
      <c r="HI310"/>
      <c r="HJ310"/>
      <c r="HK310"/>
      <c r="HL310"/>
      <c r="HM310"/>
      <c r="HN310"/>
      <c r="HO310"/>
      <c r="HP310"/>
      <c r="HQ310"/>
      <c r="HR310"/>
      <c r="HS310"/>
      <c r="HT310"/>
      <c r="HU310"/>
      <c r="HV310"/>
      <c r="HW310"/>
      <c r="HX310"/>
      <c r="HY310"/>
      <c r="HZ310"/>
    </row>
    <row r="311" spans="1:234" x14ac:dyDescent="0.25">
      <c r="A311" s="4"/>
      <c r="B311" s="4"/>
      <c r="C311"/>
      <c r="D311"/>
      <c r="E311"/>
      <c r="F311"/>
      <c r="G311"/>
      <c r="H311"/>
      <c r="I311"/>
      <c r="J311"/>
      <c r="K311"/>
      <c r="L311"/>
      <c r="M311"/>
      <c r="N311"/>
      <c r="O311" s="149"/>
      <c r="P311"/>
      <c r="Q311"/>
      <c r="R311"/>
      <c r="S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  <c r="EV311"/>
      <c r="EW311"/>
      <c r="EX311"/>
      <c r="EY311"/>
      <c r="EZ311"/>
      <c r="FA311"/>
      <c r="FB311"/>
      <c r="FC311"/>
      <c r="FD311"/>
      <c r="FE311"/>
      <c r="FF311"/>
      <c r="FG311"/>
      <c r="FH311"/>
      <c r="FI311"/>
      <c r="FJ311"/>
      <c r="FK311"/>
      <c r="FL311"/>
      <c r="FM311"/>
      <c r="FN311"/>
      <c r="FO311"/>
      <c r="FP311"/>
      <c r="FQ311"/>
      <c r="FR311"/>
      <c r="FS311"/>
      <c r="FT311"/>
      <c r="FU311"/>
      <c r="FV311"/>
      <c r="FW311"/>
      <c r="FX311"/>
      <c r="FY311"/>
      <c r="FZ311"/>
      <c r="GA311"/>
      <c r="GB311"/>
      <c r="GC311"/>
      <c r="GD311"/>
      <c r="GE311"/>
      <c r="GF311"/>
      <c r="GG311"/>
      <c r="GH311"/>
      <c r="GI311"/>
      <c r="GJ311"/>
      <c r="GK311"/>
      <c r="GL311"/>
      <c r="GM311"/>
      <c r="GN311"/>
      <c r="GO311"/>
      <c r="GP311"/>
      <c r="GQ311"/>
      <c r="GR311"/>
      <c r="GS311"/>
      <c r="GT311"/>
      <c r="GU311"/>
      <c r="GV311"/>
      <c r="GW311"/>
      <c r="GX311"/>
      <c r="GY311"/>
      <c r="GZ311"/>
      <c r="HA311"/>
      <c r="HB311"/>
      <c r="HC311"/>
      <c r="HD311"/>
      <c r="HE311"/>
      <c r="HF311"/>
      <c r="HG311"/>
      <c r="HH311"/>
      <c r="HI311"/>
      <c r="HJ311"/>
      <c r="HK311"/>
      <c r="HL311"/>
      <c r="HM311"/>
      <c r="HN311"/>
      <c r="HO311"/>
      <c r="HP311"/>
      <c r="HQ311"/>
      <c r="HR311"/>
      <c r="HS311"/>
      <c r="HT311"/>
      <c r="HU311"/>
      <c r="HV311"/>
      <c r="HW311"/>
      <c r="HX311"/>
      <c r="HY311"/>
      <c r="HZ311"/>
    </row>
    <row r="312" spans="1:234" x14ac:dyDescent="0.25">
      <c r="A312" s="4"/>
      <c r="B312" s="4"/>
      <c r="C312"/>
      <c r="D312"/>
      <c r="E312"/>
      <c r="F312"/>
      <c r="G312"/>
      <c r="H312"/>
      <c r="I312"/>
      <c r="J312"/>
      <c r="K312"/>
      <c r="L312"/>
      <c r="M312"/>
      <c r="N312"/>
      <c r="O312" s="149"/>
      <c r="P312"/>
      <c r="Q312"/>
      <c r="R312"/>
      <c r="S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  <c r="EK312"/>
      <c r="EL312"/>
      <c r="EM312"/>
      <c r="EN312"/>
      <c r="EO312"/>
      <c r="EP312"/>
      <c r="EQ312"/>
      <c r="ER312"/>
      <c r="ES312"/>
      <c r="ET312"/>
      <c r="EU312"/>
      <c r="EV312"/>
      <c r="EW312"/>
      <c r="EX312"/>
      <c r="EY312"/>
      <c r="EZ312"/>
      <c r="FA312"/>
      <c r="FB312"/>
      <c r="FC312"/>
      <c r="FD312"/>
      <c r="FE312"/>
      <c r="FF312"/>
      <c r="FG312"/>
      <c r="FH312"/>
      <c r="FI312"/>
      <c r="FJ312"/>
      <c r="FK312"/>
      <c r="FL312"/>
      <c r="FM312"/>
      <c r="FN312"/>
      <c r="FO312"/>
      <c r="FP312"/>
      <c r="FQ312"/>
      <c r="FR312"/>
      <c r="FS312"/>
      <c r="FT312"/>
      <c r="FU312"/>
      <c r="FV312"/>
      <c r="FW312"/>
      <c r="FX312"/>
      <c r="FY312"/>
      <c r="FZ312"/>
      <c r="GA312"/>
      <c r="GB312"/>
      <c r="GC312"/>
      <c r="GD312"/>
      <c r="GE312"/>
      <c r="GF312"/>
      <c r="GG312"/>
      <c r="GH312"/>
      <c r="GI312"/>
      <c r="GJ312"/>
      <c r="GK312"/>
      <c r="GL312"/>
      <c r="GM312"/>
      <c r="GN312"/>
      <c r="GO312"/>
      <c r="GP312"/>
      <c r="GQ312"/>
      <c r="GR312"/>
      <c r="GS312"/>
      <c r="GT312"/>
      <c r="GU312"/>
      <c r="GV312"/>
      <c r="GW312"/>
      <c r="GX312"/>
      <c r="GY312"/>
      <c r="GZ312"/>
      <c r="HA312"/>
      <c r="HB312"/>
      <c r="HC312"/>
      <c r="HD312"/>
      <c r="HE312"/>
      <c r="HF312"/>
      <c r="HG312"/>
      <c r="HH312"/>
      <c r="HI312"/>
      <c r="HJ312"/>
      <c r="HK312"/>
      <c r="HL312"/>
      <c r="HM312"/>
      <c r="HN312"/>
      <c r="HO312"/>
      <c r="HP312"/>
      <c r="HQ312"/>
      <c r="HR312"/>
      <c r="HS312"/>
      <c r="HT312"/>
      <c r="HU312"/>
      <c r="HV312"/>
      <c r="HW312"/>
      <c r="HX312"/>
      <c r="HY312"/>
      <c r="HZ312"/>
    </row>
    <row r="313" spans="1:234" x14ac:dyDescent="0.25">
      <c r="A313" s="4"/>
      <c r="B313" s="4"/>
      <c r="C313"/>
      <c r="D313"/>
      <c r="E313"/>
      <c r="F313"/>
      <c r="G313"/>
      <c r="H313"/>
      <c r="I313"/>
      <c r="J313"/>
      <c r="K313"/>
      <c r="L313"/>
      <c r="M313"/>
      <c r="N313"/>
      <c r="O313" s="149"/>
      <c r="P313"/>
      <c r="Q313"/>
      <c r="R313"/>
      <c r="S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  <c r="EW313"/>
      <c r="EX313"/>
      <c r="EY313"/>
      <c r="EZ313"/>
      <c r="FA313"/>
      <c r="FB313"/>
      <c r="FC313"/>
      <c r="FD313"/>
      <c r="FE313"/>
      <c r="FF313"/>
      <c r="FG313"/>
      <c r="FH313"/>
      <c r="FI313"/>
      <c r="FJ313"/>
      <c r="FK313"/>
      <c r="FL313"/>
      <c r="FM313"/>
      <c r="FN313"/>
      <c r="FO313"/>
      <c r="FP313"/>
      <c r="FQ313"/>
      <c r="FR313"/>
      <c r="FS313"/>
      <c r="FT313"/>
      <c r="FU313"/>
      <c r="FV313"/>
      <c r="FW313"/>
      <c r="FX313"/>
      <c r="FY313"/>
      <c r="FZ313"/>
      <c r="GA313"/>
      <c r="GB313"/>
      <c r="GC313"/>
      <c r="GD313"/>
      <c r="GE313"/>
      <c r="GF313"/>
      <c r="GG313"/>
      <c r="GH313"/>
      <c r="GI313"/>
      <c r="GJ313"/>
      <c r="GK313"/>
      <c r="GL313"/>
      <c r="GM313"/>
      <c r="GN313"/>
      <c r="GO313"/>
      <c r="GP313"/>
      <c r="GQ313"/>
      <c r="GR313"/>
      <c r="GS313"/>
      <c r="GT313"/>
      <c r="GU313"/>
      <c r="GV313"/>
      <c r="GW313"/>
      <c r="GX313"/>
      <c r="GY313"/>
      <c r="GZ313"/>
      <c r="HA313"/>
      <c r="HB313"/>
      <c r="HC313"/>
      <c r="HD313"/>
      <c r="HE313"/>
      <c r="HF313"/>
      <c r="HG313"/>
      <c r="HH313"/>
      <c r="HI313"/>
      <c r="HJ313"/>
      <c r="HK313"/>
      <c r="HL313"/>
      <c r="HM313"/>
      <c r="HN313"/>
      <c r="HO313"/>
      <c r="HP313"/>
      <c r="HQ313"/>
      <c r="HR313"/>
      <c r="HS313"/>
      <c r="HT313"/>
      <c r="HU313"/>
      <c r="HV313"/>
      <c r="HW313"/>
      <c r="HX313"/>
      <c r="HY313"/>
      <c r="HZ313"/>
    </row>
    <row r="314" spans="1:234" x14ac:dyDescent="0.25">
      <c r="A314" s="4"/>
      <c r="B314" s="4"/>
      <c r="C314"/>
      <c r="D314"/>
      <c r="E314"/>
      <c r="F314"/>
      <c r="G314"/>
      <c r="H314"/>
      <c r="I314"/>
      <c r="J314"/>
      <c r="K314"/>
      <c r="L314"/>
      <c r="M314"/>
      <c r="N314"/>
      <c r="O314" s="149"/>
      <c r="P314"/>
      <c r="Q314"/>
      <c r="R314"/>
      <c r="S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  <c r="FK314"/>
      <c r="FL314"/>
      <c r="FM314"/>
      <c r="FN314"/>
      <c r="FO314"/>
      <c r="FP314"/>
      <c r="FQ314"/>
      <c r="FR314"/>
      <c r="FS314"/>
      <c r="FT314"/>
      <c r="FU314"/>
      <c r="FV314"/>
      <c r="FW314"/>
      <c r="FX314"/>
      <c r="FY314"/>
      <c r="FZ314"/>
      <c r="GA314"/>
      <c r="GB314"/>
      <c r="GC314"/>
      <c r="GD314"/>
      <c r="GE314"/>
      <c r="GF314"/>
      <c r="GG314"/>
      <c r="GH314"/>
      <c r="GI314"/>
      <c r="GJ314"/>
      <c r="GK314"/>
      <c r="GL314"/>
      <c r="GM314"/>
      <c r="GN314"/>
      <c r="GO314"/>
      <c r="GP314"/>
      <c r="GQ314"/>
      <c r="GR314"/>
      <c r="GS314"/>
      <c r="GT314"/>
      <c r="GU314"/>
      <c r="GV314"/>
      <c r="GW314"/>
      <c r="GX314"/>
      <c r="GY314"/>
      <c r="GZ314"/>
      <c r="HA314"/>
      <c r="HB314"/>
      <c r="HC314"/>
      <c r="HD314"/>
      <c r="HE314"/>
      <c r="HF314"/>
      <c r="HG314"/>
      <c r="HH314"/>
      <c r="HI314"/>
      <c r="HJ314"/>
      <c r="HK314"/>
      <c r="HL314"/>
      <c r="HM314"/>
      <c r="HN314"/>
      <c r="HO314"/>
      <c r="HP314"/>
      <c r="HQ314"/>
      <c r="HR314"/>
      <c r="HS314"/>
      <c r="HT314"/>
      <c r="HU314"/>
      <c r="HV314"/>
      <c r="HW314"/>
      <c r="HX314"/>
      <c r="HY314"/>
      <c r="HZ314"/>
    </row>
    <row r="315" spans="1:234" x14ac:dyDescent="0.25">
      <c r="A315" s="4"/>
      <c r="B315" s="4"/>
      <c r="C315"/>
      <c r="D315"/>
      <c r="E315"/>
      <c r="F315"/>
      <c r="G315"/>
      <c r="H315"/>
      <c r="I315"/>
      <c r="J315"/>
      <c r="K315"/>
      <c r="L315"/>
      <c r="M315"/>
      <c r="N315"/>
      <c r="O315" s="149"/>
      <c r="P315"/>
      <c r="Q315"/>
      <c r="R315"/>
      <c r="S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  <c r="EW315"/>
      <c r="EX315"/>
      <c r="EY315"/>
      <c r="EZ315"/>
      <c r="FA315"/>
      <c r="FB315"/>
      <c r="FC315"/>
      <c r="FD315"/>
      <c r="FE315"/>
      <c r="FF315"/>
      <c r="FG315"/>
      <c r="FH315"/>
      <c r="FI315"/>
      <c r="FJ315"/>
      <c r="FK315"/>
      <c r="FL315"/>
      <c r="FM315"/>
      <c r="FN315"/>
      <c r="FO315"/>
      <c r="FP315"/>
      <c r="FQ315"/>
      <c r="FR315"/>
      <c r="FS315"/>
      <c r="FT315"/>
      <c r="FU315"/>
      <c r="FV315"/>
      <c r="FW315"/>
      <c r="FX315"/>
      <c r="FY315"/>
      <c r="FZ315"/>
      <c r="GA315"/>
      <c r="GB315"/>
      <c r="GC315"/>
      <c r="GD315"/>
      <c r="GE315"/>
      <c r="GF315"/>
      <c r="GG315"/>
      <c r="GH315"/>
      <c r="GI315"/>
      <c r="GJ315"/>
      <c r="GK315"/>
      <c r="GL315"/>
      <c r="GM315"/>
      <c r="GN315"/>
      <c r="GO315"/>
      <c r="GP315"/>
      <c r="GQ315"/>
      <c r="GR315"/>
      <c r="GS315"/>
      <c r="GT315"/>
      <c r="GU315"/>
      <c r="GV315"/>
      <c r="GW315"/>
      <c r="GX315"/>
      <c r="GY315"/>
      <c r="GZ315"/>
      <c r="HA315"/>
      <c r="HB315"/>
      <c r="HC315"/>
      <c r="HD315"/>
      <c r="HE315"/>
      <c r="HF315"/>
      <c r="HG315"/>
      <c r="HH315"/>
      <c r="HI315"/>
      <c r="HJ315"/>
      <c r="HK315"/>
      <c r="HL315"/>
      <c r="HM315"/>
      <c r="HN315"/>
      <c r="HO315"/>
      <c r="HP315"/>
      <c r="HQ315"/>
      <c r="HR315"/>
      <c r="HS315"/>
      <c r="HT315"/>
      <c r="HU315"/>
      <c r="HV315"/>
      <c r="HW315"/>
      <c r="HX315"/>
      <c r="HY315"/>
      <c r="HZ315"/>
    </row>
    <row r="316" spans="1:234" x14ac:dyDescent="0.25">
      <c r="A316" s="4"/>
      <c r="B316" s="4"/>
      <c r="C316"/>
      <c r="D316"/>
      <c r="E316"/>
      <c r="F316"/>
      <c r="G316"/>
      <c r="H316"/>
      <c r="I316"/>
      <c r="J316"/>
      <c r="K316"/>
      <c r="L316"/>
      <c r="M316"/>
      <c r="N316"/>
      <c r="O316" s="149"/>
      <c r="P316"/>
      <c r="Q316"/>
      <c r="R316"/>
      <c r="S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  <c r="EJ316"/>
      <c r="EK316"/>
      <c r="EL316"/>
      <c r="EM316"/>
      <c r="EN316"/>
      <c r="EO316"/>
      <c r="EP316"/>
      <c r="EQ316"/>
      <c r="ER316"/>
      <c r="ES316"/>
      <c r="ET316"/>
      <c r="EU316"/>
      <c r="EV316"/>
      <c r="EW316"/>
      <c r="EX316"/>
      <c r="EY316"/>
      <c r="EZ316"/>
      <c r="FA316"/>
      <c r="FB316"/>
      <c r="FC316"/>
      <c r="FD316"/>
      <c r="FE316"/>
      <c r="FF316"/>
      <c r="FG316"/>
      <c r="FH316"/>
      <c r="FI316"/>
      <c r="FJ316"/>
      <c r="FK316"/>
      <c r="FL316"/>
      <c r="FM316"/>
      <c r="FN316"/>
      <c r="FO316"/>
      <c r="FP316"/>
      <c r="FQ316"/>
      <c r="FR316"/>
      <c r="FS316"/>
      <c r="FT316"/>
      <c r="FU316"/>
      <c r="FV316"/>
      <c r="FW316"/>
      <c r="FX316"/>
      <c r="FY316"/>
      <c r="FZ316"/>
      <c r="GA316"/>
      <c r="GB316"/>
      <c r="GC316"/>
      <c r="GD316"/>
      <c r="GE316"/>
      <c r="GF316"/>
      <c r="GG316"/>
      <c r="GH316"/>
      <c r="GI316"/>
      <c r="GJ316"/>
      <c r="GK316"/>
      <c r="GL316"/>
      <c r="GM316"/>
      <c r="GN316"/>
      <c r="GO316"/>
      <c r="GP316"/>
      <c r="GQ316"/>
      <c r="GR316"/>
      <c r="GS316"/>
      <c r="GT316"/>
      <c r="GU316"/>
      <c r="GV316"/>
      <c r="GW316"/>
      <c r="GX316"/>
      <c r="GY316"/>
      <c r="GZ316"/>
      <c r="HA316"/>
      <c r="HB316"/>
      <c r="HC316"/>
      <c r="HD316"/>
      <c r="HE316"/>
      <c r="HF316"/>
      <c r="HG316"/>
      <c r="HH316"/>
      <c r="HI316"/>
      <c r="HJ316"/>
      <c r="HK316"/>
      <c r="HL316"/>
      <c r="HM316"/>
      <c r="HN316"/>
      <c r="HO316"/>
      <c r="HP316"/>
      <c r="HQ316"/>
      <c r="HR316"/>
      <c r="HS316"/>
      <c r="HT316"/>
      <c r="HU316"/>
      <c r="HV316"/>
      <c r="HW316"/>
      <c r="HX316"/>
      <c r="HY316"/>
      <c r="HZ316"/>
    </row>
    <row r="317" spans="1:234" x14ac:dyDescent="0.25">
      <c r="A317" s="4"/>
      <c r="B317" s="4"/>
      <c r="C317"/>
      <c r="D317"/>
      <c r="E317"/>
      <c r="F317"/>
      <c r="G317"/>
      <c r="H317"/>
      <c r="I317"/>
      <c r="J317"/>
      <c r="K317"/>
      <c r="L317"/>
      <c r="M317"/>
      <c r="N317"/>
      <c r="O317" s="149"/>
      <c r="P317"/>
      <c r="Q317"/>
      <c r="R317"/>
      <c r="S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  <c r="EK317"/>
      <c r="EL317"/>
      <c r="EM317"/>
      <c r="EN317"/>
      <c r="EO317"/>
      <c r="EP317"/>
      <c r="EQ317"/>
      <c r="ER317"/>
      <c r="ES317"/>
      <c r="ET317"/>
      <c r="EU317"/>
      <c r="EV317"/>
      <c r="EW317"/>
      <c r="EX317"/>
      <c r="EY317"/>
      <c r="EZ317"/>
      <c r="FA317"/>
      <c r="FB317"/>
      <c r="FC317"/>
      <c r="FD317"/>
      <c r="FE317"/>
      <c r="FF317"/>
      <c r="FG317"/>
      <c r="FH317"/>
      <c r="FI317"/>
      <c r="FJ317"/>
      <c r="FK317"/>
      <c r="FL317"/>
      <c r="FM317"/>
      <c r="FN317"/>
      <c r="FO317"/>
      <c r="FP317"/>
      <c r="FQ317"/>
      <c r="FR317"/>
      <c r="FS317"/>
      <c r="FT317"/>
      <c r="FU317"/>
      <c r="FV317"/>
      <c r="FW317"/>
      <c r="FX317"/>
      <c r="FY317"/>
      <c r="FZ317"/>
      <c r="GA317"/>
      <c r="GB317"/>
      <c r="GC317"/>
      <c r="GD317"/>
      <c r="GE317"/>
      <c r="GF317"/>
      <c r="GG317"/>
      <c r="GH317"/>
      <c r="GI317"/>
      <c r="GJ317"/>
      <c r="GK317"/>
      <c r="GL317"/>
      <c r="GM317"/>
      <c r="GN317"/>
      <c r="GO317"/>
      <c r="GP317"/>
      <c r="GQ317"/>
      <c r="GR317"/>
      <c r="GS317"/>
      <c r="GT317"/>
      <c r="GU317"/>
      <c r="GV317"/>
      <c r="GW317"/>
      <c r="GX317"/>
      <c r="GY317"/>
      <c r="GZ317"/>
      <c r="HA317"/>
      <c r="HB317"/>
      <c r="HC317"/>
      <c r="HD317"/>
      <c r="HE317"/>
      <c r="HF317"/>
      <c r="HG317"/>
      <c r="HH317"/>
      <c r="HI317"/>
      <c r="HJ317"/>
      <c r="HK317"/>
      <c r="HL317"/>
      <c r="HM317"/>
      <c r="HN317"/>
      <c r="HO317"/>
      <c r="HP317"/>
      <c r="HQ317"/>
      <c r="HR317"/>
      <c r="HS317"/>
      <c r="HT317"/>
      <c r="HU317"/>
      <c r="HV317"/>
      <c r="HW317"/>
      <c r="HX317"/>
      <c r="HY317"/>
      <c r="HZ317"/>
    </row>
    <row r="318" spans="1:234" x14ac:dyDescent="0.25">
      <c r="A318" s="4"/>
      <c r="B318" s="4"/>
      <c r="C318"/>
      <c r="D318"/>
      <c r="E318"/>
      <c r="F318"/>
      <c r="G318"/>
      <c r="H318"/>
      <c r="I318"/>
      <c r="J318"/>
      <c r="K318"/>
      <c r="L318"/>
      <c r="M318"/>
      <c r="N318"/>
      <c r="O318" s="149"/>
      <c r="P318"/>
      <c r="Q318"/>
      <c r="R318"/>
      <c r="S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  <c r="EN318"/>
      <c r="EO318"/>
      <c r="EP318"/>
      <c r="EQ318"/>
      <c r="ER318"/>
      <c r="ES318"/>
      <c r="ET318"/>
      <c r="EU318"/>
      <c r="EV318"/>
      <c r="EW318"/>
      <c r="EX318"/>
      <c r="EY318"/>
      <c r="EZ318"/>
      <c r="FA318"/>
      <c r="FB318"/>
      <c r="FC318"/>
      <c r="FD318"/>
      <c r="FE318"/>
      <c r="FF318"/>
      <c r="FG318"/>
      <c r="FH318"/>
      <c r="FI318"/>
      <c r="FJ318"/>
      <c r="FK318"/>
      <c r="FL318"/>
      <c r="FM318"/>
      <c r="FN318"/>
      <c r="FO318"/>
      <c r="FP318"/>
      <c r="FQ318"/>
      <c r="FR318"/>
      <c r="FS318"/>
      <c r="FT318"/>
      <c r="FU318"/>
      <c r="FV318"/>
      <c r="FW318"/>
      <c r="FX318"/>
      <c r="FY318"/>
      <c r="FZ318"/>
      <c r="GA318"/>
      <c r="GB318"/>
      <c r="GC318"/>
      <c r="GD318"/>
      <c r="GE318"/>
      <c r="GF318"/>
      <c r="GG318"/>
      <c r="GH318"/>
      <c r="GI318"/>
      <c r="GJ318"/>
      <c r="GK318"/>
      <c r="GL318"/>
      <c r="GM318"/>
      <c r="GN318"/>
      <c r="GO318"/>
      <c r="GP318"/>
      <c r="GQ318"/>
      <c r="GR318"/>
      <c r="GS318"/>
      <c r="GT318"/>
      <c r="GU318"/>
      <c r="GV318"/>
      <c r="GW318"/>
      <c r="GX318"/>
      <c r="GY318"/>
      <c r="GZ318"/>
      <c r="HA318"/>
      <c r="HB318"/>
      <c r="HC318"/>
      <c r="HD318"/>
      <c r="HE318"/>
      <c r="HF318"/>
      <c r="HG318"/>
      <c r="HH318"/>
      <c r="HI318"/>
      <c r="HJ318"/>
      <c r="HK318"/>
      <c r="HL318"/>
      <c r="HM318"/>
      <c r="HN318"/>
      <c r="HO318"/>
      <c r="HP318"/>
      <c r="HQ318"/>
      <c r="HR318"/>
      <c r="HS318"/>
      <c r="HT318"/>
      <c r="HU318"/>
      <c r="HV318"/>
      <c r="HW318"/>
      <c r="HX318"/>
      <c r="HY318"/>
      <c r="HZ318"/>
    </row>
    <row r="319" spans="1:234" x14ac:dyDescent="0.25">
      <c r="A319" s="4"/>
      <c r="B319" s="4"/>
      <c r="C319"/>
      <c r="D319"/>
      <c r="E319"/>
      <c r="F319"/>
      <c r="G319"/>
      <c r="H319"/>
      <c r="I319"/>
      <c r="J319"/>
      <c r="K319"/>
      <c r="L319"/>
      <c r="M319"/>
      <c r="N319"/>
      <c r="O319" s="149"/>
      <c r="P319"/>
      <c r="Q319"/>
      <c r="R319"/>
      <c r="S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  <c r="EK319"/>
      <c r="EL319"/>
      <c r="EM319"/>
      <c r="EN319"/>
      <c r="EO319"/>
      <c r="EP319"/>
      <c r="EQ319"/>
      <c r="ER319"/>
      <c r="ES319"/>
      <c r="ET319"/>
      <c r="EU319"/>
      <c r="EV319"/>
      <c r="EW319"/>
      <c r="EX319"/>
      <c r="EY319"/>
      <c r="EZ319"/>
      <c r="FA319"/>
      <c r="FB319"/>
      <c r="FC319"/>
      <c r="FD319"/>
      <c r="FE319"/>
      <c r="FF319"/>
      <c r="FG319"/>
      <c r="FH319"/>
      <c r="FI319"/>
      <c r="FJ319"/>
      <c r="FK319"/>
      <c r="FL319"/>
      <c r="FM319"/>
      <c r="FN319"/>
      <c r="FO319"/>
      <c r="FP319"/>
      <c r="FQ319"/>
      <c r="FR319"/>
      <c r="FS319"/>
      <c r="FT319"/>
      <c r="FU319"/>
      <c r="FV319"/>
      <c r="FW319"/>
      <c r="FX319"/>
      <c r="FY319"/>
      <c r="FZ319"/>
      <c r="GA319"/>
      <c r="GB319"/>
      <c r="GC319"/>
      <c r="GD319"/>
      <c r="GE319"/>
      <c r="GF319"/>
      <c r="GG319"/>
      <c r="GH319"/>
      <c r="GI319"/>
      <c r="GJ319"/>
      <c r="GK319"/>
      <c r="GL319"/>
      <c r="GM319"/>
      <c r="GN319"/>
      <c r="GO319"/>
      <c r="GP319"/>
      <c r="GQ319"/>
      <c r="GR319"/>
      <c r="GS319"/>
      <c r="GT319"/>
      <c r="GU319"/>
      <c r="GV319"/>
      <c r="GW319"/>
      <c r="GX319"/>
      <c r="GY319"/>
      <c r="GZ319"/>
      <c r="HA319"/>
      <c r="HB319"/>
      <c r="HC319"/>
      <c r="HD319"/>
      <c r="HE319"/>
      <c r="HF319"/>
      <c r="HG319"/>
      <c r="HH319"/>
      <c r="HI319"/>
      <c r="HJ319"/>
      <c r="HK319"/>
      <c r="HL319"/>
      <c r="HM319"/>
      <c r="HN319"/>
      <c r="HO319"/>
      <c r="HP319"/>
      <c r="HQ319"/>
      <c r="HR319"/>
      <c r="HS319"/>
      <c r="HT319"/>
      <c r="HU319"/>
      <c r="HV319"/>
      <c r="HW319"/>
      <c r="HX319"/>
      <c r="HY319"/>
      <c r="HZ319"/>
    </row>
    <row r="320" spans="1:234" x14ac:dyDescent="0.25">
      <c r="A320" s="4"/>
      <c r="B320" s="4"/>
      <c r="C320"/>
      <c r="D320"/>
      <c r="E320"/>
      <c r="F320"/>
      <c r="G320"/>
      <c r="H320"/>
      <c r="I320"/>
      <c r="J320"/>
      <c r="K320"/>
      <c r="L320"/>
      <c r="M320"/>
      <c r="N320"/>
      <c r="O320" s="149"/>
      <c r="P320"/>
      <c r="Q320"/>
      <c r="R320"/>
      <c r="S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  <c r="EW320"/>
      <c r="EX320"/>
      <c r="EY320"/>
      <c r="EZ320"/>
      <c r="FA320"/>
      <c r="FB320"/>
      <c r="FC320"/>
      <c r="FD320"/>
      <c r="FE320"/>
      <c r="FF320"/>
      <c r="FG320"/>
      <c r="FH320"/>
      <c r="FI320"/>
      <c r="FJ320"/>
      <c r="FK320"/>
      <c r="FL320"/>
      <c r="FM320"/>
      <c r="FN320"/>
      <c r="FO320"/>
      <c r="FP320"/>
      <c r="FQ320"/>
      <c r="FR320"/>
      <c r="FS320"/>
      <c r="FT320"/>
      <c r="FU320"/>
      <c r="FV320"/>
      <c r="FW320"/>
      <c r="FX320"/>
      <c r="FY320"/>
      <c r="FZ320"/>
      <c r="GA320"/>
      <c r="GB320"/>
      <c r="GC320"/>
      <c r="GD320"/>
      <c r="GE320"/>
      <c r="GF320"/>
      <c r="GG320"/>
      <c r="GH320"/>
      <c r="GI320"/>
      <c r="GJ320"/>
      <c r="GK320"/>
      <c r="GL320"/>
      <c r="GM320"/>
      <c r="GN320"/>
      <c r="GO320"/>
      <c r="GP320"/>
      <c r="GQ320"/>
      <c r="GR320"/>
      <c r="GS320"/>
      <c r="GT320"/>
      <c r="GU320"/>
      <c r="GV320"/>
      <c r="GW320"/>
      <c r="GX320"/>
      <c r="GY320"/>
      <c r="GZ320"/>
      <c r="HA320"/>
      <c r="HB320"/>
      <c r="HC320"/>
      <c r="HD320"/>
      <c r="HE320"/>
      <c r="HF320"/>
      <c r="HG320"/>
      <c r="HH320"/>
      <c r="HI320"/>
      <c r="HJ320"/>
      <c r="HK320"/>
      <c r="HL320"/>
      <c r="HM320"/>
      <c r="HN320"/>
      <c r="HO320"/>
      <c r="HP320"/>
      <c r="HQ320"/>
      <c r="HR320"/>
      <c r="HS320"/>
      <c r="HT320"/>
      <c r="HU320"/>
      <c r="HV320"/>
      <c r="HW320"/>
      <c r="HX320"/>
      <c r="HY320"/>
      <c r="HZ320"/>
    </row>
    <row r="321" spans="1:234" x14ac:dyDescent="0.25">
      <c r="A321" s="4"/>
      <c r="B321" s="4"/>
      <c r="C321"/>
      <c r="D321"/>
      <c r="E321"/>
      <c r="F321"/>
      <c r="G321"/>
      <c r="H321"/>
      <c r="I321"/>
      <c r="J321"/>
      <c r="K321"/>
      <c r="L321"/>
      <c r="M321"/>
      <c r="N321"/>
      <c r="O321" s="149"/>
      <c r="P321"/>
      <c r="Q321"/>
      <c r="R321"/>
      <c r="S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  <c r="EN321"/>
      <c r="EO321"/>
      <c r="EP321"/>
      <c r="EQ321"/>
      <c r="ER321"/>
      <c r="ES321"/>
      <c r="ET321"/>
      <c r="EU321"/>
      <c r="EV321"/>
      <c r="EW321"/>
      <c r="EX321"/>
      <c r="EY321"/>
      <c r="EZ321"/>
      <c r="FA321"/>
      <c r="FB321"/>
      <c r="FC321"/>
      <c r="FD321"/>
      <c r="FE321"/>
      <c r="FF321"/>
      <c r="FG321"/>
      <c r="FH321"/>
      <c r="FI321"/>
      <c r="FJ321"/>
      <c r="FK321"/>
      <c r="FL321"/>
      <c r="FM321"/>
      <c r="FN321"/>
      <c r="FO321"/>
      <c r="FP321"/>
      <c r="FQ321"/>
      <c r="FR321"/>
      <c r="FS321"/>
      <c r="FT321"/>
      <c r="FU321"/>
      <c r="FV321"/>
      <c r="FW321"/>
      <c r="FX321"/>
      <c r="FY321"/>
      <c r="FZ321"/>
      <c r="GA321"/>
      <c r="GB321"/>
      <c r="GC321"/>
      <c r="GD321"/>
      <c r="GE321"/>
      <c r="GF321"/>
      <c r="GG321"/>
      <c r="GH321"/>
      <c r="GI321"/>
      <c r="GJ321"/>
      <c r="GK321"/>
      <c r="GL321"/>
      <c r="GM321"/>
      <c r="GN321"/>
      <c r="GO321"/>
      <c r="GP321"/>
      <c r="GQ321"/>
      <c r="GR321"/>
      <c r="GS321"/>
      <c r="GT321"/>
      <c r="GU321"/>
      <c r="GV321"/>
      <c r="GW321"/>
      <c r="GX321"/>
      <c r="GY321"/>
      <c r="GZ321"/>
      <c r="HA321"/>
      <c r="HB321"/>
      <c r="HC321"/>
      <c r="HD321"/>
      <c r="HE321"/>
      <c r="HF321"/>
      <c r="HG321"/>
      <c r="HH321"/>
      <c r="HI321"/>
      <c r="HJ321"/>
      <c r="HK321"/>
      <c r="HL321"/>
      <c r="HM321"/>
      <c r="HN321"/>
      <c r="HO321"/>
      <c r="HP321"/>
      <c r="HQ321"/>
      <c r="HR321"/>
      <c r="HS321"/>
      <c r="HT321"/>
      <c r="HU321"/>
      <c r="HV321"/>
      <c r="HW321"/>
      <c r="HX321"/>
      <c r="HY321"/>
      <c r="HZ321"/>
    </row>
    <row r="322" spans="1:234" x14ac:dyDescent="0.25">
      <c r="A322" s="4"/>
      <c r="B322" s="4"/>
      <c r="C322"/>
      <c r="D322"/>
      <c r="E322"/>
      <c r="F322"/>
      <c r="G322"/>
      <c r="H322"/>
      <c r="I322"/>
      <c r="J322"/>
      <c r="K322"/>
      <c r="L322"/>
      <c r="M322"/>
      <c r="N322"/>
      <c r="O322" s="149"/>
      <c r="P322"/>
      <c r="Q322"/>
      <c r="R322"/>
      <c r="S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  <c r="EL322"/>
      <c r="EM322"/>
      <c r="EN322"/>
      <c r="EO322"/>
      <c r="EP322"/>
      <c r="EQ322"/>
      <c r="ER322"/>
      <c r="ES322"/>
      <c r="ET322"/>
      <c r="EU322"/>
      <c r="EV322"/>
      <c r="EW322"/>
      <c r="EX322"/>
      <c r="EY322"/>
      <c r="EZ322"/>
      <c r="FA322"/>
      <c r="FB322"/>
      <c r="FC322"/>
      <c r="FD322"/>
      <c r="FE322"/>
      <c r="FF322"/>
      <c r="FG322"/>
      <c r="FH322"/>
      <c r="FI322"/>
      <c r="FJ322"/>
      <c r="FK322"/>
      <c r="FL322"/>
      <c r="FM322"/>
      <c r="FN322"/>
      <c r="FO322"/>
      <c r="FP322"/>
      <c r="FQ322"/>
      <c r="FR322"/>
      <c r="FS322"/>
      <c r="FT322"/>
      <c r="FU322"/>
      <c r="FV322"/>
      <c r="FW322"/>
      <c r="FX322"/>
      <c r="FY322"/>
      <c r="FZ322"/>
      <c r="GA322"/>
      <c r="GB322"/>
      <c r="GC322"/>
      <c r="GD322"/>
      <c r="GE322"/>
      <c r="GF322"/>
      <c r="GG322"/>
      <c r="GH322"/>
      <c r="GI322"/>
      <c r="GJ322"/>
      <c r="GK322"/>
      <c r="GL322"/>
      <c r="GM322"/>
      <c r="GN322"/>
      <c r="GO322"/>
      <c r="GP322"/>
      <c r="GQ322"/>
      <c r="GR322"/>
      <c r="GS322"/>
      <c r="GT322"/>
      <c r="GU322"/>
      <c r="GV322"/>
      <c r="GW322"/>
      <c r="GX322"/>
      <c r="GY322"/>
      <c r="GZ322"/>
      <c r="HA322"/>
      <c r="HB322"/>
      <c r="HC322"/>
      <c r="HD322"/>
      <c r="HE322"/>
      <c r="HF322"/>
      <c r="HG322"/>
      <c r="HH322"/>
      <c r="HI322"/>
      <c r="HJ322"/>
      <c r="HK322"/>
      <c r="HL322"/>
      <c r="HM322"/>
      <c r="HN322"/>
      <c r="HO322"/>
      <c r="HP322"/>
      <c r="HQ322"/>
      <c r="HR322"/>
      <c r="HS322"/>
      <c r="HT322"/>
      <c r="HU322"/>
      <c r="HV322"/>
      <c r="HW322"/>
      <c r="HX322"/>
      <c r="HY322"/>
      <c r="HZ322"/>
    </row>
    <row r="323" spans="1:234" x14ac:dyDescent="0.25">
      <c r="A323" s="4"/>
      <c r="B323" s="4"/>
      <c r="C323"/>
      <c r="E323"/>
      <c r="F323"/>
      <c r="G323"/>
      <c r="H323"/>
      <c r="I323"/>
      <c r="J323"/>
      <c r="K323"/>
      <c r="L323"/>
      <c r="M323"/>
      <c r="N323"/>
      <c r="O323" s="149"/>
      <c r="P323"/>
      <c r="Q323"/>
      <c r="R323"/>
      <c r="S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  <c r="EN323"/>
      <c r="EO323"/>
      <c r="EP323"/>
      <c r="EQ323"/>
      <c r="ER323"/>
      <c r="ES323"/>
      <c r="ET323"/>
      <c r="EU323"/>
      <c r="EV323"/>
      <c r="EW323"/>
      <c r="EX323"/>
      <c r="EY323"/>
      <c r="EZ323"/>
      <c r="FA323"/>
      <c r="FB323"/>
      <c r="FC323"/>
      <c r="FD323"/>
      <c r="FE323"/>
      <c r="FF323"/>
      <c r="FG323"/>
      <c r="FH323"/>
      <c r="FI323"/>
      <c r="FJ323"/>
      <c r="FK323"/>
      <c r="FL323"/>
      <c r="FM323"/>
      <c r="FN323"/>
      <c r="FO323"/>
      <c r="FP323"/>
      <c r="FQ323"/>
      <c r="FR323"/>
      <c r="FS323"/>
      <c r="FT323"/>
      <c r="FU323"/>
      <c r="FV323"/>
      <c r="FW323"/>
      <c r="FX323"/>
      <c r="FY323"/>
      <c r="FZ323"/>
      <c r="GA323"/>
      <c r="GB323"/>
      <c r="GC323"/>
      <c r="GD323"/>
      <c r="GE323"/>
      <c r="GF323"/>
      <c r="GG323"/>
      <c r="GH323"/>
      <c r="GI323"/>
      <c r="GJ323"/>
      <c r="GK323"/>
      <c r="GL323"/>
      <c r="GM323"/>
      <c r="GN323"/>
      <c r="GO323"/>
      <c r="GP323"/>
      <c r="GQ323"/>
      <c r="GR323"/>
      <c r="GS323"/>
      <c r="GT323"/>
      <c r="GU323"/>
      <c r="GV323"/>
      <c r="GW323"/>
      <c r="GX323"/>
      <c r="GY323"/>
      <c r="GZ323"/>
      <c r="HA323"/>
      <c r="HB323"/>
      <c r="HC323"/>
      <c r="HD323"/>
      <c r="HE323"/>
      <c r="HF323"/>
      <c r="HG323"/>
      <c r="HH323"/>
      <c r="HI323"/>
      <c r="HJ323"/>
      <c r="HK323"/>
      <c r="HL323"/>
      <c r="HM323"/>
      <c r="HN323"/>
      <c r="HO323"/>
      <c r="HP323"/>
      <c r="HQ323"/>
      <c r="HR323"/>
      <c r="HS323"/>
      <c r="HT323"/>
      <c r="HU323"/>
      <c r="HV323"/>
      <c r="HW323"/>
      <c r="HX323"/>
      <c r="HY323"/>
      <c r="HZ323"/>
    </row>
    <row r="324" spans="1:234" x14ac:dyDescent="0.25">
      <c r="A324" s="4"/>
      <c r="B324" s="4"/>
      <c r="C324"/>
      <c r="E324"/>
      <c r="F324"/>
      <c r="G324"/>
      <c r="H324"/>
      <c r="I324"/>
      <c r="J324"/>
      <c r="K324"/>
      <c r="L324"/>
      <c r="M324"/>
      <c r="N324"/>
      <c r="O324" s="149"/>
      <c r="P324"/>
      <c r="Q324"/>
      <c r="R324"/>
      <c r="S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  <c r="EK324"/>
      <c r="EL324"/>
      <c r="EM324"/>
      <c r="EN324"/>
      <c r="EO324"/>
      <c r="EP324"/>
      <c r="EQ324"/>
      <c r="ER324"/>
      <c r="ES324"/>
      <c r="ET324"/>
      <c r="EU324"/>
      <c r="EV324"/>
      <c r="EW324"/>
      <c r="EX324"/>
      <c r="EY324"/>
      <c r="EZ324"/>
      <c r="FA324"/>
      <c r="FB324"/>
      <c r="FC324"/>
      <c r="FD324"/>
      <c r="FE324"/>
      <c r="FF324"/>
      <c r="FG324"/>
      <c r="FH324"/>
      <c r="FI324"/>
      <c r="FJ324"/>
      <c r="FK324"/>
      <c r="FL324"/>
      <c r="FM324"/>
      <c r="FN324"/>
      <c r="FO324"/>
      <c r="FP324"/>
      <c r="FQ324"/>
      <c r="FR324"/>
      <c r="FS324"/>
      <c r="FT324"/>
      <c r="FU324"/>
      <c r="FV324"/>
      <c r="FW324"/>
      <c r="FX324"/>
      <c r="FY324"/>
      <c r="FZ324"/>
      <c r="GA324"/>
      <c r="GB324"/>
      <c r="GC324"/>
      <c r="GD324"/>
      <c r="GE324"/>
      <c r="GF324"/>
      <c r="GG324"/>
      <c r="GH324"/>
      <c r="GI324"/>
      <c r="GJ324"/>
      <c r="GK324"/>
      <c r="GL324"/>
      <c r="GM324"/>
      <c r="GN324"/>
      <c r="GO324"/>
      <c r="GP324"/>
      <c r="GQ324"/>
      <c r="GR324"/>
      <c r="GS324"/>
      <c r="GT324"/>
      <c r="GU324"/>
      <c r="GV324"/>
      <c r="GW324"/>
      <c r="GX324"/>
      <c r="GY324"/>
      <c r="GZ324"/>
      <c r="HA324"/>
      <c r="HB324"/>
      <c r="HC324"/>
      <c r="HD324"/>
      <c r="HE324"/>
      <c r="HF324"/>
      <c r="HG324"/>
      <c r="HH324"/>
      <c r="HI324"/>
      <c r="HJ324"/>
      <c r="HK324"/>
      <c r="HL324"/>
      <c r="HM324"/>
      <c r="HN324"/>
      <c r="HO324"/>
      <c r="HP324"/>
      <c r="HQ324"/>
      <c r="HR324"/>
      <c r="HS324"/>
      <c r="HT324"/>
      <c r="HU324"/>
      <c r="HV324"/>
      <c r="HW324"/>
      <c r="HX324"/>
      <c r="HY324"/>
      <c r="HZ324"/>
    </row>
    <row r="325" spans="1:234" x14ac:dyDescent="0.25">
      <c r="A325" s="4"/>
      <c r="B325" s="4"/>
      <c r="F325"/>
      <c r="G325"/>
      <c r="H325"/>
      <c r="I325"/>
      <c r="J325"/>
      <c r="K325"/>
      <c r="L325"/>
      <c r="M325"/>
      <c r="N325"/>
      <c r="O325" s="149"/>
      <c r="P325"/>
      <c r="Q325"/>
      <c r="R325"/>
      <c r="S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/>
      <c r="FJ325"/>
      <c r="FK325"/>
      <c r="FL325"/>
      <c r="FM325"/>
      <c r="FN325"/>
      <c r="FO325"/>
      <c r="FP325"/>
      <c r="FQ325"/>
      <c r="FR325"/>
      <c r="FS325"/>
      <c r="FT325"/>
      <c r="FU325"/>
      <c r="FV325"/>
      <c r="FW325"/>
      <c r="FX325"/>
      <c r="FY325"/>
      <c r="FZ325"/>
      <c r="GA325"/>
      <c r="GB325"/>
      <c r="GC325"/>
      <c r="GD325"/>
      <c r="GE325"/>
      <c r="GF325"/>
      <c r="GG325"/>
      <c r="GH325"/>
      <c r="GI325"/>
      <c r="GJ325"/>
      <c r="GK325"/>
      <c r="GL325"/>
      <c r="GM325"/>
      <c r="GN325"/>
      <c r="GO325"/>
      <c r="GP325"/>
      <c r="GQ325"/>
      <c r="GR325"/>
      <c r="GS325"/>
      <c r="GT325"/>
      <c r="GU325"/>
      <c r="GV325"/>
      <c r="GW325"/>
      <c r="GX325"/>
      <c r="GY325"/>
      <c r="GZ325"/>
      <c r="HA325"/>
      <c r="HB325"/>
      <c r="HC325"/>
      <c r="HD325"/>
      <c r="HE325"/>
      <c r="HF325"/>
      <c r="HG325"/>
      <c r="HH325"/>
      <c r="HI325"/>
      <c r="HJ325"/>
      <c r="HK325"/>
      <c r="HL325"/>
      <c r="HM325"/>
      <c r="HN325"/>
      <c r="HO325"/>
      <c r="HP325"/>
      <c r="HQ325"/>
      <c r="HR325"/>
      <c r="HS325"/>
      <c r="HT325"/>
      <c r="HU325"/>
      <c r="HV325"/>
      <c r="HW325"/>
      <c r="HX325"/>
      <c r="HY325"/>
      <c r="HZ325"/>
    </row>
    <row r="326" spans="1:234" x14ac:dyDescent="0.25">
      <c r="A326" s="4"/>
      <c r="B326" s="4"/>
      <c r="F326"/>
      <c r="G326"/>
      <c r="H326"/>
      <c r="I326"/>
      <c r="J326"/>
      <c r="K326"/>
      <c r="L326"/>
      <c r="M326"/>
      <c r="N326"/>
      <c r="O326" s="149"/>
      <c r="P326"/>
      <c r="Q326"/>
      <c r="R326"/>
      <c r="S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  <c r="EK326"/>
      <c r="EL326"/>
      <c r="EM326"/>
      <c r="EN326"/>
      <c r="EO326"/>
      <c r="EP326"/>
      <c r="EQ326"/>
      <c r="ER326"/>
      <c r="ES326"/>
      <c r="ET326"/>
      <c r="EU326"/>
      <c r="EV326"/>
      <c r="EW326"/>
      <c r="EX326"/>
      <c r="EY326"/>
      <c r="EZ326"/>
      <c r="FA326"/>
      <c r="FB326"/>
      <c r="FC326"/>
      <c r="FD326"/>
      <c r="FE326"/>
      <c r="FF326"/>
      <c r="FG326"/>
      <c r="FH326"/>
      <c r="FI326"/>
      <c r="FJ326"/>
      <c r="FK326"/>
      <c r="FL326"/>
      <c r="FM326"/>
      <c r="FN326"/>
      <c r="FO326"/>
      <c r="FP326"/>
      <c r="FQ326"/>
      <c r="FR326"/>
      <c r="FS326"/>
      <c r="FT326"/>
      <c r="FU326"/>
      <c r="FV326"/>
      <c r="FW326"/>
      <c r="FX326"/>
      <c r="FY326"/>
      <c r="FZ326"/>
      <c r="GA326"/>
      <c r="GB326"/>
      <c r="GC326"/>
      <c r="GD326"/>
      <c r="GE326"/>
      <c r="GF326"/>
      <c r="GG326"/>
      <c r="GH326"/>
      <c r="GI326"/>
      <c r="GJ326"/>
      <c r="GK326"/>
      <c r="GL326"/>
      <c r="GM326"/>
      <c r="GN326"/>
      <c r="GO326"/>
      <c r="GP326"/>
      <c r="GQ326"/>
      <c r="GR326"/>
      <c r="GS326"/>
      <c r="GT326"/>
      <c r="GU326"/>
      <c r="GV326"/>
      <c r="GW326"/>
      <c r="GX326"/>
      <c r="GY326"/>
      <c r="GZ326"/>
      <c r="HA326"/>
      <c r="HB326"/>
      <c r="HC326"/>
      <c r="HD326"/>
      <c r="HE326"/>
      <c r="HF326"/>
      <c r="HG326"/>
      <c r="HH326"/>
      <c r="HI326"/>
      <c r="HJ326"/>
      <c r="HK326"/>
      <c r="HL326"/>
      <c r="HM326"/>
      <c r="HN326"/>
      <c r="HO326"/>
      <c r="HP326"/>
      <c r="HQ326"/>
      <c r="HR326"/>
      <c r="HS326"/>
      <c r="HT326"/>
      <c r="HU326"/>
      <c r="HV326"/>
      <c r="HW326"/>
      <c r="HX326"/>
      <c r="HY326"/>
      <c r="HZ326"/>
    </row>
    <row r="327" spans="1:234" x14ac:dyDescent="0.25">
      <c r="A327" s="4"/>
      <c r="B327" s="4"/>
      <c r="F327"/>
      <c r="G327"/>
      <c r="H327"/>
      <c r="I327"/>
      <c r="J327"/>
      <c r="K327"/>
      <c r="L327"/>
      <c r="M327"/>
      <c r="N327"/>
      <c r="O327" s="149"/>
      <c r="P327"/>
      <c r="Q327"/>
      <c r="R327"/>
      <c r="S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  <c r="EK327"/>
      <c r="EL327"/>
      <c r="EM327"/>
      <c r="EN327"/>
      <c r="EO327"/>
      <c r="EP327"/>
      <c r="EQ327"/>
      <c r="ER327"/>
      <c r="ES327"/>
      <c r="ET327"/>
      <c r="EU327"/>
      <c r="EV327"/>
      <c r="EW327"/>
      <c r="EX327"/>
      <c r="EY327"/>
      <c r="EZ327"/>
      <c r="FA327"/>
      <c r="FB327"/>
      <c r="FC327"/>
      <c r="FD327"/>
      <c r="FE327"/>
      <c r="FF327"/>
      <c r="FG327"/>
      <c r="FH327"/>
      <c r="FI327"/>
      <c r="FJ327"/>
      <c r="FK327"/>
      <c r="FL327"/>
      <c r="FM327"/>
      <c r="FN327"/>
      <c r="FO327"/>
      <c r="FP327"/>
      <c r="FQ327"/>
      <c r="FR327"/>
      <c r="FS327"/>
      <c r="FT327"/>
      <c r="FU327"/>
      <c r="FV327"/>
      <c r="FW327"/>
      <c r="FX327"/>
      <c r="FY327"/>
      <c r="FZ327"/>
      <c r="GA327"/>
      <c r="GB327"/>
      <c r="GC327"/>
      <c r="GD327"/>
      <c r="GE327"/>
      <c r="GF327"/>
      <c r="GG327"/>
      <c r="GH327"/>
      <c r="GI327"/>
      <c r="GJ327"/>
      <c r="GK327"/>
      <c r="GL327"/>
      <c r="GM327"/>
      <c r="GN327"/>
      <c r="GO327"/>
      <c r="GP327"/>
      <c r="GQ327"/>
      <c r="GR327"/>
      <c r="GS327"/>
      <c r="GT327"/>
      <c r="GU327"/>
      <c r="GV327"/>
      <c r="GW327"/>
      <c r="GX327"/>
      <c r="GY327"/>
      <c r="GZ327"/>
      <c r="HA327"/>
      <c r="HB327"/>
      <c r="HC327"/>
      <c r="HD327"/>
      <c r="HE327"/>
      <c r="HF327"/>
      <c r="HG327"/>
      <c r="HH327"/>
      <c r="HI327"/>
      <c r="HJ327"/>
      <c r="HK327"/>
      <c r="HL327"/>
      <c r="HM327"/>
      <c r="HN327"/>
      <c r="HO327"/>
      <c r="HP327"/>
      <c r="HQ327"/>
      <c r="HR327"/>
      <c r="HS327"/>
      <c r="HT327"/>
      <c r="HU327"/>
      <c r="HV327"/>
      <c r="HW327"/>
      <c r="HX327"/>
      <c r="HY327"/>
      <c r="HZ327"/>
    </row>
    <row r="328" spans="1:234" x14ac:dyDescent="0.25">
      <c r="A328" s="4"/>
      <c r="F328"/>
      <c r="G328"/>
      <c r="H328"/>
      <c r="I328"/>
      <c r="J328"/>
      <c r="K328"/>
      <c r="L328"/>
      <c r="M328"/>
      <c r="N328"/>
      <c r="O328" s="149"/>
      <c r="P328"/>
      <c r="Q328"/>
      <c r="R328"/>
      <c r="S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  <c r="EV328"/>
      <c r="EW328"/>
      <c r="EX328"/>
      <c r="EY328"/>
      <c r="EZ328"/>
      <c r="FA328"/>
      <c r="FB328"/>
      <c r="FC328"/>
      <c r="FD328"/>
      <c r="FE328"/>
      <c r="FF328"/>
      <c r="FG328"/>
      <c r="FH328"/>
      <c r="FI328"/>
      <c r="FJ328"/>
      <c r="FK328"/>
      <c r="FL328"/>
      <c r="FM328"/>
      <c r="FN328"/>
      <c r="FO328"/>
      <c r="FP328"/>
      <c r="FQ328"/>
      <c r="FR328"/>
      <c r="FS328"/>
      <c r="FT328"/>
      <c r="FU328"/>
      <c r="FV328"/>
      <c r="FW328"/>
      <c r="FX328"/>
      <c r="FY328"/>
      <c r="FZ328"/>
      <c r="GA328"/>
      <c r="GB328"/>
      <c r="GC328"/>
      <c r="GD328"/>
      <c r="GE328"/>
      <c r="GF328"/>
      <c r="GG328"/>
      <c r="GH328"/>
      <c r="GI328"/>
      <c r="GJ328"/>
      <c r="GK328"/>
      <c r="GL328"/>
      <c r="GM328"/>
      <c r="GN328"/>
      <c r="GO328"/>
      <c r="GP328"/>
      <c r="GQ328"/>
      <c r="GR328"/>
      <c r="GS328"/>
      <c r="GT328"/>
      <c r="GU328"/>
      <c r="GV328"/>
      <c r="GW328"/>
      <c r="GX328"/>
      <c r="GY328"/>
      <c r="GZ328"/>
      <c r="HA328"/>
      <c r="HB328"/>
      <c r="HC328"/>
      <c r="HD328"/>
      <c r="HE328"/>
      <c r="HF328"/>
      <c r="HG328"/>
      <c r="HH328"/>
      <c r="HI328"/>
      <c r="HJ328"/>
      <c r="HK328"/>
      <c r="HL328"/>
      <c r="HM328"/>
      <c r="HN328"/>
      <c r="HO328"/>
      <c r="HP328"/>
      <c r="HQ328"/>
      <c r="HR328"/>
      <c r="HS328"/>
      <c r="HT328"/>
      <c r="HU328"/>
      <c r="HV328"/>
      <c r="HW328"/>
      <c r="HX328"/>
      <c r="HY328"/>
      <c r="HZ328"/>
    </row>
    <row r="329" spans="1:234" x14ac:dyDescent="0.25">
      <c r="A329" s="4"/>
      <c r="F329"/>
      <c r="G329"/>
      <c r="H329"/>
      <c r="I329"/>
      <c r="J329"/>
      <c r="K329"/>
      <c r="L329"/>
      <c r="M329"/>
      <c r="N329"/>
      <c r="O329" s="149"/>
      <c r="P329"/>
      <c r="Q329"/>
      <c r="R329"/>
      <c r="S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  <c r="EK329"/>
      <c r="EL329"/>
      <c r="EM329"/>
      <c r="EN329"/>
      <c r="EO329"/>
      <c r="EP329"/>
      <c r="EQ329"/>
      <c r="ER329"/>
      <c r="ES329"/>
      <c r="ET329"/>
      <c r="EU329"/>
      <c r="EV329"/>
      <c r="EW329"/>
      <c r="EX329"/>
      <c r="EY329"/>
      <c r="EZ329"/>
      <c r="FA329"/>
      <c r="FB329"/>
      <c r="FC329"/>
      <c r="FD329"/>
      <c r="FE329"/>
      <c r="FF329"/>
      <c r="FG329"/>
      <c r="FH329"/>
      <c r="FI329"/>
      <c r="FJ329"/>
      <c r="FK329"/>
      <c r="FL329"/>
      <c r="FM329"/>
      <c r="FN329"/>
      <c r="FO329"/>
      <c r="FP329"/>
      <c r="FQ329"/>
      <c r="FR329"/>
      <c r="FS329"/>
      <c r="FT329"/>
      <c r="FU329"/>
      <c r="FV329"/>
      <c r="FW329"/>
      <c r="FX329"/>
      <c r="FY329"/>
      <c r="FZ329"/>
      <c r="GA329"/>
      <c r="GB329"/>
      <c r="GC329"/>
      <c r="GD329"/>
      <c r="GE329"/>
      <c r="GF329"/>
      <c r="GG329"/>
      <c r="GH329"/>
      <c r="GI329"/>
      <c r="GJ329"/>
      <c r="GK329"/>
      <c r="GL329"/>
      <c r="GM329"/>
      <c r="GN329"/>
      <c r="GO329"/>
      <c r="GP329"/>
      <c r="GQ329"/>
      <c r="GR329"/>
      <c r="GS329"/>
      <c r="GT329"/>
      <c r="GU329"/>
      <c r="GV329"/>
      <c r="GW329"/>
      <c r="GX329"/>
      <c r="GY329"/>
      <c r="GZ329"/>
      <c r="HA329"/>
      <c r="HB329"/>
      <c r="HC329"/>
      <c r="HD329"/>
      <c r="HE329"/>
      <c r="HF329"/>
      <c r="HG329"/>
      <c r="HH329"/>
      <c r="HI329"/>
      <c r="HJ329"/>
      <c r="HK329"/>
      <c r="HL329"/>
      <c r="HM329"/>
      <c r="HN329"/>
      <c r="HO329"/>
      <c r="HP329"/>
      <c r="HQ329"/>
      <c r="HR329"/>
      <c r="HS329"/>
      <c r="HT329"/>
      <c r="HU329"/>
      <c r="HV329"/>
      <c r="HW329"/>
      <c r="HX329"/>
      <c r="HY329"/>
      <c r="HZ329"/>
    </row>
    <row r="330" spans="1:234" x14ac:dyDescent="0.25">
      <c r="A330" s="4"/>
      <c r="F330"/>
      <c r="G330"/>
      <c r="H330"/>
      <c r="I330"/>
      <c r="J330"/>
      <c r="K330"/>
      <c r="L330"/>
      <c r="M330"/>
      <c r="N330"/>
      <c r="O330" s="149"/>
      <c r="P330"/>
      <c r="Q330"/>
      <c r="R330"/>
      <c r="S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  <c r="EN330"/>
      <c r="EO330"/>
      <c r="EP330"/>
      <c r="EQ330"/>
      <c r="ER330"/>
      <c r="ES330"/>
      <c r="ET330"/>
      <c r="EU330"/>
      <c r="EV330"/>
      <c r="EW330"/>
      <c r="EX330"/>
      <c r="EY330"/>
      <c r="EZ330"/>
      <c r="FA330"/>
      <c r="FB330"/>
      <c r="FC330"/>
      <c r="FD330"/>
      <c r="FE330"/>
      <c r="FF330"/>
      <c r="FG330"/>
      <c r="FH330"/>
      <c r="FI330"/>
      <c r="FJ330"/>
      <c r="FK330"/>
      <c r="FL330"/>
      <c r="FM330"/>
      <c r="FN330"/>
      <c r="FO330"/>
      <c r="FP330"/>
      <c r="FQ330"/>
      <c r="FR330"/>
      <c r="FS330"/>
      <c r="FT330"/>
      <c r="FU330"/>
      <c r="FV330"/>
      <c r="FW330"/>
      <c r="FX330"/>
      <c r="FY330"/>
      <c r="FZ330"/>
      <c r="GA330"/>
      <c r="GB330"/>
      <c r="GC330"/>
      <c r="GD330"/>
      <c r="GE330"/>
      <c r="GF330"/>
      <c r="GG330"/>
      <c r="GH330"/>
      <c r="GI330"/>
      <c r="GJ330"/>
      <c r="GK330"/>
      <c r="GL330"/>
      <c r="GM330"/>
      <c r="GN330"/>
      <c r="GO330"/>
      <c r="GP330"/>
      <c r="GQ330"/>
      <c r="GR330"/>
      <c r="GS330"/>
      <c r="GT330"/>
      <c r="GU330"/>
      <c r="GV330"/>
      <c r="GW330"/>
      <c r="GX330"/>
      <c r="GY330"/>
      <c r="GZ330"/>
      <c r="HA330"/>
      <c r="HB330"/>
      <c r="HC330"/>
      <c r="HD330"/>
      <c r="HE330"/>
      <c r="HF330"/>
      <c r="HG330"/>
      <c r="HH330"/>
      <c r="HI330"/>
      <c r="HJ330"/>
      <c r="HK330"/>
      <c r="HL330"/>
      <c r="HM330"/>
      <c r="HN330"/>
      <c r="HO330"/>
      <c r="HP330"/>
      <c r="HQ330"/>
      <c r="HR330"/>
      <c r="HS330"/>
      <c r="HT330"/>
      <c r="HU330"/>
      <c r="HV330"/>
      <c r="HW330"/>
      <c r="HX330"/>
      <c r="HY330"/>
      <c r="HZ330"/>
    </row>
    <row r="331" spans="1:234" x14ac:dyDescent="0.25">
      <c r="A331" s="4"/>
      <c r="F331"/>
      <c r="G331"/>
      <c r="H331"/>
      <c r="I331"/>
      <c r="J331"/>
      <c r="K331"/>
      <c r="L331"/>
      <c r="M331"/>
      <c r="N331"/>
      <c r="O331" s="149"/>
      <c r="P331"/>
      <c r="Q331"/>
      <c r="R331"/>
      <c r="S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  <c r="EK331"/>
      <c r="EL331"/>
      <c r="EM331"/>
      <c r="EN331"/>
      <c r="EO331"/>
      <c r="EP331"/>
      <c r="EQ331"/>
      <c r="ER331"/>
      <c r="ES331"/>
      <c r="ET331"/>
      <c r="EU331"/>
      <c r="EV331"/>
      <c r="EW331"/>
      <c r="EX331"/>
      <c r="EY331"/>
      <c r="EZ331"/>
      <c r="FA331"/>
      <c r="FB331"/>
      <c r="FC331"/>
      <c r="FD331"/>
      <c r="FE331"/>
      <c r="FF331"/>
      <c r="FG331"/>
      <c r="FH331"/>
      <c r="FI331"/>
      <c r="FJ331"/>
      <c r="FK331"/>
      <c r="FL331"/>
      <c r="FM331"/>
      <c r="FN331"/>
      <c r="FO331"/>
      <c r="FP331"/>
      <c r="FQ331"/>
      <c r="FR331"/>
      <c r="FS331"/>
      <c r="FT331"/>
      <c r="FU331"/>
      <c r="FV331"/>
      <c r="FW331"/>
      <c r="FX331"/>
      <c r="FY331"/>
      <c r="FZ331"/>
      <c r="GA331"/>
      <c r="GB331"/>
      <c r="GC331"/>
      <c r="GD331"/>
      <c r="GE331"/>
      <c r="GF331"/>
      <c r="GG331"/>
      <c r="GH331"/>
      <c r="GI331"/>
      <c r="GJ331"/>
      <c r="GK331"/>
      <c r="GL331"/>
      <c r="GM331"/>
      <c r="GN331"/>
      <c r="GO331"/>
      <c r="GP331"/>
      <c r="GQ331"/>
      <c r="GR331"/>
      <c r="GS331"/>
      <c r="GT331"/>
      <c r="GU331"/>
      <c r="GV331"/>
      <c r="GW331"/>
      <c r="GX331"/>
      <c r="GY331"/>
      <c r="GZ331"/>
      <c r="HA331"/>
      <c r="HB331"/>
      <c r="HC331"/>
      <c r="HD331"/>
      <c r="HE331"/>
      <c r="HF331"/>
      <c r="HG331"/>
      <c r="HH331"/>
      <c r="HI331"/>
      <c r="HJ331"/>
      <c r="HK331"/>
      <c r="HL331"/>
      <c r="HM331"/>
      <c r="HN331"/>
      <c r="HO331"/>
      <c r="HP331"/>
      <c r="HQ331"/>
      <c r="HR331"/>
      <c r="HS331"/>
      <c r="HT331"/>
      <c r="HU331"/>
      <c r="HV331"/>
      <c r="HW331"/>
      <c r="HX331"/>
      <c r="HY331"/>
      <c r="HZ331"/>
    </row>
    <row r="332" spans="1:234" x14ac:dyDescent="0.25">
      <c r="A332" s="4"/>
      <c r="F332"/>
      <c r="G332"/>
      <c r="H332"/>
      <c r="I332"/>
      <c r="J332"/>
      <c r="K332"/>
      <c r="L332"/>
      <c r="M332"/>
      <c r="N332"/>
      <c r="O332" s="149"/>
      <c r="P332"/>
      <c r="Q332"/>
      <c r="R332"/>
      <c r="S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  <c r="EE332"/>
      <c r="EF332"/>
      <c r="EG332"/>
      <c r="EH332"/>
      <c r="EI332"/>
      <c r="EJ332"/>
      <c r="EK332"/>
      <c r="EL332"/>
      <c r="EM332"/>
      <c r="EN332"/>
      <c r="EO332"/>
      <c r="EP332"/>
      <c r="EQ332"/>
      <c r="ER332"/>
      <c r="ES332"/>
      <c r="ET332"/>
      <c r="EU332"/>
      <c r="EV332"/>
      <c r="EW332"/>
      <c r="EX332"/>
      <c r="EY332"/>
      <c r="EZ332"/>
      <c r="FA332"/>
      <c r="FB332"/>
      <c r="FC332"/>
      <c r="FD332"/>
      <c r="FE332"/>
      <c r="FF332"/>
      <c r="FG332"/>
      <c r="FH332"/>
      <c r="FI332"/>
      <c r="FJ332"/>
      <c r="FK332"/>
      <c r="FL332"/>
      <c r="FM332"/>
      <c r="FN332"/>
      <c r="FO332"/>
      <c r="FP332"/>
      <c r="FQ332"/>
      <c r="FR332"/>
      <c r="FS332"/>
      <c r="FT332"/>
      <c r="FU332"/>
      <c r="FV332"/>
      <c r="FW332"/>
      <c r="FX332"/>
      <c r="FY332"/>
      <c r="FZ332"/>
      <c r="GA332"/>
      <c r="GB332"/>
      <c r="GC332"/>
      <c r="GD332"/>
      <c r="GE332"/>
      <c r="GF332"/>
      <c r="GG332"/>
      <c r="GH332"/>
      <c r="GI332"/>
      <c r="GJ332"/>
      <c r="GK332"/>
      <c r="GL332"/>
      <c r="GM332"/>
      <c r="GN332"/>
      <c r="GO332"/>
      <c r="GP332"/>
      <c r="GQ332"/>
      <c r="GR332"/>
      <c r="GS332"/>
      <c r="GT332"/>
      <c r="GU332"/>
      <c r="GV332"/>
      <c r="GW332"/>
      <c r="GX332"/>
      <c r="GY332"/>
      <c r="GZ332"/>
      <c r="HA332"/>
      <c r="HB332"/>
      <c r="HC332"/>
      <c r="HD332"/>
      <c r="HE332"/>
      <c r="HF332"/>
      <c r="HG332"/>
      <c r="HH332"/>
      <c r="HI332"/>
      <c r="HJ332"/>
      <c r="HK332"/>
      <c r="HL332"/>
      <c r="HM332"/>
      <c r="HN332"/>
      <c r="HO332"/>
      <c r="HP332"/>
      <c r="HQ332"/>
      <c r="HR332"/>
      <c r="HS332"/>
      <c r="HT332"/>
      <c r="HU332"/>
      <c r="HV332"/>
      <c r="HW332"/>
      <c r="HX332"/>
      <c r="HY332"/>
      <c r="HZ332"/>
    </row>
    <row r="333" spans="1:234" x14ac:dyDescent="0.25">
      <c r="F333"/>
      <c r="G333"/>
      <c r="H333"/>
      <c r="I333"/>
      <c r="J333"/>
      <c r="K333"/>
      <c r="L333"/>
      <c r="M333"/>
      <c r="N333"/>
      <c r="O333" s="149"/>
      <c r="P333"/>
      <c r="Q333"/>
      <c r="R333"/>
      <c r="S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/>
      <c r="EI333"/>
      <c r="EJ333"/>
      <c r="EK333"/>
      <c r="EL333"/>
      <c r="EM333"/>
      <c r="EN333"/>
      <c r="EO333"/>
      <c r="EP333"/>
      <c r="EQ333"/>
      <c r="ER333"/>
      <c r="ES333"/>
      <c r="ET333"/>
      <c r="EU333"/>
      <c r="EV333"/>
      <c r="EW333"/>
      <c r="EX333"/>
      <c r="EY333"/>
      <c r="EZ333"/>
      <c r="FA333"/>
      <c r="FB333"/>
      <c r="FC333"/>
      <c r="FD333"/>
      <c r="FE333"/>
      <c r="FF333"/>
      <c r="FG333"/>
      <c r="FH333"/>
      <c r="FI333"/>
      <c r="FJ333"/>
      <c r="FK333"/>
      <c r="FL333"/>
      <c r="FM333"/>
      <c r="FN333"/>
      <c r="FO333"/>
      <c r="FP333"/>
      <c r="FQ333"/>
      <c r="FR333"/>
      <c r="FS333"/>
      <c r="FT333"/>
      <c r="FU333"/>
      <c r="FV333"/>
      <c r="FW333"/>
      <c r="FX333"/>
      <c r="FY333"/>
      <c r="FZ333"/>
      <c r="GA333"/>
      <c r="GB333"/>
      <c r="GC333"/>
      <c r="GD333"/>
      <c r="GE333"/>
      <c r="GF333"/>
      <c r="GG333"/>
      <c r="GH333"/>
      <c r="GI333"/>
      <c r="GJ333"/>
      <c r="GK333"/>
      <c r="GL333"/>
      <c r="GM333"/>
      <c r="GN333"/>
      <c r="GO333"/>
      <c r="GP333"/>
      <c r="GQ333"/>
      <c r="GR333"/>
      <c r="GS333"/>
      <c r="GT333"/>
      <c r="GU333"/>
      <c r="GV333"/>
      <c r="GW333"/>
      <c r="GX333"/>
      <c r="GY333"/>
      <c r="GZ333"/>
      <c r="HA333"/>
      <c r="HB333"/>
      <c r="HC333"/>
      <c r="HD333"/>
      <c r="HE333"/>
      <c r="HF333"/>
      <c r="HG333"/>
      <c r="HH333"/>
      <c r="HI333"/>
      <c r="HJ333"/>
      <c r="HK333"/>
      <c r="HL333"/>
      <c r="HM333"/>
      <c r="HN333"/>
      <c r="HO333"/>
      <c r="HP333"/>
      <c r="HQ333"/>
      <c r="HR333"/>
      <c r="HS333"/>
      <c r="HT333"/>
      <c r="HU333"/>
      <c r="HV333"/>
      <c r="HW333"/>
      <c r="HX333"/>
      <c r="HY333"/>
      <c r="HZ333"/>
    </row>
    <row r="334" spans="1:234" x14ac:dyDescent="0.25">
      <c r="F334"/>
      <c r="G334"/>
      <c r="H334"/>
      <c r="I334"/>
      <c r="J334"/>
      <c r="K334"/>
      <c r="L334"/>
      <c r="M334"/>
      <c r="N334"/>
      <c r="O334" s="149"/>
      <c r="P334"/>
      <c r="Q334"/>
      <c r="R334"/>
      <c r="S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  <c r="DG334"/>
      <c r="DH334"/>
      <c r="DI334"/>
      <c r="DJ334"/>
      <c r="DK334"/>
      <c r="DL334"/>
      <c r="DM334"/>
      <c r="DN334"/>
      <c r="DO334"/>
      <c r="DP334"/>
      <c r="DQ334"/>
      <c r="DR334"/>
      <c r="DS334"/>
      <c r="DT334"/>
      <c r="DU334"/>
      <c r="DV334"/>
      <c r="DW334"/>
      <c r="DX334"/>
      <c r="DY334"/>
      <c r="DZ334"/>
      <c r="EA334"/>
      <c r="EB334"/>
      <c r="EC334"/>
      <c r="ED334"/>
      <c r="EE334"/>
      <c r="EF334"/>
      <c r="EG334"/>
      <c r="EH334"/>
      <c r="EI334"/>
      <c r="EJ334"/>
      <c r="EK334"/>
      <c r="EL334"/>
      <c r="EM334"/>
      <c r="EN334"/>
      <c r="EO334"/>
      <c r="EP334"/>
      <c r="EQ334"/>
      <c r="ER334"/>
      <c r="ES334"/>
      <c r="ET334"/>
      <c r="EU334"/>
      <c r="EV334"/>
      <c r="EW334"/>
      <c r="EX334"/>
      <c r="EY334"/>
      <c r="EZ334"/>
      <c r="FA334"/>
      <c r="FB334"/>
      <c r="FC334"/>
      <c r="FD334"/>
      <c r="FE334"/>
      <c r="FF334"/>
      <c r="FG334"/>
      <c r="FH334"/>
      <c r="FI334"/>
      <c r="FJ334"/>
      <c r="FK334"/>
      <c r="FL334"/>
      <c r="FM334"/>
      <c r="FN334"/>
      <c r="FO334"/>
      <c r="FP334"/>
      <c r="FQ334"/>
      <c r="FR334"/>
      <c r="FS334"/>
      <c r="FT334"/>
      <c r="FU334"/>
      <c r="FV334"/>
      <c r="FW334"/>
      <c r="FX334"/>
      <c r="FY334"/>
      <c r="FZ334"/>
      <c r="GA334"/>
      <c r="GB334"/>
      <c r="GC334"/>
      <c r="GD334"/>
      <c r="GE334"/>
      <c r="GF334"/>
      <c r="GG334"/>
      <c r="GH334"/>
      <c r="GI334"/>
      <c r="GJ334"/>
      <c r="GK334"/>
      <c r="GL334"/>
      <c r="GM334"/>
      <c r="GN334"/>
      <c r="GO334"/>
      <c r="GP334"/>
      <c r="GQ334"/>
      <c r="GR334"/>
      <c r="GS334"/>
      <c r="GT334"/>
      <c r="GU334"/>
      <c r="GV334"/>
      <c r="GW334"/>
      <c r="GX334"/>
      <c r="GY334"/>
      <c r="GZ334"/>
      <c r="HA334"/>
      <c r="HB334"/>
      <c r="HC334"/>
      <c r="HD334"/>
      <c r="HE334"/>
      <c r="HF334"/>
      <c r="HG334"/>
      <c r="HH334"/>
      <c r="HI334"/>
      <c r="HJ334"/>
      <c r="HK334"/>
      <c r="HL334"/>
      <c r="HM334"/>
      <c r="HN334"/>
      <c r="HO334"/>
      <c r="HP334"/>
      <c r="HQ334"/>
      <c r="HR334"/>
      <c r="HS334"/>
      <c r="HT334"/>
      <c r="HU334"/>
      <c r="HV334"/>
      <c r="HW334"/>
      <c r="HX334"/>
      <c r="HY334"/>
      <c r="HZ334"/>
    </row>
    <row r="335" spans="1:234" x14ac:dyDescent="0.25">
      <c r="F335"/>
      <c r="G335"/>
      <c r="H335"/>
      <c r="I335"/>
      <c r="J335"/>
      <c r="K335"/>
      <c r="L335"/>
      <c r="M335"/>
      <c r="N335"/>
      <c r="O335" s="149"/>
      <c r="P335"/>
      <c r="Q335"/>
      <c r="R335"/>
      <c r="S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  <c r="DM335"/>
      <c r="DN335"/>
      <c r="DO335"/>
      <c r="DP335"/>
      <c r="DQ335"/>
      <c r="DR335"/>
      <c r="DS335"/>
      <c r="DT335"/>
      <c r="DU335"/>
      <c r="DV335"/>
      <c r="DW335"/>
      <c r="DX335"/>
      <c r="DY335"/>
      <c r="DZ335"/>
      <c r="EA335"/>
      <c r="EB335"/>
      <c r="EC335"/>
      <c r="ED335"/>
      <c r="EE335"/>
      <c r="EF335"/>
      <c r="EG335"/>
      <c r="EH335"/>
      <c r="EI335"/>
      <c r="EJ335"/>
      <c r="EK335"/>
      <c r="EL335"/>
      <c r="EM335"/>
      <c r="EN335"/>
      <c r="EO335"/>
      <c r="EP335"/>
      <c r="EQ335"/>
      <c r="ER335"/>
      <c r="ES335"/>
      <c r="ET335"/>
      <c r="EU335"/>
      <c r="EV335"/>
      <c r="EW335"/>
      <c r="EX335"/>
      <c r="EY335"/>
      <c r="EZ335"/>
      <c r="FA335"/>
      <c r="FB335"/>
      <c r="FC335"/>
      <c r="FD335"/>
      <c r="FE335"/>
      <c r="FF335"/>
      <c r="FG335"/>
      <c r="FH335"/>
      <c r="FI335"/>
      <c r="FJ335"/>
      <c r="FK335"/>
      <c r="FL335"/>
      <c r="FM335"/>
      <c r="FN335"/>
      <c r="FO335"/>
      <c r="FP335"/>
      <c r="FQ335"/>
      <c r="FR335"/>
      <c r="FS335"/>
      <c r="FT335"/>
      <c r="FU335"/>
      <c r="FV335"/>
      <c r="FW335"/>
      <c r="FX335"/>
      <c r="FY335"/>
      <c r="FZ335"/>
      <c r="GA335"/>
      <c r="GB335"/>
      <c r="GC335"/>
      <c r="GD335"/>
      <c r="GE335"/>
      <c r="GF335"/>
      <c r="GG335"/>
      <c r="GH335"/>
      <c r="GI335"/>
      <c r="GJ335"/>
      <c r="GK335"/>
      <c r="GL335"/>
      <c r="GM335"/>
      <c r="GN335"/>
      <c r="GO335"/>
      <c r="GP335"/>
      <c r="GQ335"/>
      <c r="GR335"/>
      <c r="GS335"/>
      <c r="GT335"/>
      <c r="GU335"/>
      <c r="GV335"/>
      <c r="GW335"/>
      <c r="GX335"/>
      <c r="GY335"/>
      <c r="GZ335"/>
      <c r="HA335"/>
      <c r="HB335"/>
      <c r="HC335"/>
      <c r="HD335"/>
      <c r="HE335"/>
      <c r="HF335"/>
      <c r="HG335"/>
      <c r="HH335"/>
      <c r="HI335"/>
      <c r="HJ335"/>
      <c r="HK335"/>
      <c r="HL335"/>
      <c r="HM335"/>
      <c r="HN335"/>
      <c r="HO335"/>
      <c r="HP335"/>
      <c r="HQ335"/>
      <c r="HR335"/>
      <c r="HS335"/>
      <c r="HT335"/>
      <c r="HU335"/>
      <c r="HV335"/>
      <c r="HW335"/>
      <c r="HX335"/>
      <c r="HY335"/>
      <c r="HZ335"/>
    </row>
    <row r="336" spans="1:234" x14ac:dyDescent="0.25">
      <c r="F336"/>
      <c r="G336"/>
      <c r="H336"/>
      <c r="I336"/>
      <c r="J336"/>
      <c r="K336"/>
      <c r="L336"/>
      <c r="M336"/>
      <c r="N336"/>
      <c r="O336" s="149"/>
      <c r="P336"/>
      <c r="Q336"/>
      <c r="R336"/>
      <c r="S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  <c r="DE336"/>
      <c r="DF336"/>
      <c r="DG336"/>
      <c r="DH336"/>
      <c r="DI336"/>
      <c r="DJ336"/>
      <c r="DK336"/>
      <c r="DL336"/>
      <c r="DM336"/>
      <c r="DN336"/>
      <c r="DO336"/>
      <c r="DP336"/>
      <c r="DQ336"/>
      <c r="DR336"/>
      <c r="DS336"/>
      <c r="DT336"/>
      <c r="DU336"/>
      <c r="DV336"/>
      <c r="DW336"/>
      <c r="DX336"/>
      <c r="DY336"/>
      <c r="DZ336"/>
      <c r="EA336"/>
      <c r="EB336"/>
      <c r="EC336"/>
      <c r="ED336"/>
      <c r="EE336"/>
      <c r="EF336"/>
      <c r="EG336"/>
      <c r="EH336"/>
      <c r="EI336"/>
      <c r="EJ336"/>
      <c r="EK336"/>
      <c r="EL336"/>
      <c r="EM336"/>
      <c r="EN336"/>
      <c r="EO336"/>
      <c r="EP336"/>
      <c r="EQ336"/>
      <c r="ER336"/>
      <c r="ES336"/>
      <c r="ET336"/>
      <c r="EU336"/>
      <c r="EV336"/>
      <c r="EW336"/>
      <c r="EX336"/>
      <c r="EY336"/>
      <c r="EZ336"/>
      <c r="FA336"/>
      <c r="FB336"/>
      <c r="FC336"/>
      <c r="FD336"/>
      <c r="FE336"/>
      <c r="FF336"/>
      <c r="FG336"/>
      <c r="FH336"/>
      <c r="FI336"/>
      <c r="FJ336"/>
      <c r="FK336"/>
      <c r="FL336"/>
      <c r="FM336"/>
      <c r="FN336"/>
      <c r="FO336"/>
      <c r="FP336"/>
      <c r="FQ336"/>
      <c r="FR336"/>
      <c r="FS336"/>
      <c r="FT336"/>
      <c r="FU336"/>
      <c r="FV336"/>
      <c r="FW336"/>
      <c r="FX336"/>
      <c r="FY336"/>
      <c r="FZ336"/>
      <c r="GA336"/>
      <c r="GB336"/>
      <c r="GC336"/>
      <c r="GD336"/>
      <c r="GE336"/>
      <c r="GF336"/>
      <c r="GG336"/>
      <c r="GH336"/>
      <c r="GI336"/>
      <c r="GJ336"/>
      <c r="GK336"/>
      <c r="GL336"/>
      <c r="GM336"/>
      <c r="GN336"/>
      <c r="GO336"/>
      <c r="GP336"/>
      <c r="GQ336"/>
      <c r="GR336"/>
      <c r="GS336"/>
      <c r="GT336"/>
      <c r="GU336"/>
      <c r="GV336"/>
      <c r="GW336"/>
      <c r="GX336"/>
      <c r="GY336"/>
      <c r="GZ336"/>
      <c r="HA336"/>
      <c r="HB336"/>
      <c r="HC336"/>
      <c r="HD336"/>
      <c r="HE336"/>
      <c r="HF336"/>
      <c r="HG336"/>
      <c r="HH336"/>
      <c r="HI336"/>
      <c r="HJ336"/>
      <c r="HK336"/>
      <c r="HL336"/>
      <c r="HM336"/>
      <c r="HN336"/>
      <c r="HO336"/>
      <c r="HP336"/>
      <c r="HQ336"/>
      <c r="HR336"/>
      <c r="HS336"/>
      <c r="HT336"/>
      <c r="HU336"/>
      <c r="HV336"/>
      <c r="HW336"/>
      <c r="HX336"/>
      <c r="HY336"/>
      <c r="HZ336"/>
    </row>
    <row r="337" spans="6:234" x14ac:dyDescent="0.25">
      <c r="F337"/>
      <c r="G337"/>
      <c r="H337"/>
      <c r="I337"/>
      <c r="J337"/>
      <c r="K337"/>
      <c r="L337"/>
      <c r="M337"/>
      <c r="N337"/>
      <c r="O337" s="149"/>
      <c r="P337"/>
      <c r="Q337"/>
      <c r="R337"/>
      <c r="S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  <c r="DG337"/>
      <c r="DH337"/>
      <c r="DI337"/>
      <c r="DJ337"/>
      <c r="DK337"/>
      <c r="DL337"/>
      <c r="DM337"/>
      <c r="DN337"/>
      <c r="DO337"/>
      <c r="DP337"/>
      <c r="DQ337"/>
      <c r="DR337"/>
      <c r="DS337"/>
      <c r="DT337"/>
      <c r="DU337"/>
      <c r="DV337"/>
      <c r="DW337"/>
      <c r="DX337"/>
      <c r="DY337"/>
      <c r="DZ337"/>
      <c r="EA337"/>
      <c r="EB337"/>
      <c r="EC337"/>
      <c r="ED337"/>
      <c r="EE337"/>
      <c r="EF337"/>
      <c r="EG337"/>
      <c r="EH337"/>
      <c r="EI337"/>
      <c r="EJ337"/>
      <c r="EK337"/>
      <c r="EL337"/>
      <c r="EM337"/>
      <c r="EN337"/>
      <c r="EO337"/>
      <c r="EP337"/>
      <c r="EQ337"/>
      <c r="ER337"/>
      <c r="ES337"/>
      <c r="ET337"/>
      <c r="EU337"/>
      <c r="EV337"/>
      <c r="EW337"/>
      <c r="EX337"/>
      <c r="EY337"/>
      <c r="EZ337"/>
      <c r="FA337"/>
      <c r="FB337"/>
      <c r="FC337"/>
      <c r="FD337"/>
      <c r="FE337"/>
      <c r="FF337"/>
      <c r="FG337"/>
      <c r="FH337"/>
      <c r="FI337"/>
      <c r="FJ337"/>
      <c r="FK337"/>
      <c r="FL337"/>
      <c r="FM337"/>
      <c r="FN337"/>
      <c r="FO337"/>
      <c r="FP337"/>
      <c r="FQ337"/>
      <c r="FR337"/>
      <c r="FS337"/>
      <c r="FT337"/>
      <c r="FU337"/>
      <c r="FV337"/>
      <c r="FW337"/>
      <c r="FX337"/>
      <c r="FY337"/>
      <c r="FZ337"/>
      <c r="GA337"/>
      <c r="GB337"/>
      <c r="GC337"/>
      <c r="GD337"/>
      <c r="GE337"/>
      <c r="GF337"/>
      <c r="GG337"/>
      <c r="GH337"/>
      <c r="GI337"/>
      <c r="GJ337"/>
      <c r="GK337"/>
      <c r="GL337"/>
      <c r="GM337"/>
      <c r="GN337"/>
      <c r="GO337"/>
      <c r="GP337"/>
      <c r="GQ337"/>
      <c r="GR337"/>
      <c r="GS337"/>
      <c r="GT337"/>
      <c r="GU337"/>
      <c r="GV337"/>
      <c r="GW337"/>
      <c r="GX337"/>
      <c r="GY337"/>
      <c r="GZ337"/>
      <c r="HA337"/>
      <c r="HB337"/>
      <c r="HC337"/>
      <c r="HD337"/>
      <c r="HE337"/>
      <c r="HF337"/>
      <c r="HG337"/>
      <c r="HH337"/>
      <c r="HI337"/>
      <c r="HJ337"/>
      <c r="HK337"/>
      <c r="HL337"/>
      <c r="HM337"/>
      <c r="HN337"/>
      <c r="HO337"/>
      <c r="HP337"/>
      <c r="HQ337"/>
      <c r="HR337"/>
      <c r="HS337"/>
      <c r="HT337"/>
      <c r="HU337"/>
      <c r="HV337"/>
      <c r="HW337"/>
      <c r="HX337"/>
      <c r="HY337"/>
      <c r="HZ337"/>
    </row>
    <row r="338" spans="6:234" x14ac:dyDescent="0.25">
      <c r="F338"/>
      <c r="G338"/>
      <c r="H338"/>
      <c r="I338"/>
      <c r="J338"/>
      <c r="K338"/>
      <c r="L338"/>
      <c r="M338"/>
      <c r="N338"/>
      <c r="O338" s="149"/>
      <c r="P338"/>
      <c r="Q338"/>
      <c r="R338"/>
      <c r="S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  <c r="DG338"/>
      <c r="DH338"/>
      <c r="DI338"/>
      <c r="DJ338"/>
      <c r="DK338"/>
      <c r="DL338"/>
      <c r="DM338"/>
      <c r="DN338"/>
      <c r="DO338"/>
      <c r="DP338"/>
      <c r="DQ338"/>
      <c r="DR338"/>
      <c r="DS338"/>
      <c r="DT338"/>
      <c r="DU338"/>
      <c r="DV338"/>
      <c r="DW338"/>
      <c r="DX338"/>
      <c r="DY338"/>
      <c r="DZ338"/>
      <c r="EA338"/>
      <c r="EB338"/>
      <c r="EC338"/>
      <c r="ED338"/>
      <c r="EE338"/>
      <c r="EF338"/>
      <c r="EG338"/>
      <c r="EH338"/>
      <c r="EI338"/>
      <c r="EJ338"/>
      <c r="EK338"/>
      <c r="EL338"/>
      <c r="EM338"/>
      <c r="EN338"/>
      <c r="EO338"/>
      <c r="EP338"/>
      <c r="EQ338"/>
      <c r="ER338"/>
      <c r="ES338"/>
      <c r="ET338"/>
      <c r="EU338"/>
      <c r="EV338"/>
      <c r="EW338"/>
      <c r="EX338"/>
      <c r="EY338"/>
      <c r="EZ338"/>
      <c r="FA338"/>
      <c r="FB338"/>
      <c r="FC338"/>
      <c r="FD338"/>
      <c r="FE338"/>
      <c r="FF338"/>
      <c r="FG338"/>
      <c r="FH338"/>
      <c r="FI338"/>
      <c r="FJ338"/>
      <c r="FK338"/>
      <c r="FL338"/>
      <c r="FM338"/>
      <c r="FN338"/>
      <c r="FO338"/>
      <c r="FP338"/>
      <c r="FQ338"/>
      <c r="FR338"/>
      <c r="FS338"/>
      <c r="FT338"/>
      <c r="FU338"/>
      <c r="FV338"/>
      <c r="FW338"/>
      <c r="FX338"/>
      <c r="FY338"/>
      <c r="FZ338"/>
      <c r="GA338"/>
      <c r="GB338"/>
      <c r="GC338"/>
      <c r="GD338"/>
      <c r="GE338"/>
      <c r="GF338"/>
      <c r="GG338"/>
      <c r="GH338"/>
      <c r="GI338"/>
      <c r="GJ338"/>
      <c r="GK338"/>
      <c r="GL338"/>
      <c r="GM338"/>
      <c r="GN338"/>
      <c r="GO338"/>
      <c r="GP338"/>
      <c r="GQ338"/>
      <c r="GR338"/>
      <c r="GS338"/>
      <c r="GT338"/>
      <c r="GU338"/>
      <c r="GV338"/>
      <c r="GW338"/>
      <c r="GX338"/>
      <c r="GY338"/>
      <c r="GZ338"/>
      <c r="HA338"/>
      <c r="HB338"/>
      <c r="HC338"/>
      <c r="HD338"/>
      <c r="HE338"/>
      <c r="HF338"/>
      <c r="HG338"/>
      <c r="HH338"/>
      <c r="HI338"/>
      <c r="HJ338"/>
      <c r="HK338"/>
      <c r="HL338"/>
      <c r="HM338"/>
      <c r="HN338"/>
      <c r="HO338"/>
      <c r="HP338"/>
      <c r="HQ338"/>
      <c r="HR338"/>
      <c r="HS338"/>
      <c r="HT338"/>
      <c r="HU338"/>
      <c r="HV338"/>
      <c r="HW338"/>
      <c r="HX338"/>
      <c r="HY338"/>
      <c r="HZ338"/>
    </row>
    <row r="339" spans="6:234" x14ac:dyDescent="0.25">
      <c r="F339"/>
      <c r="G339"/>
      <c r="H339"/>
      <c r="I339"/>
      <c r="J339"/>
      <c r="K339"/>
      <c r="L339"/>
      <c r="M339"/>
      <c r="N339"/>
      <c r="O339" s="149"/>
      <c r="P339"/>
      <c r="Q339"/>
      <c r="R339"/>
      <c r="S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  <c r="DD339"/>
      <c r="DE339"/>
      <c r="DF339"/>
      <c r="DG339"/>
      <c r="DH339"/>
      <c r="DI339"/>
      <c r="DJ339"/>
      <c r="DK339"/>
      <c r="DL339"/>
      <c r="DM339"/>
      <c r="DN339"/>
      <c r="DO339"/>
      <c r="DP339"/>
      <c r="DQ339"/>
      <c r="DR339"/>
      <c r="DS339"/>
      <c r="DT339"/>
      <c r="DU339"/>
      <c r="DV339"/>
      <c r="DW339"/>
      <c r="DX339"/>
      <c r="DY339"/>
      <c r="DZ339"/>
      <c r="EA339"/>
      <c r="EB339"/>
      <c r="EC339"/>
      <c r="ED339"/>
      <c r="EE339"/>
      <c r="EF339"/>
      <c r="EG339"/>
      <c r="EH339"/>
      <c r="EI339"/>
      <c r="EJ339"/>
      <c r="EK339"/>
      <c r="EL339"/>
      <c r="EM339"/>
      <c r="EN339"/>
      <c r="EO339"/>
      <c r="EP339"/>
      <c r="EQ339"/>
      <c r="ER339"/>
      <c r="ES339"/>
      <c r="ET339"/>
      <c r="EU339"/>
      <c r="EV339"/>
      <c r="EW339"/>
      <c r="EX339"/>
      <c r="EY339"/>
      <c r="EZ339"/>
      <c r="FA339"/>
      <c r="FB339"/>
      <c r="FC339"/>
      <c r="FD339"/>
      <c r="FE339"/>
      <c r="FF339"/>
      <c r="FG339"/>
      <c r="FH339"/>
      <c r="FI339"/>
      <c r="FJ339"/>
      <c r="FK339"/>
      <c r="FL339"/>
      <c r="FM339"/>
      <c r="FN339"/>
      <c r="FO339"/>
      <c r="FP339"/>
      <c r="FQ339"/>
      <c r="FR339"/>
      <c r="FS339"/>
      <c r="FT339"/>
      <c r="FU339"/>
      <c r="FV339"/>
      <c r="FW339"/>
      <c r="FX339"/>
      <c r="FY339"/>
      <c r="FZ339"/>
      <c r="GA339"/>
      <c r="GB339"/>
      <c r="GC339"/>
      <c r="GD339"/>
      <c r="GE339"/>
      <c r="GF339"/>
      <c r="GG339"/>
      <c r="GH339"/>
      <c r="GI339"/>
      <c r="GJ339"/>
      <c r="GK339"/>
      <c r="GL339"/>
      <c r="GM339"/>
      <c r="GN339"/>
      <c r="GO339"/>
      <c r="GP339"/>
      <c r="GQ339"/>
      <c r="GR339"/>
      <c r="GS339"/>
      <c r="GT339"/>
      <c r="GU339"/>
      <c r="GV339"/>
      <c r="GW339"/>
      <c r="GX339"/>
      <c r="GY339"/>
      <c r="GZ339"/>
      <c r="HA339"/>
      <c r="HB339"/>
      <c r="HC339"/>
      <c r="HD339"/>
      <c r="HE339"/>
      <c r="HF339"/>
      <c r="HG339"/>
      <c r="HH339"/>
      <c r="HI339"/>
      <c r="HJ339"/>
      <c r="HK339"/>
      <c r="HL339"/>
      <c r="HM339"/>
      <c r="HN339"/>
      <c r="HO339"/>
      <c r="HP339"/>
      <c r="HQ339"/>
      <c r="HR339"/>
      <c r="HS339"/>
      <c r="HT339"/>
      <c r="HU339"/>
      <c r="HV339"/>
      <c r="HW339"/>
      <c r="HX339"/>
      <c r="HY339"/>
      <c r="HZ339"/>
    </row>
    <row r="340" spans="6:234" x14ac:dyDescent="0.25">
      <c r="F340"/>
      <c r="G340"/>
      <c r="H340"/>
      <c r="I340"/>
      <c r="J340"/>
      <c r="K340"/>
      <c r="L340"/>
      <c r="M340"/>
      <c r="N340"/>
      <c r="O340" s="149"/>
      <c r="P340"/>
      <c r="Q340"/>
      <c r="R340"/>
      <c r="S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  <c r="DG340"/>
      <c r="DH340"/>
      <c r="DI340"/>
      <c r="DJ340"/>
      <c r="DK340"/>
      <c r="DL340"/>
      <c r="DM340"/>
      <c r="DN340"/>
      <c r="DO340"/>
      <c r="DP340"/>
      <c r="DQ340"/>
      <c r="DR340"/>
      <c r="DS340"/>
      <c r="DT340"/>
      <c r="DU340"/>
      <c r="DV340"/>
      <c r="DW340"/>
      <c r="DX340"/>
      <c r="DY340"/>
      <c r="DZ340"/>
      <c r="EA340"/>
      <c r="EB340"/>
      <c r="EC340"/>
      <c r="ED340"/>
      <c r="EE340"/>
      <c r="EF340"/>
      <c r="EG340"/>
      <c r="EH340"/>
      <c r="EI340"/>
      <c r="EJ340"/>
      <c r="EK340"/>
      <c r="EL340"/>
      <c r="EM340"/>
      <c r="EN340"/>
      <c r="EO340"/>
      <c r="EP340"/>
      <c r="EQ340"/>
      <c r="ER340"/>
      <c r="ES340"/>
      <c r="ET340"/>
      <c r="EU340"/>
      <c r="EV340"/>
      <c r="EW340"/>
      <c r="EX340"/>
      <c r="EY340"/>
      <c r="EZ340"/>
      <c r="FA340"/>
      <c r="FB340"/>
      <c r="FC340"/>
      <c r="FD340"/>
      <c r="FE340"/>
      <c r="FF340"/>
      <c r="FG340"/>
      <c r="FH340"/>
      <c r="FI340"/>
      <c r="FJ340"/>
      <c r="FK340"/>
      <c r="FL340"/>
      <c r="FM340"/>
      <c r="FN340"/>
      <c r="FO340"/>
      <c r="FP340"/>
      <c r="FQ340"/>
      <c r="FR340"/>
      <c r="FS340"/>
      <c r="FT340"/>
      <c r="FU340"/>
      <c r="FV340"/>
      <c r="FW340"/>
      <c r="FX340"/>
      <c r="FY340"/>
      <c r="FZ340"/>
      <c r="GA340"/>
      <c r="GB340"/>
      <c r="GC340"/>
      <c r="GD340"/>
      <c r="GE340"/>
      <c r="GF340"/>
      <c r="GG340"/>
      <c r="GH340"/>
      <c r="GI340"/>
      <c r="GJ340"/>
      <c r="GK340"/>
      <c r="GL340"/>
      <c r="GM340"/>
      <c r="GN340"/>
      <c r="GO340"/>
      <c r="GP340"/>
      <c r="GQ340"/>
      <c r="GR340"/>
      <c r="GS340"/>
      <c r="GT340"/>
      <c r="GU340"/>
      <c r="GV340"/>
      <c r="GW340"/>
      <c r="GX340"/>
      <c r="GY340"/>
      <c r="GZ340"/>
      <c r="HA340"/>
      <c r="HB340"/>
      <c r="HC340"/>
      <c r="HD340"/>
      <c r="HE340"/>
      <c r="HF340"/>
      <c r="HG340"/>
      <c r="HH340"/>
      <c r="HI340"/>
      <c r="HJ340"/>
      <c r="HK340"/>
      <c r="HL340"/>
      <c r="HM340"/>
      <c r="HN340"/>
      <c r="HO340"/>
      <c r="HP340"/>
      <c r="HQ340"/>
      <c r="HR340"/>
      <c r="HS340"/>
      <c r="HT340"/>
      <c r="HU340"/>
      <c r="HV340"/>
      <c r="HW340"/>
      <c r="HX340"/>
      <c r="HY340"/>
      <c r="HZ340"/>
    </row>
    <row r="341" spans="6:234" x14ac:dyDescent="0.25">
      <c r="F341"/>
      <c r="G341"/>
      <c r="H341"/>
      <c r="I341"/>
      <c r="J341"/>
      <c r="K341"/>
      <c r="L341"/>
      <c r="M341"/>
      <c r="N341"/>
      <c r="O341" s="149"/>
      <c r="P341"/>
      <c r="Q341"/>
      <c r="R341"/>
      <c r="S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  <c r="DF341"/>
      <c r="DG341"/>
      <c r="DH341"/>
      <c r="DI341"/>
      <c r="DJ341"/>
      <c r="DK341"/>
      <c r="DL341"/>
      <c r="DM341"/>
      <c r="DN341"/>
      <c r="DO341"/>
      <c r="DP341"/>
      <c r="DQ341"/>
      <c r="DR341"/>
      <c r="DS341"/>
      <c r="DT341"/>
      <c r="DU341"/>
      <c r="DV341"/>
      <c r="DW341"/>
      <c r="DX341"/>
      <c r="DY341"/>
      <c r="DZ341"/>
      <c r="EA341"/>
      <c r="EB341"/>
      <c r="EC341"/>
      <c r="ED341"/>
      <c r="EE341"/>
      <c r="EF341"/>
      <c r="EG341"/>
      <c r="EH341"/>
      <c r="EI341"/>
      <c r="EJ341"/>
      <c r="EK341"/>
      <c r="EL341"/>
      <c r="EM341"/>
      <c r="EN341"/>
      <c r="EO341"/>
      <c r="EP341"/>
      <c r="EQ341"/>
      <c r="ER341"/>
      <c r="ES341"/>
      <c r="ET341"/>
      <c r="EU341"/>
      <c r="EV341"/>
      <c r="EW341"/>
      <c r="EX341"/>
      <c r="EY341"/>
      <c r="EZ341"/>
      <c r="FA341"/>
      <c r="FB341"/>
      <c r="FC341"/>
      <c r="FD341"/>
      <c r="FE341"/>
      <c r="FF341"/>
      <c r="FG341"/>
      <c r="FH341"/>
      <c r="FI341"/>
      <c r="FJ341"/>
      <c r="FK341"/>
      <c r="FL341"/>
      <c r="FM341"/>
      <c r="FN341"/>
      <c r="FO341"/>
      <c r="FP341"/>
      <c r="FQ341"/>
      <c r="FR341"/>
      <c r="FS341"/>
      <c r="FT341"/>
      <c r="FU341"/>
      <c r="FV341"/>
      <c r="FW341"/>
      <c r="FX341"/>
      <c r="FY341"/>
      <c r="FZ341"/>
      <c r="GA341"/>
      <c r="GB341"/>
      <c r="GC341"/>
      <c r="GD341"/>
      <c r="GE341"/>
      <c r="GF341"/>
      <c r="GG341"/>
      <c r="GH341"/>
      <c r="GI341"/>
      <c r="GJ341"/>
      <c r="GK341"/>
      <c r="GL341"/>
      <c r="GM341"/>
      <c r="GN341"/>
      <c r="GO341"/>
      <c r="GP341"/>
      <c r="GQ341"/>
      <c r="GR341"/>
      <c r="GS341"/>
      <c r="GT341"/>
      <c r="GU341"/>
      <c r="GV341"/>
      <c r="GW341"/>
      <c r="GX341"/>
      <c r="GY341"/>
      <c r="GZ341"/>
      <c r="HA341"/>
      <c r="HB341"/>
      <c r="HC341"/>
      <c r="HD341"/>
      <c r="HE341"/>
      <c r="HF341"/>
      <c r="HG341"/>
      <c r="HH341"/>
      <c r="HI341"/>
      <c r="HJ341"/>
      <c r="HK341"/>
      <c r="HL341"/>
      <c r="HM341"/>
      <c r="HN341"/>
      <c r="HO341"/>
      <c r="HP341"/>
      <c r="HQ341"/>
      <c r="HR341"/>
      <c r="HS341"/>
      <c r="HT341"/>
      <c r="HU341"/>
      <c r="HV341"/>
      <c r="HW341"/>
      <c r="HX341"/>
      <c r="HY341"/>
      <c r="HZ341"/>
    </row>
    <row r="342" spans="6:234" x14ac:dyDescent="0.25">
      <c r="F342"/>
      <c r="G342"/>
      <c r="H342"/>
      <c r="I342"/>
      <c r="J342"/>
      <c r="K342"/>
      <c r="L342"/>
      <c r="M342"/>
      <c r="N342"/>
      <c r="O342" s="149"/>
      <c r="P342"/>
      <c r="Q342"/>
      <c r="R342"/>
      <c r="S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  <c r="DD342"/>
      <c r="DE342"/>
      <c r="DF342"/>
      <c r="DG342"/>
      <c r="DH342"/>
      <c r="DI342"/>
      <c r="DJ342"/>
      <c r="DK342"/>
      <c r="DL342"/>
      <c r="DM342"/>
      <c r="DN342"/>
      <c r="DO342"/>
      <c r="DP342"/>
      <c r="DQ342"/>
      <c r="DR342"/>
      <c r="DS342"/>
      <c r="DT342"/>
      <c r="DU342"/>
      <c r="DV342"/>
      <c r="DW342"/>
      <c r="DX342"/>
      <c r="DY342"/>
      <c r="DZ342"/>
      <c r="EA342"/>
      <c r="EB342"/>
      <c r="EC342"/>
      <c r="ED342"/>
      <c r="EE342"/>
      <c r="EF342"/>
      <c r="EG342"/>
      <c r="EH342"/>
      <c r="EI342"/>
      <c r="EJ342"/>
      <c r="EK342"/>
      <c r="EL342"/>
      <c r="EM342"/>
      <c r="EN342"/>
      <c r="EO342"/>
      <c r="EP342"/>
      <c r="EQ342"/>
      <c r="ER342"/>
      <c r="ES342"/>
      <c r="ET342"/>
      <c r="EU342"/>
      <c r="EV342"/>
      <c r="EW342"/>
      <c r="EX342"/>
      <c r="EY342"/>
      <c r="EZ342"/>
      <c r="FA342"/>
      <c r="FB342"/>
      <c r="FC342"/>
      <c r="FD342"/>
      <c r="FE342"/>
      <c r="FF342"/>
      <c r="FG342"/>
      <c r="FH342"/>
      <c r="FI342"/>
      <c r="FJ342"/>
      <c r="FK342"/>
      <c r="FL342"/>
      <c r="FM342"/>
      <c r="FN342"/>
      <c r="FO342"/>
      <c r="FP342"/>
      <c r="FQ342"/>
      <c r="FR342"/>
      <c r="FS342"/>
      <c r="FT342"/>
      <c r="FU342"/>
      <c r="FV342"/>
      <c r="FW342"/>
      <c r="FX342"/>
      <c r="FY342"/>
      <c r="FZ342"/>
      <c r="GA342"/>
      <c r="GB342"/>
      <c r="GC342"/>
      <c r="GD342"/>
      <c r="GE342"/>
      <c r="GF342"/>
      <c r="GG342"/>
      <c r="GH342"/>
      <c r="GI342"/>
      <c r="GJ342"/>
      <c r="GK342"/>
      <c r="GL342"/>
      <c r="GM342"/>
      <c r="GN342"/>
      <c r="GO342"/>
      <c r="GP342"/>
      <c r="GQ342"/>
      <c r="GR342"/>
      <c r="GS342"/>
      <c r="GT342"/>
      <c r="GU342"/>
      <c r="GV342"/>
      <c r="GW342"/>
      <c r="GX342"/>
      <c r="GY342"/>
      <c r="GZ342"/>
      <c r="HA342"/>
      <c r="HB342"/>
      <c r="HC342"/>
      <c r="HD342"/>
      <c r="HE342"/>
      <c r="HF342"/>
      <c r="HG342"/>
      <c r="HH342"/>
      <c r="HI342"/>
      <c r="HJ342"/>
      <c r="HK342"/>
      <c r="HL342"/>
      <c r="HM342"/>
      <c r="HN342"/>
      <c r="HO342"/>
      <c r="HP342"/>
      <c r="HQ342"/>
      <c r="HR342"/>
      <c r="HS342"/>
      <c r="HT342"/>
      <c r="HU342"/>
      <c r="HV342"/>
      <c r="HW342"/>
      <c r="HX342"/>
      <c r="HY342"/>
      <c r="HZ342"/>
    </row>
    <row r="343" spans="6:234" x14ac:dyDescent="0.25">
      <c r="F343"/>
      <c r="G343"/>
      <c r="H343"/>
      <c r="I343"/>
      <c r="J343"/>
      <c r="K343"/>
      <c r="L343"/>
      <c r="M343"/>
      <c r="N343"/>
      <c r="O343" s="149"/>
      <c r="P343"/>
      <c r="Q343"/>
      <c r="R343"/>
      <c r="S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  <c r="DD343"/>
      <c r="DE343"/>
      <c r="DF343"/>
      <c r="DG343"/>
      <c r="DH343"/>
      <c r="DI343"/>
      <c r="DJ343"/>
      <c r="DK343"/>
      <c r="DL343"/>
      <c r="DM343"/>
      <c r="DN343"/>
      <c r="DO343"/>
      <c r="DP343"/>
      <c r="DQ343"/>
      <c r="DR343"/>
      <c r="DS343"/>
      <c r="DT343"/>
      <c r="DU343"/>
      <c r="DV343"/>
      <c r="DW343"/>
      <c r="DX343"/>
      <c r="DY343"/>
      <c r="DZ343"/>
      <c r="EA343"/>
      <c r="EB343"/>
      <c r="EC343"/>
      <c r="ED343"/>
      <c r="EE343"/>
      <c r="EF343"/>
      <c r="EG343"/>
      <c r="EH343"/>
      <c r="EI343"/>
      <c r="EJ343"/>
      <c r="EK343"/>
      <c r="EL343"/>
      <c r="EM343"/>
      <c r="EN343"/>
      <c r="EO343"/>
      <c r="EP343"/>
      <c r="EQ343"/>
      <c r="ER343"/>
      <c r="ES343"/>
      <c r="ET343"/>
      <c r="EU343"/>
      <c r="EV343"/>
      <c r="EW343"/>
      <c r="EX343"/>
      <c r="EY343"/>
      <c r="EZ343"/>
      <c r="FA343"/>
      <c r="FB343"/>
      <c r="FC343"/>
      <c r="FD343"/>
      <c r="FE343"/>
      <c r="FF343"/>
      <c r="FG343"/>
      <c r="FH343"/>
      <c r="FI343"/>
      <c r="FJ343"/>
      <c r="FK343"/>
      <c r="FL343"/>
      <c r="FM343"/>
      <c r="FN343"/>
      <c r="FO343"/>
      <c r="FP343"/>
      <c r="FQ343"/>
      <c r="FR343"/>
      <c r="FS343"/>
      <c r="FT343"/>
      <c r="FU343"/>
      <c r="FV343"/>
      <c r="FW343"/>
      <c r="FX343"/>
      <c r="FY343"/>
      <c r="FZ343"/>
      <c r="GA343"/>
      <c r="GB343"/>
      <c r="GC343"/>
      <c r="GD343"/>
      <c r="GE343"/>
      <c r="GF343"/>
      <c r="GG343"/>
      <c r="GH343"/>
      <c r="GI343"/>
      <c r="GJ343"/>
      <c r="GK343"/>
      <c r="GL343"/>
      <c r="GM343"/>
      <c r="GN343"/>
      <c r="GO343"/>
      <c r="GP343"/>
      <c r="GQ343"/>
      <c r="GR343"/>
      <c r="GS343"/>
      <c r="GT343"/>
      <c r="GU343"/>
      <c r="GV343"/>
      <c r="GW343"/>
      <c r="GX343"/>
      <c r="GY343"/>
      <c r="GZ343"/>
      <c r="HA343"/>
      <c r="HB343"/>
      <c r="HC343"/>
      <c r="HD343"/>
      <c r="HE343"/>
      <c r="HF343"/>
      <c r="HG343"/>
      <c r="HH343"/>
      <c r="HI343"/>
      <c r="HJ343"/>
      <c r="HK343"/>
      <c r="HL343"/>
      <c r="HM343"/>
      <c r="HN343"/>
      <c r="HO343"/>
      <c r="HP343"/>
      <c r="HQ343"/>
      <c r="HR343"/>
      <c r="HS343"/>
      <c r="HT343"/>
      <c r="HU343"/>
      <c r="HV343"/>
      <c r="HW343"/>
      <c r="HX343"/>
      <c r="HY343"/>
      <c r="HZ343"/>
    </row>
  </sheetData>
  <mergeCells count="44">
    <mergeCell ref="A4:A6"/>
    <mergeCell ref="W4:Y4"/>
    <mergeCell ref="B5:B6"/>
    <mergeCell ref="A34:Q34"/>
    <mergeCell ref="J35:V35"/>
    <mergeCell ref="G5:G6"/>
    <mergeCell ref="Y5:Y6"/>
    <mergeCell ref="W5:W6"/>
    <mergeCell ref="X5:X6"/>
    <mergeCell ref="U4:U5"/>
    <mergeCell ref="I5:I6"/>
    <mergeCell ref="B4:K4"/>
    <mergeCell ref="R4:R5"/>
    <mergeCell ref="S4:S5"/>
    <mergeCell ref="T4:T5"/>
    <mergeCell ref="J5:J6"/>
    <mergeCell ref="K5:K6"/>
    <mergeCell ref="J36:V36"/>
    <mergeCell ref="J37:V37"/>
    <mergeCell ref="J38:V38"/>
    <mergeCell ref="V4:V5"/>
    <mergeCell ref="L5:L6"/>
    <mergeCell ref="M5:M6"/>
    <mergeCell ref="H5:H6"/>
    <mergeCell ref="N5:N6"/>
    <mergeCell ref="O5:O6"/>
    <mergeCell ref="P5:P6"/>
    <mergeCell ref="Q5:Q6"/>
    <mergeCell ref="C5:C6"/>
    <mergeCell ref="D5:D6"/>
    <mergeCell ref="E5:E6"/>
    <mergeCell ref="F5:F6"/>
    <mergeCell ref="D48:E48"/>
    <mergeCell ref="J40:V40"/>
    <mergeCell ref="A41:C41"/>
    <mergeCell ref="B42:C42"/>
    <mergeCell ref="D42:E42"/>
    <mergeCell ref="B47:C47"/>
    <mergeCell ref="D47:E47"/>
    <mergeCell ref="F49:F50"/>
    <mergeCell ref="B50:B51"/>
    <mergeCell ref="C50:C51"/>
    <mergeCell ref="D50:D51"/>
    <mergeCell ref="E50:E5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3" workbookViewId="0">
      <selection activeCell="A25" sqref="A25"/>
    </sheetView>
  </sheetViews>
  <sheetFormatPr defaultColWidth="11.42578125" defaultRowHeight="15.75" x14ac:dyDescent="0.25"/>
  <cols>
    <col min="1" max="1" width="7.85546875" style="87" customWidth="1"/>
    <col min="2" max="2" width="15.85546875" style="159" customWidth="1"/>
    <col min="3" max="3" width="25.42578125" style="87" bestFit="1" customWidth="1"/>
    <col min="4" max="4" width="13.42578125" style="87" customWidth="1"/>
    <col min="5" max="5" width="15.140625" style="165" customWidth="1"/>
    <col min="6" max="6" width="15.7109375" style="87" customWidth="1"/>
    <col min="7" max="256" width="11.42578125" style="87"/>
    <col min="257" max="257" width="7.85546875" style="87" customWidth="1"/>
    <col min="258" max="258" width="15.85546875" style="87" customWidth="1"/>
    <col min="259" max="259" width="25.42578125" style="87" bestFit="1" customWidth="1"/>
    <col min="260" max="260" width="13.42578125" style="87" customWidth="1"/>
    <col min="261" max="261" width="15.140625" style="87" customWidth="1"/>
    <col min="262" max="262" width="15.7109375" style="87" customWidth="1"/>
    <col min="263" max="512" width="11.42578125" style="87"/>
    <col min="513" max="513" width="7.85546875" style="87" customWidth="1"/>
    <col min="514" max="514" width="15.85546875" style="87" customWidth="1"/>
    <col min="515" max="515" width="25.42578125" style="87" bestFit="1" customWidth="1"/>
    <col min="516" max="516" width="13.42578125" style="87" customWidth="1"/>
    <col min="517" max="517" width="15.140625" style="87" customWidth="1"/>
    <col min="518" max="518" width="15.7109375" style="87" customWidth="1"/>
    <col min="519" max="768" width="11.42578125" style="87"/>
    <col min="769" max="769" width="7.85546875" style="87" customWidth="1"/>
    <col min="770" max="770" width="15.85546875" style="87" customWidth="1"/>
    <col min="771" max="771" width="25.42578125" style="87" bestFit="1" customWidth="1"/>
    <col min="772" max="772" width="13.42578125" style="87" customWidth="1"/>
    <col min="773" max="773" width="15.140625" style="87" customWidth="1"/>
    <col min="774" max="774" width="15.7109375" style="87" customWidth="1"/>
    <col min="775" max="1024" width="11.42578125" style="87"/>
    <col min="1025" max="1025" width="7.85546875" style="87" customWidth="1"/>
    <col min="1026" max="1026" width="15.85546875" style="87" customWidth="1"/>
    <col min="1027" max="1027" width="25.42578125" style="87" bestFit="1" customWidth="1"/>
    <col min="1028" max="1028" width="13.42578125" style="87" customWidth="1"/>
    <col min="1029" max="1029" width="15.140625" style="87" customWidth="1"/>
    <col min="1030" max="1030" width="15.7109375" style="87" customWidth="1"/>
    <col min="1031" max="1280" width="11.42578125" style="87"/>
    <col min="1281" max="1281" width="7.85546875" style="87" customWidth="1"/>
    <col min="1282" max="1282" width="15.85546875" style="87" customWidth="1"/>
    <col min="1283" max="1283" width="25.42578125" style="87" bestFit="1" customWidth="1"/>
    <col min="1284" max="1284" width="13.42578125" style="87" customWidth="1"/>
    <col min="1285" max="1285" width="15.140625" style="87" customWidth="1"/>
    <col min="1286" max="1286" width="15.7109375" style="87" customWidth="1"/>
    <col min="1287" max="1536" width="11.42578125" style="87"/>
    <col min="1537" max="1537" width="7.85546875" style="87" customWidth="1"/>
    <col min="1538" max="1538" width="15.85546875" style="87" customWidth="1"/>
    <col min="1539" max="1539" width="25.42578125" style="87" bestFit="1" customWidth="1"/>
    <col min="1540" max="1540" width="13.42578125" style="87" customWidth="1"/>
    <col min="1541" max="1541" width="15.140625" style="87" customWidth="1"/>
    <col min="1542" max="1542" width="15.7109375" style="87" customWidth="1"/>
    <col min="1543" max="1792" width="11.42578125" style="87"/>
    <col min="1793" max="1793" width="7.85546875" style="87" customWidth="1"/>
    <col min="1794" max="1794" width="15.85546875" style="87" customWidth="1"/>
    <col min="1795" max="1795" width="25.42578125" style="87" bestFit="1" customWidth="1"/>
    <col min="1796" max="1796" width="13.42578125" style="87" customWidth="1"/>
    <col min="1797" max="1797" width="15.140625" style="87" customWidth="1"/>
    <col min="1798" max="1798" width="15.7109375" style="87" customWidth="1"/>
    <col min="1799" max="2048" width="11.42578125" style="87"/>
    <col min="2049" max="2049" width="7.85546875" style="87" customWidth="1"/>
    <col min="2050" max="2050" width="15.85546875" style="87" customWidth="1"/>
    <col min="2051" max="2051" width="25.42578125" style="87" bestFit="1" customWidth="1"/>
    <col min="2052" max="2052" width="13.42578125" style="87" customWidth="1"/>
    <col min="2053" max="2053" width="15.140625" style="87" customWidth="1"/>
    <col min="2054" max="2054" width="15.7109375" style="87" customWidth="1"/>
    <col min="2055" max="2304" width="11.42578125" style="87"/>
    <col min="2305" max="2305" width="7.85546875" style="87" customWidth="1"/>
    <col min="2306" max="2306" width="15.85546875" style="87" customWidth="1"/>
    <col min="2307" max="2307" width="25.42578125" style="87" bestFit="1" customWidth="1"/>
    <col min="2308" max="2308" width="13.42578125" style="87" customWidth="1"/>
    <col min="2309" max="2309" width="15.140625" style="87" customWidth="1"/>
    <col min="2310" max="2310" width="15.7109375" style="87" customWidth="1"/>
    <col min="2311" max="2560" width="11.42578125" style="87"/>
    <col min="2561" max="2561" width="7.85546875" style="87" customWidth="1"/>
    <col min="2562" max="2562" width="15.85546875" style="87" customWidth="1"/>
    <col min="2563" max="2563" width="25.42578125" style="87" bestFit="1" customWidth="1"/>
    <col min="2564" max="2564" width="13.42578125" style="87" customWidth="1"/>
    <col min="2565" max="2565" width="15.140625" style="87" customWidth="1"/>
    <col min="2566" max="2566" width="15.7109375" style="87" customWidth="1"/>
    <col min="2567" max="2816" width="11.42578125" style="87"/>
    <col min="2817" max="2817" width="7.85546875" style="87" customWidth="1"/>
    <col min="2818" max="2818" width="15.85546875" style="87" customWidth="1"/>
    <col min="2819" max="2819" width="25.42578125" style="87" bestFit="1" customWidth="1"/>
    <col min="2820" max="2820" width="13.42578125" style="87" customWidth="1"/>
    <col min="2821" max="2821" width="15.140625" style="87" customWidth="1"/>
    <col min="2822" max="2822" width="15.7109375" style="87" customWidth="1"/>
    <col min="2823" max="3072" width="11.42578125" style="87"/>
    <col min="3073" max="3073" width="7.85546875" style="87" customWidth="1"/>
    <col min="3074" max="3074" width="15.85546875" style="87" customWidth="1"/>
    <col min="3075" max="3075" width="25.42578125" style="87" bestFit="1" customWidth="1"/>
    <col min="3076" max="3076" width="13.42578125" style="87" customWidth="1"/>
    <col min="3077" max="3077" width="15.140625" style="87" customWidth="1"/>
    <col min="3078" max="3078" width="15.7109375" style="87" customWidth="1"/>
    <col min="3079" max="3328" width="11.42578125" style="87"/>
    <col min="3329" max="3329" width="7.85546875" style="87" customWidth="1"/>
    <col min="3330" max="3330" width="15.85546875" style="87" customWidth="1"/>
    <col min="3331" max="3331" width="25.42578125" style="87" bestFit="1" customWidth="1"/>
    <col min="3332" max="3332" width="13.42578125" style="87" customWidth="1"/>
    <col min="3333" max="3333" width="15.140625" style="87" customWidth="1"/>
    <col min="3334" max="3334" width="15.7109375" style="87" customWidth="1"/>
    <col min="3335" max="3584" width="11.42578125" style="87"/>
    <col min="3585" max="3585" width="7.85546875" style="87" customWidth="1"/>
    <col min="3586" max="3586" width="15.85546875" style="87" customWidth="1"/>
    <col min="3587" max="3587" width="25.42578125" style="87" bestFit="1" customWidth="1"/>
    <col min="3588" max="3588" width="13.42578125" style="87" customWidth="1"/>
    <col min="3589" max="3589" width="15.140625" style="87" customWidth="1"/>
    <col min="3590" max="3590" width="15.7109375" style="87" customWidth="1"/>
    <col min="3591" max="3840" width="11.42578125" style="87"/>
    <col min="3841" max="3841" width="7.85546875" style="87" customWidth="1"/>
    <col min="3842" max="3842" width="15.85546875" style="87" customWidth="1"/>
    <col min="3843" max="3843" width="25.42578125" style="87" bestFit="1" customWidth="1"/>
    <col min="3844" max="3844" width="13.42578125" style="87" customWidth="1"/>
    <col min="3845" max="3845" width="15.140625" style="87" customWidth="1"/>
    <col min="3846" max="3846" width="15.7109375" style="87" customWidth="1"/>
    <col min="3847" max="4096" width="11.42578125" style="87"/>
    <col min="4097" max="4097" width="7.85546875" style="87" customWidth="1"/>
    <col min="4098" max="4098" width="15.85546875" style="87" customWidth="1"/>
    <col min="4099" max="4099" width="25.42578125" style="87" bestFit="1" customWidth="1"/>
    <col min="4100" max="4100" width="13.42578125" style="87" customWidth="1"/>
    <col min="4101" max="4101" width="15.140625" style="87" customWidth="1"/>
    <col min="4102" max="4102" width="15.7109375" style="87" customWidth="1"/>
    <col min="4103" max="4352" width="11.42578125" style="87"/>
    <col min="4353" max="4353" width="7.85546875" style="87" customWidth="1"/>
    <col min="4354" max="4354" width="15.85546875" style="87" customWidth="1"/>
    <col min="4355" max="4355" width="25.42578125" style="87" bestFit="1" customWidth="1"/>
    <col min="4356" max="4356" width="13.42578125" style="87" customWidth="1"/>
    <col min="4357" max="4357" width="15.140625" style="87" customWidth="1"/>
    <col min="4358" max="4358" width="15.7109375" style="87" customWidth="1"/>
    <col min="4359" max="4608" width="11.42578125" style="87"/>
    <col min="4609" max="4609" width="7.85546875" style="87" customWidth="1"/>
    <col min="4610" max="4610" width="15.85546875" style="87" customWidth="1"/>
    <col min="4611" max="4611" width="25.42578125" style="87" bestFit="1" customWidth="1"/>
    <col min="4612" max="4612" width="13.42578125" style="87" customWidth="1"/>
    <col min="4613" max="4613" width="15.140625" style="87" customWidth="1"/>
    <col min="4614" max="4614" width="15.7109375" style="87" customWidth="1"/>
    <col min="4615" max="4864" width="11.42578125" style="87"/>
    <col min="4865" max="4865" width="7.85546875" style="87" customWidth="1"/>
    <col min="4866" max="4866" width="15.85546875" style="87" customWidth="1"/>
    <col min="4867" max="4867" width="25.42578125" style="87" bestFit="1" customWidth="1"/>
    <col min="4868" max="4868" width="13.42578125" style="87" customWidth="1"/>
    <col min="4869" max="4869" width="15.140625" style="87" customWidth="1"/>
    <col min="4870" max="4870" width="15.7109375" style="87" customWidth="1"/>
    <col min="4871" max="5120" width="11.42578125" style="87"/>
    <col min="5121" max="5121" width="7.85546875" style="87" customWidth="1"/>
    <col min="5122" max="5122" width="15.85546875" style="87" customWidth="1"/>
    <col min="5123" max="5123" width="25.42578125" style="87" bestFit="1" customWidth="1"/>
    <col min="5124" max="5124" width="13.42578125" style="87" customWidth="1"/>
    <col min="5125" max="5125" width="15.140625" style="87" customWidth="1"/>
    <col min="5126" max="5126" width="15.7109375" style="87" customWidth="1"/>
    <col min="5127" max="5376" width="11.42578125" style="87"/>
    <col min="5377" max="5377" width="7.85546875" style="87" customWidth="1"/>
    <col min="5378" max="5378" width="15.85546875" style="87" customWidth="1"/>
    <col min="5379" max="5379" width="25.42578125" style="87" bestFit="1" customWidth="1"/>
    <col min="5380" max="5380" width="13.42578125" style="87" customWidth="1"/>
    <col min="5381" max="5381" width="15.140625" style="87" customWidth="1"/>
    <col min="5382" max="5382" width="15.7109375" style="87" customWidth="1"/>
    <col min="5383" max="5632" width="11.42578125" style="87"/>
    <col min="5633" max="5633" width="7.85546875" style="87" customWidth="1"/>
    <col min="5634" max="5634" width="15.85546875" style="87" customWidth="1"/>
    <col min="5635" max="5635" width="25.42578125" style="87" bestFit="1" customWidth="1"/>
    <col min="5636" max="5636" width="13.42578125" style="87" customWidth="1"/>
    <col min="5637" max="5637" width="15.140625" style="87" customWidth="1"/>
    <col min="5638" max="5638" width="15.7109375" style="87" customWidth="1"/>
    <col min="5639" max="5888" width="11.42578125" style="87"/>
    <col min="5889" max="5889" width="7.85546875" style="87" customWidth="1"/>
    <col min="5890" max="5890" width="15.85546875" style="87" customWidth="1"/>
    <col min="5891" max="5891" width="25.42578125" style="87" bestFit="1" customWidth="1"/>
    <col min="5892" max="5892" width="13.42578125" style="87" customWidth="1"/>
    <col min="5893" max="5893" width="15.140625" style="87" customWidth="1"/>
    <col min="5894" max="5894" width="15.7109375" style="87" customWidth="1"/>
    <col min="5895" max="6144" width="11.42578125" style="87"/>
    <col min="6145" max="6145" width="7.85546875" style="87" customWidth="1"/>
    <col min="6146" max="6146" width="15.85546875" style="87" customWidth="1"/>
    <col min="6147" max="6147" width="25.42578125" style="87" bestFit="1" customWidth="1"/>
    <col min="6148" max="6148" width="13.42578125" style="87" customWidth="1"/>
    <col min="6149" max="6149" width="15.140625" style="87" customWidth="1"/>
    <col min="6150" max="6150" width="15.7109375" style="87" customWidth="1"/>
    <col min="6151" max="6400" width="11.42578125" style="87"/>
    <col min="6401" max="6401" width="7.85546875" style="87" customWidth="1"/>
    <col min="6402" max="6402" width="15.85546875" style="87" customWidth="1"/>
    <col min="6403" max="6403" width="25.42578125" style="87" bestFit="1" customWidth="1"/>
    <col min="6404" max="6404" width="13.42578125" style="87" customWidth="1"/>
    <col min="6405" max="6405" width="15.140625" style="87" customWidth="1"/>
    <col min="6406" max="6406" width="15.7109375" style="87" customWidth="1"/>
    <col min="6407" max="6656" width="11.42578125" style="87"/>
    <col min="6657" max="6657" width="7.85546875" style="87" customWidth="1"/>
    <col min="6658" max="6658" width="15.85546875" style="87" customWidth="1"/>
    <col min="6659" max="6659" width="25.42578125" style="87" bestFit="1" customWidth="1"/>
    <col min="6660" max="6660" width="13.42578125" style="87" customWidth="1"/>
    <col min="6661" max="6661" width="15.140625" style="87" customWidth="1"/>
    <col min="6662" max="6662" width="15.7109375" style="87" customWidth="1"/>
    <col min="6663" max="6912" width="11.42578125" style="87"/>
    <col min="6913" max="6913" width="7.85546875" style="87" customWidth="1"/>
    <col min="6914" max="6914" width="15.85546875" style="87" customWidth="1"/>
    <col min="6915" max="6915" width="25.42578125" style="87" bestFit="1" customWidth="1"/>
    <col min="6916" max="6916" width="13.42578125" style="87" customWidth="1"/>
    <col min="6917" max="6917" width="15.140625" style="87" customWidth="1"/>
    <col min="6918" max="6918" width="15.7109375" style="87" customWidth="1"/>
    <col min="6919" max="7168" width="11.42578125" style="87"/>
    <col min="7169" max="7169" width="7.85546875" style="87" customWidth="1"/>
    <col min="7170" max="7170" width="15.85546875" style="87" customWidth="1"/>
    <col min="7171" max="7171" width="25.42578125" style="87" bestFit="1" customWidth="1"/>
    <col min="7172" max="7172" width="13.42578125" style="87" customWidth="1"/>
    <col min="7173" max="7173" width="15.140625" style="87" customWidth="1"/>
    <col min="7174" max="7174" width="15.7109375" style="87" customWidth="1"/>
    <col min="7175" max="7424" width="11.42578125" style="87"/>
    <col min="7425" max="7425" width="7.85546875" style="87" customWidth="1"/>
    <col min="7426" max="7426" width="15.85546875" style="87" customWidth="1"/>
    <col min="7427" max="7427" width="25.42578125" style="87" bestFit="1" customWidth="1"/>
    <col min="7428" max="7428" width="13.42578125" style="87" customWidth="1"/>
    <col min="7429" max="7429" width="15.140625" style="87" customWidth="1"/>
    <col min="7430" max="7430" width="15.7109375" style="87" customWidth="1"/>
    <col min="7431" max="7680" width="11.42578125" style="87"/>
    <col min="7681" max="7681" width="7.85546875" style="87" customWidth="1"/>
    <col min="7682" max="7682" width="15.85546875" style="87" customWidth="1"/>
    <col min="7683" max="7683" width="25.42578125" style="87" bestFit="1" customWidth="1"/>
    <col min="7684" max="7684" width="13.42578125" style="87" customWidth="1"/>
    <col min="7685" max="7685" width="15.140625" style="87" customWidth="1"/>
    <col min="7686" max="7686" width="15.7109375" style="87" customWidth="1"/>
    <col min="7687" max="7936" width="11.42578125" style="87"/>
    <col min="7937" max="7937" width="7.85546875" style="87" customWidth="1"/>
    <col min="7938" max="7938" width="15.85546875" style="87" customWidth="1"/>
    <col min="7939" max="7939" width="25.42578125" style="87" bestFit="1" customWidth="1"/>
    <col min="7940" max="7940" width="13.42578125" style="87" customWidth="1"/>
    <col min="7941" max="7941" width="15.140625" style="87" customWidth="1"/>
    <col min="7942" max="7942" width="15.7109375" style="87" customWidth="1"/>
    <col min="7943" max="8192" width="11.42578125" style="87"/>
    <col min="8193" max="8193" width="7.85546875" style="87" customWidth="1"/>
    <col min="8194" max="8194" width="15.85546875" style="87" customWidth="1"/>
    <col min="8195" max="8195" width="25.42578125" style="87" bestFit="1" customWidth="1"/>
    <col min="8196" max="8196" width="13.42578125" style="87" customWidth="1"/>
    <col min="8197" max="8197" width="15.140625" style="87" customWidth="1"/>
    <col min="8198" max="8198" width="15.7109375" style="87" customWidth="1"/>
    <col min="8199" max="8448" width="11.42578125" style="87"/>
    <col min="8449" max="8449" width="7.85546875" style="87" customWidth="1"/>
    <col min="8450" max="8450" width="15.85546875" style="87" customWidth="1"/>
    <col min="8451" max="8451" width="25.42578125" style="87" bestFit="1" customWidth="1"/>
    <col min="8452" max="8452" width="13.42578125" style="87" customWidth="1"/>
    <col min="8453" max="8453" width="15.140625" style="87" customWidth="1"/>
    <col min="8454" max="8454" width="15.7109375" style="87" customWidth="1"/>
    <col min="8455" max="8704" width="11.42578125" style="87"/>
    <col min="8705" max="8705" width="7.85546875" style="87" customWidth="1"/>
    <col min="8706" max="8706" width="15.85546875" style="87" customWidth="1"/>
    <col min="8707" max="8707" width="25.42578125" style="87" bestFit="1" customWidth="1"/>
    <col min="8708" max="8708" width="13.42578125" style="87" customWidth="1"/>
    <col min="8709" max="8709" width="15.140625" style="87" customWidth="1"/>
    <col min="8710" max="8710" width="15.7109375" style="87" customWidth="1"/>
    <col min="8711" max="8960" width="11.42578125" style="87"/>
    <col min="8961" max="8961" width="7.85546875" style="87" customWidth="1"/>
    <col min="8962" max="8962" width="15.85546875" style="87" customWidth="1"/>
    <col min="8963" max="8963" width="25.42578125" style="87" bestFit="1" customWidth="1"/>
    <col min="8964" max="8964" width="13.42578125" style="87" customWidth="1"/>
    <col min="8965" max="8965" width="15.140625" style="87" customWidth="1"/>
    <col min="8966" max="8966" width="15.7109375" style="87" customWidth="1"/>
    <col min="8967" max="9216" width="11.42578125" style="87"/>
    <col min="9217" max="9217" width="7.85546875" style="87" customWidth="1"/>
    <col min="9218" max="9218" width="15.85546875" style="87" customWidth="1"/>
    <col min="9219" max="9219" width="25.42578125" style="87" bestFit="1" customWidth="1"/>
    <col min="9220" max="9220" width="13.42578125" style="87" customWidth="1"/>
    <col min="9221" max="9221" width="15.140625" style="87" customWidth="1"/>
    <col min="9222" max="9222" width="15.7109375" style="87" customWidth="1"/>
    <col min="9223" max="9472" width="11.42578125" style="87"/>
    <col min="9473" max="9473" width="7.85546875" style="87" customWidth="1"/>
    <col min="9474" max="9474" width="15.85546875" style="87" customWidth="1"/>
    <col min="9475" max="9475" width="25.42578125" style="87" bestFit="1" customWidth="1"/>
    <col min="9476" max="9476" width="13.42578125" style="87" customWidth="1"/>
    <col min="9477" max="9477" width="15.140625" style="87" customWidth="1"/>
    <col min="9478" max="9478" width="15.7109375" style="87" customWidth="1"/>
    <col min="9479" max="9728" width="11.42578125" style="87"/>
    <col min="9729" max="9729" width="7.85546875" style="87" customWidth="1"/>
    <col min="9730" max="9730" width="15.85546875" style="87" customWidth="1"/>
    <col min="9731" max="9731" width="25.42578125" style="87" bestFit="1" customWidth="1"/>
    <col min="9732" max="9732" width="13.42578125" style="87" customWidth="1"/>
    <col min="9733" max="9733" width="15.140625" style="87" customWidth="1"/>
    <col min="9734" max="9734" width="15.7109375" style="87" customWidth="1"/>
    <col min="9735" max="9984" width="11.42578125" style="87"/>
    <col min="9985" max="9985" width="7.85546875" style="87" customWidth="1"/>
    <col min="9986" max="9986" width="15.85546875" style="87" customWidth="1"/>
    <col min="9987" max="9987" width="25.42578125" style="87" bestFit="1" customWidth="1"/>
    <col min="9988" max="9988" width="13.42578125" style="87" customWidth="1"/>
    <col min="9989" max="9989" width="15.140625" style="87" customWidth="1"/>
    <col min="9990" max="9990" width="15.7109375" style="87" customWidth="1"/>
    <col min="9991" max="10240" width="11.42578125" style="87"/>
    <col min="10241" max="10241" width="7.85546875" style="87" customWidth="1"/>
    <col min="10242" max="10242" width="15.85546875" style="87" customWidth="1"/>
    <col min="10243" max="10243" width="25.42578125" style="87" bestFit="1" customWidth="1"/>
    <col min="10244" max="10244" width="13.42578125" style="87" customWidth="1"/>
    <col min="10245" max="10245" width="15.140625" style="87" customWidth="1"/>
    <col min="10246" max="10246" width="15.7109375" style="87" customWidth="1"/>
    <col min="10247" max="10496" width="11.42578125" style="87"/>
    <col min="10497" max="10497" width="7.85546875" style="87" customWidth="1"/>
    <col min="10498" max="10498" width="15.85546875" style="87" customWidth="1"/>
    <col min="10499" max="10499" width="25.42578125" style="87" bestFit="1" customWidth="1"/>
    <col min="10500" max="10500" width="13.42578125" style="87" customWidth="1"/>
    <col min="10501" max="10501" width="15.140625" style="87" customWidth="1"/>
    <col min="10502" max="10502" width="15.7109375" style="87" customWidth="1"/>
    <col min="10503" max="10752" width="11.42578125" style="87"/>
    <col min="10753" max="10753" width="7.85546875" style="87" customWidth="1"/>
    <col min="10754" max="10754" width="15.85546875" style="87" customWidth="1"/>
    <col min="10755" max="10755" width="25.42578125" style="87" bestFit="1" customWidth="1"/>
    <col min="10756" max="10756" width="13.42578125" style="87" customWidth="1"/>
    <col min="10757" max="10757" width="15.140625" style="87" customWidth="1"/>
    <col min="10758" max="10758" width="15.7109375" style="87" customWidth="1"/>
    <col min="10759" max="11008" width="11.42578125" style="87"/>
    <col min="11009" max="11009" width="7.85546875" style="87" customWidth="1"/>
    <col min="11010" max="11010" width="15.85546875" style="87" customWidth="1"/>
    <col min="11011" max="11011" width="25.42578125" style="87" bestFit="1" customWidth="1"/>
    <col min="11012" max="11012" width="13.42578125" style="87" customWidth="1"/>
    <col min="11013" max="11013" width="15.140625" style="87" customWidth="1"/>
    <col min="11014" max="11014" width="15.7109375" style="87" customWidth="1"/>
    <col min="11015" max="11264" width="11.42578125" style="87"/>
    <col min="11265" max="11265" width="7.85546875" style="87" customWidth="1"/>
    <col min="11266" max="11266" width="15.85546875" style="87" customWidth="1"/>
    <col min="11267" max="11267" width="25.42578125" style="87" bestFit="1" customWidth="1"/>
    <col min="11268" max="11268" width="13.42578125" style="87" customWidth="1"/>
    <col min="11269" max="11269" width="15.140625" style="87" customWidth="1"/>
    <col min="11270" max="11270" width="15.7109375" style="87" customWidth="1"/>
    <col min="11271" max="11520" width="11.42578125" style="87"/>
    <col min="11521" max="11521" width="7.85546875" style="87" customWidth="1"/>
    <col min="11522" max="11522" width="15.85546875" style="87" customWidth="1"/>
    <col min="11523" max="11523" width="25.42578125" style="87" bestFit="1" customWidth="1"/>
    <col min="11524" max="11524" width="13.42578125" style="87" customWidth="1"/>
    <col min="11525" max="11525" width="15.140625" style="87" customWidth="1"/>
    <col min="11526" max="11526" width="15.7109375" style="87" customWidth="1"/>
    <col min="11527" max="11776" width="11.42578125" style="87"/>
    <col min="11777" max="11777" width="7.85546875" style="87" customWidth="1"/>
    <col min="11778" max="11778" width="15.85546875" style="87" customWidth="1"/>
    <col min="11779" max="11779" width="25.42578125" style="87" bestFit="1" customWidth="1"/>
    <col min="11780" max="11780" width="13.42578125" style="87" customWidth="1"/>
    <col min="11781" max="11781" width="15.140625" style="87" customWidth="1"/>
    <col min="11782" max="11782" width="15.7109375" style="87" customWidth="1"/>
    <col min="11783" max="12032" width="11.42578125" style="87"/>
    <col min="12033" max="12033" width="7.85546875" style="87" customWidth="1"/>
    <col min="12034" max="12034" width="15.85546875" style="87" customWidth="1"/>
    <col min="12035" max="12035" width="25.42578125" style="87" bestFit="1" customWidth="1"/>
    <col min="12036" max="12036" width="13.42578125" style="87" customWidth="1"/>
    <col min="12037" max="12037" width="15.140625" style="87" customWidth="1"/>
    <col min="12038" max="12038" width="15.7109375" style="87" customWidth="1"/>
    <col min="12039" max="12288" width="11.42578125" style="87"/>
    <col min="12289" max="12289" width="7.85546875" style="87" customWidth="1"/>
    <col min="12290" max="12290" width="15.85546875" style="87" customWidth="1"/>
    <col min="12291" max="12291" width="25.42578125" style="87" bestFit="1" customWidth="1"/>
    <col min="12292" max="12292" width="13.42578125" style="87" customWidth="1"/>
    <col min="12293" max="12293" width="15.140625" style="87" customWidth="1"/>
    <col min="12294" max="12294" width="15.7109375" style="87" customWidth="1"/>
    <col min="12295" max="12544" width="11.42578125" style="87"/>
    <col min="12545" max="12545" width="7.85546875" style="87" customWidth="1"/>
    <col min="12546" max="12546" width="15.85546875" style="87" customWidth="1"/>
    <col min="12547" max="12547" width="25.42578125" style="87" bestFit="1" customWidth="1"/>
    <col min="12548" max="12548" width="13.42578125" style="87" customWidth="1"/>
    <col min="12549" max="12549" width="15.140625" style="87" customWidth="1"/>
    <col min="12550" max="12550" width="15.7109375" style="87" customWidth="1"/>
    <col min="12551" max="12800" width="11.42578125" style="87"/>
    <col min="12801" max="12801" width="7.85546875" style="87" customWidth="1"/>
    <col min="12802" max="12802" width="15.85546875" style="87" customWidth="1"/>
    <col min="12803" max="12803" width="25.42578125" style="87" bestFit="1" customWidth="1"/>
    <col min="12804" max="12804" width="13.42578125" style="87" customWidth="1"/>
    <col min="12805" max="12805" width="15.140625" style="87" customWidth="1"/>
    <col min="12806" max="12806" width="15.7109375" style="87" customWidth="1"/>
    <col min="12807" max="13056" width="11.42578125" style="87"/>
    <col min="13057" max="13057" width="7.85546875" style="87" customWidth="1"/>
    <col min="13058" max="13058" width="15.85546875" style="87" customWidth="1"/>
    <col min="13059" max="13059" width="25.42578125" style="87" bestFit="1" customWidth="1"/>
    <col min="13060" max="13060" width="13.42578125" style="87" customWidth="1"/>
    <col min="13061" max="13061" width="15.140625" style="87" customWidth="1"/>
    <col min="13062" max="13062" width="15.7109375" style="87" customWidth="1"/>
    <col min="13063" max="13312" width="11.42578125" style="87"/>
    <col min="13313" max="13313" width="7.85546875" style="87" customWidth="1"/>
    <col min="13314" max="13314" width="15.85546875" style="87" customWidth="1"/>
    <col min="13315" max="13315" width="25.42578125" style="87" bestFit="1" customWidth="1"/>
    <col min="13316" max="13316" width="13.42578125" style="87" customWidth="1"/>
    <col min="13317" max="13317" width="15.140625" style="87" customWidth="1"/>
    <col min="13318" max="13318" width="15.7109375" style="87" customWidth="1"/>
    <col min="13319" max="13568" width="11.42578125" style="87"/>
    <col min="13569" max="13569" width="7.85546875" style="87" customWidth="1"/>
    <col min="13570" max="13570" width="15.85546875" style="87" customWidth="1"/>
    <col min="13571" max="13571" width="25.42578125" style="87" bestFit="1" customWidth="1"/>
    <col min="13572" max="13572" width="13.42578125" style="87" customWidth="1"/>
    <col min="13573" max="13573" width="15.140625" style="87" customWidth="1"/>
    <col min="13574" max="13574" width="15.7109375" style="87" customWidth="1"/>
    <col min="13575" max="13824" width="11.42578125" style="87"/>
    <col min="13825" max="13825" width="7.85546875" style="87" customWidth="1"/>
    <col min="13826" max="13826" width="15.85546875" style="87" customWidth="1"/>
    <col min="13827" max="13827" width="25.42578125" style="87" bestFit="1" customWidth="1"/>
    <col min="13828" max="13828" width="13.42578125" style="87" customWidth="1"/>
    <col min="13829" max="13829" width="15.140625" style="87" customWidth="1"/>
    <col min="13830" max="13830" width="15.7109375" style="87" customWidth="1"/>
    <col min="13831" max="14080" width="11.42578125" style="87"/>
    <col min="14081" max="14081" width="7.85546875" style="87" customWidth="1"/>
    <col min="14082" max="14082" width="15.85546875" style="87" customWidth="1"/>
    <col min="14083" max="14083" width="25.42578125" style="87" bestFit="1" customWidth="1"/>
    <col min="14084" max="14084" width="13.42578125" style="87" customWidth="1"/>
    <col min="14085" max="14085" width="15.140625" style="87" customWidth="1"/>
    <col min="14086" max="14086" width="15.7109375" style="87" customWidth="1"/>
    <col min="14087" max="14336" width="11.42578125" style="87"/>
    <col min="14337" max="14337" width="7.85546875" style="87" customWidth="1"/>
    <col min="14338" max="14338" width="15.85546875" style="87" customWidth="1"/>
    <col min="14339" max="14339" width="25.42578125" style="87" bestFit="1" customWidth="1"/>
    <col min="14340" max="14340" width="13.42578125" style="87" customWidth="1"/>
    <col min="14341" max="14341" width="15.140625" style="87" customWidth="1"/>
    <col min="14342" max="14342" width="15.7109375" style="87" customWidth="1"/>
    <col min="14343" max="14592" width="11.42578125" style="87"/>
    <col min="14593" max="14593" width="7.85546875" style="87" customWidth="1"/>
    <col min="14594" max="14594" width="15.85546875" style="87" customWidth="1"/>
    <col min="14595" max="14595" width="25.42578125" style="87" bestFit="1" customWidth="1"/>
    <col min="14596" max="14596" width="13.42578125" style="87" customWidth="1"/>
    <col min="14597" max="14597" width="15.140625" style="87" customWidth="1"/>
    <col min="14598" max="14598" width="15.7109375" style="87" customWidth="1"/>
    <col min="14599" max="14848" width="11.42578125" style="87"/>
    <col min="14849" max="14849" width="7.85546875" style="87" customWidth="1"/>
    <col min="14850" max="14850" width="15.85546875" style="87" customWidth="1"/>
    <col min="14851" max="14851" width="25.42578125" style="87" bestFit="1" customWidth="1"/>
    <col min="14852" max="14852" width="13.42578125" style="87" customWidth="1"/>
    <col min="14853" max="14853" width="15.140625" style="87" customWidth="1"/>
    <col min="14854" max="14854" width="15.7109375" style="87" customWidth="1"/>
    <col min="14855" max="15104" width="11.42578125" style="87"/>
    <col min="15105" max="15105" width="7.85546875" style="87" customWidth="1"/>
    <col min="15106" max="15106" width="15.85546875" style="87" customWidth="1"/>
    <col min="15107" max="15107" width="25.42578125" style="87" bestFit="1" customWidth="1"/>
    <col min="15108" max="15108" width="13.42578125" style="87" customWidth="1"/>
    <col min="15109" max="15109" width="15.140625" style="87" customWidth="1"/>
    <col min="15110" max="15110" width="15.7109375" style="87" customWidth="1"/>
    <col min="15111" max="15360" width="11.42578125" style="87"/>
    <col min="15361" max="15361" width="7.85546875" style="87" customWidth="1"/>
    <col min="15362" max="15362" width="15.85546875" style="87" customWidth="1"/>
    <col min="15363" max="15363" width="25.42578125" style="87" bestFit="1" customWidth="1"/>
    <col min="15364" max="15364" width="13.42578125" style="87" customWidth="1"/>
    <col min="15365" max="15365" width="15.140625" style="87" customWidth="1"/>
    <col min="15366" max="15366" width="15.7109375" style="87" customWidth="1"/>
    <col min="15367" max="15616" width="11.42578125" style="87"/>
    <col min="15617" max="15617" width="7.85546875" style="87" customWidth="1"/>
    <col min="15618" max="15618" width="15.85546875" style="87" customWidth="1"/>
    <col min="15619" max="15619" width="25.42578125" style="87" bestFit="1" customWidth="1"/>
    <col min="15620" max="15620" width="13.42578125" style="87" customWidth="1"/>
    <col min="15621" max="15621" width="15.140625" style="87" customWidth="1"/>
    <col min="15622" max="15622" width="15.7109375" style="87" customWidth="1"/>
    <col min="15623" max="15872" width="11.42578125" style="87"/>
    <col min="15873" max="15873" width="7.85546875" style="87" customWidth="1"/>
    <col min="15874" max="15874" width="15.85546875" style="87" customWidth="1"/>
    <col min="15875" max="15875" width="25.42578125" style="87" bestFit="1" customWidth="1"/>
    <col min="15876" max="15876" width="13.42578125" style="87" customWidth="1"/>
    <col min="15877" max="15877" width="15.140625" style="87" customWidth="1"/>
    <col min="15878" max="15878" width="15.7109375" style="87" customWidth="1"/>
    <col min="15879" max="16128" width="11.42578125" style="87"/>
    <col min="16129" max="16129" width="7.85546875" style="87" customWidth="1"/>
    <col min="16130" max="16130" width="15.85546875" style="87" customWidth="1"/>
    <col min="16131" max="16131" width="25.42578125" style="87" bestFit="1" customWidth="1"/>
    <col min="16132" max="16132" width="13.42578125" style="87" customWidth="1"/>
    <col min="16133" max="16133" width="15.140625" style="87" customWidth="1"/>
    <col min="16134" max="16134" width="15.7109375" style="87" customWidth="1"/>
    <col min="16135" max="16384" width="11.42578125" style="87"/>
  </cols>
  <sheetData>
    <row r="1" spans="1:9" ht="18" x14ac:dyDescent="0.25">
      <c r="A1" s="158" t="s">
        <v>156</v>
      </c>
      <c r="E1" s="160" t="s">
        <v>157</v>
      </c>
      <c r="F1" s="161">
        <v>31</v>
      </c>
    </row>
    <row r="2" spans="1:9" ht="18" x14ac:dyDescent="0.25">
      <c r="A2" s="162" t="s">
        <v>184</v>
      </c>
      <c r="B2" s="163"/>
      <c r="C2" s="164"/>
      <c r="D2" s="164"/>
    </row>
    <row r="3" spans="1:9" ht="16.5" thickBot="1" x14ac:dyDescent="0.25">
      <c r="A3" s="166"/>
      <c r="B3" s="167"/>
      <c r="C3" s="166"/>
      <c r="D3" s="168"/>
      <c r="E3" s="169"/>
      <c r="F3" s="170"/>
    </row>
    <row r="4" spans="1:9" ht="63.75" thickBot="1" x14ac:dyDescent="0.25">
      <c r="A4" s="171" t="s">
        <v>158</v>
      </c>
      <c r="B4" s="172" t="s">
        <v>159</v>
      </c>
      <c r="C4" s="172" t="s">
        <v>160</v>
      </c>
      <c r="D4" s="173" t="s">
        <v>161</v>
      </c>
      <c r="E4" s="174" t="s">
        <v>162</v>
      </c>
      <c r="F4" s="174" t="s">
        <v>163</v>
      </c>
    </row>
    <row r="5" spans="1:9" x14ac:dyDescent="0.2">
      <c r="A5" s="175"/>
      <c r="B5" s="176"/>
      <c r="C5" s="176"/>
      <c r="D5" s="177"/>
      <c r="E5" s="178"/>
      <c r="F5" s="178"/>
    </row>
    <row r="6" spans="1:9" x14ac:dyDescent="0.2">
      <c r="A6" s="214">
        <v>1</v>
      </c>
      <c r="B6" s="179">
        <v>1815267564</v>
      </c>
      <c r="C6" s="180" t="s">
        <v>51</v>
      </c>
      <c r="D6" s="181">
        <f>F1+'[1]Final Salary'!T18</f>
        <v>30</v>
      </c>
      <c r="E6" s="182">
        <f>+'[1]Final Salary'!Z18</f>
        <v>14775</v>
      </c>
      <c r="F6" s="183">
        <f>ROUND(E6*0.75/100*D6/F1,0)</f>
        <v>107</v>
      </c>
      <c r="I6" s="184">
        <v>107</v>
      </c>
    </row>
    <row r="7" spans="1:9" x14ac:dyDescent="0.2">
      <c r="A7" s="214">
        <v>2</v>
      </c>
      <c r="B7" s="179">
        <v>1815674645</v>
      </c>
      <c r="C7" s="180" t="s">
        <v>60</v>
      </c>
      <c r="D7" s="181">
        <f>F1+'[1]Final Salary'!T17</f>
        <v>30</v>
      </c>
      <c r="E7" s="182">
        <f>+'[1]Final Salary'!Z17</f>
        <v>19391</v>
      </c>
      <c r="F7" s="183">
        <f>ROUND(E7*0.75/100*D7/F1,0)</f>
        <v>141</v>
      </c>
      <c r="I7" s="184">
        <v>141</v>
      </c>
    </row>
    <row r="8" spans="1:9" x14ac:dyDescent="0.2">
      <c r="A8" s="214">
        <v>3</v>
      </c>
      <c r="B8" s="179">
        <v>1815711624</v>
      </c>
      <c r="C8" s="180" t="s">
        <v>65</v>
      </c>
      <c r="D8" s="181">
        <f>F1+'[1]Final Salary'!T19</f>
        <v>31</v>
      </c>
      <c r="E8" s="182">
        <f>+'[1]Final Salary'!Z19</f>
        <v>18699</v>
      </c>
      <c r="F8" s="183">
        <f>ROUND(E8*0.75/100*D8/F1,0)</f>
        <v>140</v>
      </c>
      <c r="I8" s="184">
        <v>140</v>
      </c>
    </row>
    <row r="9" spans="1:9" x14ac:dyDescent="0.2">
      <c r="A9" s="214">
        <v>4</v>
      </c>
      <c r="B9" s="179"/>
      <c r="C9" s="180" t="s">
        <v>168</v>
      </c>
      <c r="D9" s="181">
        <f>F1+'[1]Final Salary'!T20</f>
        <v>31</v>
      </c>
      <c r="E9" s="182">
        <f>+'[1]Final Salary'!Z20</f>
        <v>17167</v>
      </c>
      <c r="F9" s="183">
        <f>ROUND(E9*0.75/100*D9/F1,0)</f>
        <v>129</v>
      </c>
      <c r="I9" s="184">
        <v>129</v>
      </c>
    </row>
    <row r="10" spans="1:9" x14ac:dyDescent="0.2">
      <c r="A10" s="214">
        <v>5</v>
      </c>
      <c r="B10" s="179"/>
      <c r="C10" s="180" t="s">
        <v>70</v>
      </c>
      <c r="D10" s="181">
        <f>F1+'[1]Final Salary'!T21</f>
        <v>27.5</v>
      </c>
      <c r="E10" s="182">
        <f>+'[1]Final Salary'!Z21</f>
        <v>9678</v>
      </c>
      <c r="F10" s="183">
        <f>ROUND(E10*0.75/100*D10/F1,0)</f>
        <v>64</v>
      </c>
      <c r="I10" s="184">
        <v>64</v>
      </c>
    </row>
    <row r="11" spans="1:9" x14ac:dyDescent="0.2">
      <c r="A11" s="214">
        <v>6</v>
      </c>
      <c r="B11" s="185"/>
      <c r="C11" s="180" t="s">
        <v>71</v>
      </c>
      <c r="D11" s="181">
        <f>F1+'[1]Final Salary'!T24</f>
        <v>28</v>
      </c>
      <c r="E11" s="182">
        <f>+'[1]Final Salary'!Z24</f>
        <v>11019</v>
      </c>
      <c r="F11" s="183">
        <f>ROUND(E11*0.75/100*D11/F1,0)</f>
        <v>75</v>
      </c>
      <c r="I11" s="184">
        <v>75</v>
      </c>
    </row>
    <row r="12" spans="1:9" x14ac:dyDescent="0.2">
      <c r="A12" s="214">
        <v>8</v>
      </c>
      <c r="B12" s="185"/>
      <c r="C12" s="209" t="s">
        <v>164</v>
      </c>
      <c r="D12" s="181">
        <f>F1+'[1]Final Salary'!T64</f>
        <v>31</v>
      </c>
      <c r="E12" s="182">
        <f>+'[1]Final Salary'!Z64</f>
        <v>19790.782608695652</v>
      </c>
      <c r="F12" s="183">
        <f>ROUND(E12*0.75/100*D12/F1,0)</f>
        <v>148</v>
      </c>
      <c r="I12" s="184">
        <v>148</v>
      </c>
    </row>
    <row r="13" spans="1:9" x14ac:dyDescent="0.2">
      <c r="A13" s="214">
        <v>9</v>
      </c>
      <c r="B13" s="185"/>
      <c r="C13" s="210" t="s">
        <v>167</v>
      </c>
      <c r="D13" s="181">
        <f>F1+'[1]Final Salary'!T66</f>
        <v>27</v>
      </c>
      <c r="E13" s="182">
        <f>+'[1]Final Salary'!Z66</f>
        <v>8219</v>
      </c>
      <c r="F13" s="183">
        <f>ROUND(E13*0.75/100*D13/F1,0)</f>
        <v>54</v>
      </c>
      <c r="I13" s="184">
        <v>54</v>
      </c>
    </row>
    <row r="14" spans="1:9" x14ac:dyDescent="0.2">
      <c r="A14" s="214">
        <v>10</v>
      </c>
      <c r="B14" s="185"/>
      <c r="C14" s="210" t="s">
        <v>169</v>
      </c>
      <c r="D14" s="181">
        <f>F1+'[1]Final Salary'!T67</f>
        <v>31</v>
      </c>
      <c r="E14" s="182">
        <f>+'[1]Final Salary'!Z67</f>
        <v>8522</v>
      </c>
      <c r="F14" s="183">
        <f>ROUND(E14*0.75/100*D14/F1,0)</f>
        <v>64</v>
      </c>
      <c r="I14" s="184">
        <v>64</v>
      </c>
    </row>
    <row r="15" spans="1:9" x14ac:dyDescent="0.2">
      <c r="A15" s="214">
        <v>11</v>
      </c>
      <c r="B15" s="185"/>
      <c r="C15" s="210" t="s">
        <v>170</v>
      </c>
      <c r="D15" s="181">
        <f>F1+'[1]Final Salary'!T68</f>
        <v>30</v>
      </c>
      <c r="E15" s="182">
        <f>+'[1]Final Salary'!Z68</f>
        <v>8189</v>
      </c>
      <c r="F15" s="183">
        <f>ROUND(E15*0.75/100*D15/F1,0)</f>
        <v>59</v>
      </c>
      <c r="I15" s="184">
        <v>59</v>
      </c>
    </row>
    <row r="16" spans="1:9" x14ac:dyDescent="0.2">
      <c r="A16" s="214">
        <v>12</v>
      </c>
      <c r="B16" s="185"/>
      <c r="C16" s="210" t="s">
        <v>171</v>
      </c>
      <c r="D16" s="181">
        <f>F1+'[1]Final Salary'!T69</f>
        <v>30</v>
      </c>
      <c r="E16" s="182">
        <f>+'[1]Final Salary'!Z69</f>
        <v>8189</v>
      </c>
      <c r="F16" s="183">
        <f>ROUND(E16*0.75/100*D16/F1,0)</f>
        <v>59</v>
      </c>
      <c r="I16" s="184">
        <v>59</v>
      </c>
    </row>
    <row r="17" spans="1:10" x14ac:dyDescent="0.2">
      <c r="A17" s="214">
        <v>13</v>
      </c>
      <c r="B17" s="266"/>
      <c r="C17" s="210" t="s">
        <v>174</v>
      </c>
      <c r="D17" s="181">
        <f>F1+'[1]Final Salary'!T71</f>
        <v>27</v>
      </c>
      <c r="E17" s="182">
        <f>+'[1]Final Salary'!Z71</f>
        <v>7135</v>
      </c>
      <c r="F17" s="183">
        <f>ROUND(E17*0.75/100*D17/F1,0)</f>
        <v>47</v>
      </c>
      <c r="I17" s="184">
        <v>47</v>
      </c>
    </row>
    <row r="18" spans="1:10" x14ac:dyDescent="0.2">
      <c r="A18" s="214">
        <v>14</v>
      </c>
      <c r="B18" s="266"/>
      <c r="C18" s="210" t="s">
        <v>175</v>
      </c>
      <c r="D18" s="181">
        <f>F1+'[1]Final Salary'!T72</f>
        <v>13</v>
      </c>
      <c r="E18" s="182">
        <f>+'[1]Final Salary'!Z72</f>
        <v>1395</v>
      </c>
      <c r="F18" s="183">
        <f>ROUND(E18*0.75/100*D18/F1,0)</f>
        <v>4</v>
      </c>
      <c r="I18" s="184">
        <v>4</v>
      </c>
    </row>
    <row r="19" spans="1:10" x14ac:dyDescent="0.2">
      <c r="A19" s="214">
        <v>15</v>
      </c>
      <c r="B19" s="266"/>
      <c r="C19" s="210" t="s">
        <v>176</v>
      </c>
      <c r="D19" s="181">
        <f>F1+'[1]Final Salary'!T73</f>
        <v>30</v>
      </c>
      <c r="E19" s="182">
        <f>+'[1]Final Salary'!Z73</f>
        <v>8189</v>
      </c>
      <c r="F19" s="183">
        <f>ROUND(E19*0.75/100*D19/F1,0)</f>
        <v>59</v>
      </c>
      <c r="I19" s="184">
        <v>59</v>
      </c>
    </row>
    <row r="20" spans="1:10" x14ac:dyDescent="0.2">
      <c r="A20" s="214">
        <v>16</v>
      </c>
      <c r="B20" s="266"/>
      <c r="C20" s="210" t="s">
        <v>177</v>
      </c>
      <c r="D20" s="181">
        <f>F1+'[1]Final Salary'!T74</f>
        <v>29.5</v>
      </c>
      <c r="E20" s="182">
        <f>+'[1]Final Salary'!Z74</f>
        <v>8017</v>
      </c>
      <c r="F20" s="183">
        <f>ROUND(E20*0.75/100*D20/F1,0)</f>
        <v>57</v>
      </c>
      <c r="I20" s="184">
        <v>57</v>
      </c>
    </row>
    <row r="21" spans="1:10" x14ac:dyDescent="0.2">
      <c r="A21" s="214">
        <v>17</v>
      </c>
      <c r="B21" s="266"/>
      <c r="C21" s="210" t="s">
        <v>178</v>
      </c>
      <c r="D21" s="181">
        <f>F1+'[1]Final Salary'!T75</f>
        <v>30.5</v>
      </c>
      <c r="E21" s="182">
        <f>+'[1]Final Salary'!Z75</f>
        <v>8354</v>
      </c>
      <c r="F21" s="183">
        <f>ROUND(E21*0.75/100*D21/F1,0)</f>
        <v>62</v>
      </c>
      <c r="I21" s="184">
        <v>62</v>
      </c>
    </row>
    <row r="22" spans="1:10" x14ac:dyDescent="0.2">
      <c r="A22" s="214">
        <v>18</v>
      </c>
      <c r="B22" s="266"/>
      <c r="C22" s="210" t="s">
        <v>179</v>
      </c>
      <c r="D22" s="181">
        <f>F1+'[1]Final Salary'!T76</f>
        <v>31</v>
      </c>
      <c r="E22" s="182">
        <f>+'[1]Final Salary'!Z76</f>
        <v>8522</v>
      </c>
      <c r="F22" s="183">
        <f>ROUND(E22*0.75/100*D22/F1,0)</f>
        <v>64</v>
      </c>
      <c r="I22" s="184">
        <v>64</v>
      </c>
    </row>
    <row r="23" spans="1:10" x14ac:dyDescent="0.2">
      <c r="A23" s="214">
        <v>19</v>
      </c>
      <c r="B23" s="185" t="s">
        <v>181</v>
      </c>
      <c r="C23" s="215" t="s">
        <v>183</v>
      </c>
      <c r="D23" s="181">
        <f>F1+'[1]Final Salary'!T79</f>
        <v>31</v>
      </c>
      <c r="E23" s="182">
        <f>+'[1]Final Salary'!Z79</f>
        <v>8522</v>
      </c>
      <c r="F23" s="183">
        <f>ROUND(E23*0.75/100*D23/F1,0)</f>
        <v>64</v>
      </c>
      <c r="I23" s="184">
        <v>64</v>
      </c>
    </row>
    <row r="24" spans="1:10" x14ac:dyDescent="0.2">
      <c r="A24" s="214">
        <v>20</v>
      </c>
      <c r="B24" s="185" t="s">
        <v>181</v>
      </c>
      <c r="C24" s="215" t="s">
        <v>185</v>
      </c>
      <c r="D24" s="181">
        <f>F1+'[1]Final Salary'!T81</f>
        <v>26</v>
      </c>
      <c r="E24" s="182">
        <f>+'[1]Final Salary'!Z81</f>
        <v>14091</v>
      </c>
      <c r="F24" s="183">
        <f>ROUND(E24*0.75/100*D24/F1,0)</f>
        <v>89</v>
      </c>
      <c r="I24" s="184">
        <v>89</v>
      </c>
    </row>
    <row r="25" spans="1:10" x14ac:dyDescent="0.2">
      <c r="A25" s="214"/>
      <c r="B25" s="185"/>
      <c r="C25" s="209"/>
      <c r="D25" s="186"/>
      <c r="E25" s="187"/>
      <c r="F25" s="188"/>
    </row>
    <row r="26" spans="1:10" x14ac:dyDescent="0.2">
      <c r="A26" s="260" t="s">
        <v>75</v>
      </c>
      <c r="B26" s="261"/>
      <c r="C26" s="262"/>
      <c r="D26" s="189"/>
      <c r="E26" s="190">
        <f>SUM(E6:E25)</f>
        <v>207863.78260869565</v>
      </c>
      <c r="F26" s="190">
        <f>SUM(F5:F25)</f>
        <v>1486</v>
      </c>
      <c r="I26" s="191">
        <f>+F26-'[1]Final Salary'!AA82</f>
        <v>0</v>
      </c>
      <c r="J26" s="87" t="s">
        <v>76</v>
      </c>
    </row>
    <row r="27" spans="1:10" x14ac:dyDescent="0.2">
      <c r="A27" s="192"/>
      <c r="B27" s="193"/>
      <c r="C27" s="194"/>
      <c r="D27" s="195"/>
      <c r="E27" s="196"/>
      <c r="F27" s="197"/>
    </row>
    <row r="28" spans="1:10" x14ac:dyDescent="0.2">
      <c r="A28" s="263" t="s">
        <v>165</v>
      </c>
      <c r="B28" s="264"/>
      <c r="C28" s="264"/>
      <c r="D28" s="264"/>
      <c r="E28" s="265"/>
      <c r="F28" s="190">
        <f>0.0325*(E26)</f>
        <v>6755.5729347826091</v>
      </c>
    </row>
    <row r="29" spans="1:10" ht="16.5" thickBot="1" x14ac:dyDescent="0.25">
      <c r="A29" s="198"/>
      <c r="B29" s="199"/>
      <c r="C29" s="199"/>
      <c r="D29" s="199"/>
      <c r="E29" s="199"/>
      <c r="F29" s="200"/>
    </row>
    <row r="30" spans="1:10" ht="16.5" thickBot="1" x14ac:dyDescent="0.25">
      <c r="A30" s="258" t="s">
        <v>166</v>
      </c>
      <c r="B30" s="258"/>
      <c r="C30" s="258"/>
      <c r="D30" s="258"/>
      <c r="E30" s="259"/>
      <c r="F30" s="201">
        <f>F26+F28</f>
        <v>8241.5729347826091</v>
      </c>
    </row>
    <row r="31" spans="1:10" ht="16.5" thickTop="1" x14ac:dyDescent="0.2">
      <c r="A31" s="202"/>
      <c r="B31" s="203"/>
      <c r="C31" s="204"/>
      <c r="D31" s="202"/>
      <c r="E31" s="205"/>
      <c r="F31" s="206"/>
    </row>
    <row r="33" spans="3:3" x14ac:dyDescent="0.25">
      <c r="C33" s="207" t="s">
        <v>85</v>
      </c>
    </row>
    <row r="34" spans="3:3" x14ac:dyDescent="0.25">
      <c r="C34" s="208" t="s">
        <v>172</v>
      </c>
    </row>
    <row r="35" spans="3:3" x14ac:dyDescent="0.25">
      <c r="C35" s="207" t="s">
        <v>84</v>
      </c>
    </row>
    <row r="36" spans="3:3" x14ac:dyDescent="0.25">
      <c r="C36" s="180" t="s">
        <v>143</v>
      </c>
    </row>
  </sheetData>
  <mergeCells count="3">
    <mergeCell ref="A30:E30"/>
    <mergeCell ref="A26:C26"/>
    <mergeCell ref="A28: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PF SHEET</vt:lpstr>
      <vt:lpstr>ESIC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2023-11-07T12:38:35Z</dcterms:modified>
</cp:coreProperties>
</file>