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"/>
    </mc:Choice>
  </mc:AlternateContent>
  <bookViews>
    <workbookView xWindow="0" yWindow="0" windowWidth="24000" windowHeight="9600" tabRatio="865"/>
  </bookViews>
  <sheets>
    <sheet name="Invoice 22-23" sheetId="11" r:id="rId1"/>
    <sheet name="Invoice 21-22" sheetId="1" r:id="rId2"/>
    <sheet name="Invoice 20-21" sheetId="2" r:id="rId3"/>
    <sheet name="Invoices 19-20" sheetId="3" r:id="rId4"/>
    <sheet name="Invoices 18-19" sheetId="4" r:id="rId5"/>
    <sheet name="Sheet7" sheetId="5" r:id="rId6"/>
    <sheet name="Sheet10" sheetId="6" state="hidden" r:id="rId7"/>
    <sheet name="Old Projects" sheetId="7" r:id="rId8"/>
    <sheet name="Upwork Projects" sheetId="8" r:id="rId9"/>
    <sheet name="Current Projects" sheetId="9" r:id="rId10"/>
    <sheet name="Monthly invoices" sheetId="10" r:id="rId11"/>
    <sheet name="Sheet1" sheetId="12" r:id="rId12"/>
  </sheets>
  <definedNames>
    <definedName name="_xlnm._FilterDatabase" localSheetId="2" hidden="1">'Invoice 20-21'!$A$1:$AG$211</definedName>
    <definedName name="_xlnm._FilterDatabase" localSheetId="0" hidden="1">'Invoice 22-23'!$D$1:$W$129</definedName>
    <definedName name="_xlnm._FilterDatabase" localSheetId="3" hidden="1">'Invoices 19-20'!$A$1:$AG$164</definedName>
    <definedName name="Z_D57333DB_914C_41CC_8CBB_F6A7E0CCFE84_.wvu.FilterData" localSheetId="2" hidden="1">'Invoice 20-21'!$A$1:$AG$90</definedName>
  </definedNames>
  <calcPr calcId="152511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S119" i="11" l="1"/>
  <c r="O133" i="11" l="1"/>
  <c r="O132" i="11"/>
  <c r="O134" i="11" l="1"/>
  <c r="R129" i="11"/>
  <c r="T129" i="11" s="1"/>
  <c r="R128" i="11"/>
  <c r="T128" i="11" s="1"/>
  <c r="R127" i="11"/>
  <c r="T127" i="11" s="1"/>
  <c r="R126" i="11"/>
  <c r="T126" i="11" s="1"/>
  <c r="R125" i="11"/>
  <c r="T125" i="11" s="1"/>
  <c r="R124" i="11"/>
  <c r="T124" i="11" s="1"/>
  <c r="R123" i="11"/>
  <c r="T123" i="11" s="1"/>
  <c r="R122" i="11"/>
  <c r="T122" i="11" s="1"/>
  <c r="R121" i="11"/>
  <c r="T121" i="11" s="1"/>
  <c r="R120" i="11"/>
  <c r="T120" i="11" s="1"/>
  <c r="R117" i="11" l="1"/>
  <c r="T117" i="11" s="1"/>
  <c r="R119" i="11" l="1"/>
  <c r="T119" i="11" s="1"/>
  <c r="R107" i="11" l="1"/>
  <c r="T107" i="11" s="1"/>
  <c r="R110" i="11" l="1"/>
  <c r="T110" i="11" s="1"/>
  <c r="R118" i="11"/>
  <c r="T118" i="11" s="1"/>
  <c r="R116" i="11"/>
  <c r="T116" i="11" s="1"/>
  <c r="R115" i="11"/>
  <c r="T115" i="11" s="1"/>
  <c r="R114" i="11"/>
  <c r="T114" i="11" s="1"/>
  <c r="R113" i="11"/>
  <c r="T113" i="11" s="1"/>
  <c r="R112" i="11"/>
  <c r="T112" i="11" s="1"/>
  <c r="R111" i="11"/>
  <c r="T111" i="11" s="1"/>
  <c r="R109" i="11"/>
  <c r="T109" i="11" s="1"/>
  <c r="R108" i="11"/>
  <c r="T108" i="11" s="1"/>
  <c r="R105" i="11" l="1"/>
  <c r="S76" i="11" l="1"/>
  <c r="R96" i="11" l="1"/>
  <c r="T96" i="11" s="1"/>
  <c r="T105" i="11" l="1"/>
  <c r="R104" i="11"/>
  <c r="T104" i="11" s="1"/>
  <c r="R103" i="11"/>
  <c r="T103" i="11" s="1"/>
  <c r="R102" i="11"/>
  <c r="T102" i="11" s="1"/>
  <c r="R101" i="11"/>
  <c r="T101" i="11" s="1"/>
  <c r="R100" i="11"/>
  <c r="T100" i="11" s="1"/>
  <c r="R99" i="11"/>
  <c r="T99" i="11" s="1"/>
  <c r="R98" i="11"/>
  <c r="T98" i="11" s="1"/>
  <c r="R106" i="11"/>
  <c r="T106" i="11" s="1"/>
  <c r="R97" i="11"/>
  <c r="T97" i="11" l="1"/>
  <c r="R76" i="11"/>
  <c r="T76" i="11" s="1"/>
  <c r="R85" i="11"/>
  <c r="T85" i="11" s="1"/>
  <c r="R95" i="11"/>
  <c r="T95" i="11" s="1"/>
  <c r="R94" i="11"/>
  <c r="T94" i="11" s="1"/>
  <c r="R93" i="11"/>
  <c r="T93" i="11" s="1"/>
  <c r="R92" i="11"/>
  <c r="T92" i="11" s="1"/>
  <c r="R91" i="11"/>
  <c r="T91" i="11" s="1"/>
  <c r="R90" i="11"/>
  <c r="T90" i="11" s="1"/>
  <c r="R89" i="11"/>
  <c r="T89" i="11" s="1"/>
  <c r="R88" i="11"/>
  <c r="T88" i="11" s="1"/>
  <c r="R87" i="11"/>
  <c r="R86" i="11"/>
  <c r="T86" i="11" s="1"/>
  <c r="R73" i="11"/>
  <c r="T73" i="11" s="1"/>
  <c r="R84" i="11"/>
  <c r="T84" i="11" s="1"/>
  <c r="R74" i="11"/>
  <c r="T74" i="11" s="1"/>
  <c r="R83" i="11"/>
  <c r="T83" i="11" s="1"/>
  <c r="R82" i="11"/>
  <c r="T82" i="11" s="1"/>
  <c r="R81" i="11"/>
  <c r="T81" i="11" s="1"/>
  <c r="R80" i="11"/>
  <c r="T80" i="11" s="1"/>
  <c r="R79" i="11"/>
  <c r="T79" i="11" s="1"/>
  <c r="R78" i="11"/>
  <c r="T78" i="11" s="1"/>
  <c r="R77" i="11"/>
  <c r="T77" i="11" s="1"/>
  <c r="R75" i="11"/>
  <c r="T75" i="11" s="1"/>
  <c r="T63" i="11"/>
  <c r="T62" i="11"/>
  <c r="R61" i="11"/>
  <c r="T61" i="11" s="1"/>
  <c r="R72" i="11"/>
  <c r="T72" i="11" s="1"/>
  <c r="R71" i="11"/>
  <c r="R70" i="11"/>
  <c r="T70" i="11" s="1"/>
  <c r="R69" i="11"/>
  <c r="T69" i="11" s="1"/>
  <c r="R68" i="11"/>
  <c r="T68" i="11" s="1"/>
  <c r="R66" i="11"/>
  <c r="T66" i="11" s="1"/>
  <c r="R65" i="11"/>
  <c r="T65" i="11" s="1"/>
  <c r="R64" i="11"/>
  <c r="T64" i="11" s="1"/>
  <c r="R67" i="11"/>
  <c r="T67" i="11" s="1"/>
  <c r="T71" i="11"/>
  <c r="T51" i="11"/>
  <c r="S41" i="11"/>
  <c r="T41" i="11" s="1"/>
  <c r="T60" i="11"/>
  <c r="T59" i="11"/>
  <c r="T58" i="11"/>
  <c r="T57" i="11"/>
  <c r="T56" i="11"/>
  <c r="T55" i="11"/>
  <c r="T54" i="11"/>
  <c r="T53" i="11"/>
  <c r="T52" i="11"/>
  <c r="T50" i="11"/>
  <c r="T49" i="11"/>
  <c r="T48" i="11"/>
  <c r="T47" i="11"/>
  <c r="T46" i="11"/>
  <c r="T45" i="11"/>
  <c r="T44" i="11"/>
  <c r="T43" i="11"/>
  <c r="T42" i="11"/>
  <c r="T40" i="11"/>
  <c r="T39" i="11"/>
  <c r="T38" i="11"/>
  <c r="T37" i="11"/>
  <c r="T26" i="11"/>
  <c r="T36" i="11"/>
  <c r="T35" i="11"/>
  <c r="T34" i="11"/>
  <c r="T33" i="11"/>
  <c r="T32" i="11"/>
  <c r="T29" i="11"/>
  <c r="T31" i="11"/>
  <c r="T30" i="11"/>
  <c r="T28" i="11"/>
  <c r="T27" i="11"/>
  <c r="S12" i="11"/>
  <c r="T87" i="11" l="1"/>
  <c r="T25" i="1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Q157" i="3"/>
  <c r="S157" i="3" s="1"/>
  <c r="Q156" i="3"/>
  <c r="S156" i="3" s="1"/>
  <c r="Q155" i="3"/>
  <c r="S155" i="3" s="1"/>
  <c r="Q154" i="3"/>
  <c r="S154" i="3" s="1"/>
  <c r="Q153" i="3"/>
  <c r="S153" i="3" s="1"/>
  <c r="Q152" i="3"/>
  <c r="S152" i="3" s="1"/>
  <c r="Q151" i="3"/>
  <c r="S151" i="3" s="1"/>
  <c r="Q150" i="3"/>
  <c r="S150" i="3" s="1"/>
  <c r="Q149" i="3"/>
  <c r="S149" i="3" s="1"/>
  <c r="Q148" i="3"/>
  <c r="S148" i="3" s="1"/>
  <c r="R147" i="3"/>
  <c r="Q147" i="3"/>
  <c r="S147" i="3" s="1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Q137" i="3"/>
  <c r="S137" i="3" s="1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M128" i="3"/>
  <c r="Q128" i="3" s="1"/>
  <c r="Q127" i="3"/>
  <c r="S127" i="3" s="1"/>
  <c r="Q126" i="3"/>
  <c r="S126" i="3" s="1"/>
  <c r="R125" i="3"/>
  <c r="Q125" i="3"/>
  <c r="Q124" i="3"/>
  <c r="S124" i="3" s="1"/>
  <c r="S123" i="3"/>
  <c r="Q123" i="3"/>
  <c r="Q122" i="3"/>
  <c r="S122" i="3" s="1"/>
  <c r="Q121" i="3"/>
  <c r="S121" i="3" s="1"/>
  <c r="Q120" i="3"/>
  <c r="S120" i="3" s="1"/>
  <c r="Q119" i="3"/>
  <c r="S119" i="3" s="1"/>
  <c r="Q118" i="3"/>
  <c r="S118" i="3" s="1"/>
  <c r="Q117" i="3"/>
  <c r="S117" i="3" s="1"/>
  <c r="Q116" i="3"/>
  <c r="S116" i="3" s="1"/>
  <c r="Q115" i="3"/>
  <c r="S115" i="3" s="1"/>
  <c r="Q114" i="3"/>
  <c r="S114" i="3" s="1"/>
  <c r="Q113" i="3"/>
  <c r="S113" i="3" s="1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Q41" i="3"/>
  <c r="S41" i="3" s="1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Q33" i="3"/>
  <c r="S33" i="3" s="1"/>
  <c r="Q32" i="3"/>
  <c r="S32" i="3" s="1"/>
  <c r="Q31" i="3"/>
  <c r="S31" i="3" s="1"/>
  <c r="Q30" i="3"/>
  <c r="S30" i="3" s="1"/>
  <c r="Q29" i="3"/>
  <c r="S29" i="3" s="1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Q9" i="3"/>
  <c r="R8" i="3"/>
  <c r="Q8" i="3"/>
  <c r="Q7" i="3"/>
  <c r="S7" i="3" s="1"/>
  <c r="S6" i="3"/>
  <c r="Q5" i="3"/>
  <c r="S5" i="3" s="1"/>
  <c r="Q4" i="3"/>
  <c r="S4" i="3" s="1"/>
  <c r="Q3" i="3"/>
  <c r="S3" i="3" s="1"/>
  <c r="Q2" i="3"/>
  <c r="S2" i="3" s="1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M195" i="2"/>
  <c r="Q195" i="2" s="1"/>
  <c r="S195" i="2" s="1"/>
  <c r="Q194" i="2"/>
  <c r="S194" i="2" s="1"/>
  <c r="Q193" i="2"/>
  <c r="S193" i="2" s="1"/>
  <c r="Q192" i="2"/>
  <c r="S192" i="2" s="1"/>
  <c r="Q191" i="2"/>
  <c r="S191" i="2" s="1"/>
  <c r="R190" i="2"/>
  <c r="Q190" i="2"/>
  <c r="Q189" i="2"/>
  <c r="S189" i="2" s="1"/>
  <c r="Q188" i="2"/>
  <c r="S188" i="2" s="1"/>
  <c r="Q187" i="2"/>
  <c r="S187" i="2" s="1"/>
  <c r="R186" i="2"/>
  <c r="Q186" i="2"/>
  <c r="Q185" i="2"/>
  <c r="S185" i="2" s="1"/>
  <c r="Q184" i="2"/>
  <c r="S184" i="2" s="1"/>
  <c r="Q183" i="2"/>
  <c r="S183" i="2" s="1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S171" i="2" s="1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Q143" i="2"/>
  <c r="Q142" i="2"/>
  <c r="S142" i="2" s="1"/>
  <c r="Q141" i="2"/>
  <c r="S141" i="2" s="1"/>
  <c r="Q140" i="2"/>
  <c r="S140" i="2" s="1"/>
  <c r="Q139" i="2"/>
  <c r="S139" i="2" s="1"/>
  <c r="Q138" i="2"/>
  <c r="S138" i="2" s="1"/>
  <c r="Q137" i="2"/>
  <c r="S137" i="2" s="1"/>
  <c r="Q136" i="2"/>
  <c r="S136" i="2" s="1"/>
  <c r="Q135" i="2"/>
  <c r="S135" i="2" s="1"/>
  <c r="Q134" i="2"/>
  <c r="S134" i="2" s="1"/>
  <c r="Q133" i="2"/>
  <c r="S133" i="2" s="1"/>
  <c r="Q132" i="2"/>
  <c r="S132" i="2" s="1"/>
  <c r="Q131" i="2"/>
  <c r="S131" i="2" s="1"/>
  <c r="Q130" i="2"/>
  <c r="S130" i="2" s="1"/>
  <c r="R129" i="2"/>
  <c r="Q129" i="2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M72" i="2"/>
  <c r="Q72" i="2" s="1"/>
  <c r="S72" i="2" s="1"/>
  <c r="Q71" i="2"/>
  <c r="S71" i="2" s="1"/>
  <c r="S70" i="2"/>
  <c r="S69" i="2"/>
  <c r="Q68" i="2"/>
  <c r="S68" i="2" s="1"/>
  <c r="Q67" i="2"/>
  <c r="S67" i="2" s="1"/>
  <c r="S66" i="2"/>
  <c r="Q66" i="2"/>
  <c r="Q65" i="2"/>
  <c r="S65" i="2" s="1"/>
  <c r="Q64" i="2"/>
  <c r="S64" i="2" s="1"/>
  <c r="Q63" i="2"/>
  <c r="S63" i="2" s="1"/>
  <c r="Q62" i="2"/>
  <c r="S62" i="2" s="1"/>
  <c r="Q61" i="2"/>
  <c r="S61" i="2" s="1"/>
  <c r="Q60" i="2"/>
  <c r="S60" i="2" s="1"/>
  <c r="Q59" i="2"/>
  <c r="S59" i="2" s="1"/>
  <c r="Q58" i="2"/>
  <c r="S58" i="2" s="1"/>
  <c r="Q57" i="2"/>
  <c r="S57" i="2" s="1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Q40" i="2"/>
  <c r="R39" i="2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Q25" i="2"/>
  <c r="Q24" i="2"/>
  <c r="S24" i="2" s="1"/>
  <c r="Q23" i="2"/>
  <c r="S23" i="2" s="1"/>
  <c r="Q22" i="2"/>
  <c r="S22" i="2" s="1"/>
  <c r="Q21" i="2"/>
  <c r="S21" i="2" s="1"/>
  <c r="Q20" i="2"/>
  <c r="S20" i="2" s="1"/>
  <c r="Q19" i="2"/>
  <c r="S19" i="2" s="1"/>
  <c r="Q18" i="2"/>
  <c r="S18" i="2" s="1"/>
  <c r="Q17" i="2"/>
  <c r="S17" i="2" s="1"/>
  <c r="Q16" i="2"/>
  <c r="S16" i="2" s="1"/>
  <c r="Q15" i="2"/>
  <c r="S15" i="2" s="1"/>
  <c r="Q14" i="2"/>
  <c r="S14" i="2" s="1"/>
  <c r="Q12" i="2"/>
  <c r="S12" i="2" s="1"/>
  <c r="Q11" i="2"/>
  <c r="S11" i="2" s="1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Q97" i="1"/>
  <c r="S97" i="1" s="1"/>
  <c r="Q96" i="1"/>
  <c r="S96" i="1" s="1"/>
  <c r="Q95" i="1"/>
  <c r="S95" i="1" s="1"/>
  <c r="Q94" i="1"/>
  <c r="S94" i="1" s="1"/>
  <c r="Q93" i="1"/>
  <c r="S93" i="1" s="1"/>
  <c r="S92" i="1"/>
  <c r="S91" i="1"/>
  <c r="Q90" i="1"/>
  <c r="S90" i="1" s="1"/>
  <c r="S89" i="1"/>
  <c r="Q89" i="1"/>
  <c r="Q88" i="1"/>
  <c r="S88" i="1" s="1"/>
  <c r="Q87" i="1"/>
  <c r="S87" i="1" s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N32" i="1"/>
  <c r="Q32" i="1" s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S26" i="1"/>
  <c r="Q26" i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S18" i="1"/>
  <c r="Q18" i="1"/>
  <c r="Q17" i="1"/>
  <c r="S17" i="1" s="1"/>
  <c r="Q16" i="1"/>
  <c r="S16" i="1" s="1"/>
  <c r="Q14" i="1"/>
  <c r="S14" i="1" s="1"/>
  <c r="Q13" i="1"/>
  <c r="S13" i="1" s="1"/>
  <c r="Q12" i="1"/>
  <c r="S12" i="1" s="1"/>
  <c r="S11" i="1"/>
  <c r="Q11" i="1"/>
  <c r="Q10" i="1"/>
  <c r="S10" i="1" s="1"/>
  <c r="S9" i="1"/>
  <c r="Q9" i="1"/>
  <c r="Q8" i="1"/>
  <c r="S8" i="1" s="1"/>
  <c r="Q7" i="1"/>
  <c r="S7" i="1" s="1"/>
  <c r="R6" i="1"/>
  <c r="Q6" i="1"/>
  <c r="S6" i="1" s="1"/>
  <c r="Q5" i="1"/>
  <c r="S5" i="1" s="1"/>
  <c r="Q4" i="1"/>
  <c r="S4" i="1" s="1"/>
  <c r="Q3" i="1"/>
  <c r="S3" i="1" s="1"/>
  <c r="Q2" i="1"/>
  <c r="S2" i="1" s="1"/>
  <c r="S143" i="2" l="1"/>
  <c r="S25" i="2"/>
  <c r="S40" i="2"/>
  <c r="S110" i="2"/>
  <c r="S129" i="2"/>
  <c r="S96" i="2"/>
  <c r="S160" i="2"/>
  <c r="S186" i="2"/>
  <c r="S190" i="2"/>
  <c r="S125" i="3"/>
  <c r="S128" i="3"/>
  <c r="S9" i="3"/>
  <c r="S107" i="3"/>
  <c r="S82" i="2"/>
  <c r="S93" i="2"/>
  <c r="S170" i="2"/>
  <c r="R25" i="3"/>
  <c r="S25" i="3" s="1"/>
  <c r="S56" i="2"/>
  <c r="S182" i="2"/>
  <c r="S8" i="3"/>
  <c r="S22" i="3"/>
  <c r="S8" i="2"/>
  <c r="S201" i="2"/>
  <c r="S141" i="3"/>
</calcChain>
</file>

<file path=xl/comments1.xml><?xml version="1.0" encoding="utf-8"?>
<comments xmlns="http://schemas.openxmlformats.org/spreadsheetml/2006/main">
  <authors>
    <author>admin</author>
  </authors>
  <commentList>
    <comment ref="T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TDS DIFRENCE BY NISHIKANT SIR</t>
        </r>
      </text>
    </comment>
  </commentList>
</comments>
</file>

<file path=xl/sharedStrings.xml><?xml version="1.0" encoding="utf-8"?>
<sst xmlns="http://schemas.openxmlformats.org/spreadsheetml/2006/main" count="8459" uniqueCount="1941">
  <si>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</si>
  <si>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</si>
  <si>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</si>
  <si>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</si>
  <si>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</si>
  <si>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</si>
  <si>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</si>
  <si>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</si>
  <si>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</si>
  <si>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</si>
  <si>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</si>
  <si>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</si>
  <si>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</si>
  <si>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</si>
  <si>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</si>
  <si>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</si>
  <si>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</si>
  <si>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</si>
  <si>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</si>
  <si>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</si>
  <si>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</si>
  <si>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</si>
  <si>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</si>
  <si>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</si>
  <si>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</si>
  <si>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</si>
  <si>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</si>
  <si>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</si>
  <si>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</si>
  <si>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</si>
  <si>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</si>
  <si>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</si>
  <si>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</si>
  <si>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</si>
  <si>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</si>
  <si>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</si>
  <si>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</si>
  <si>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</si>
  <si>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</si>
  <si>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</si>
  <si>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</si>
  <si>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</si>
  <si>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</si>
  <si>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</si>
  <si>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</si>
  <si>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</si>
  <si>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</si>
  <si>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</si>
  <si>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</si>
  <si>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</si>
  <si>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</si>
  <si>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</si>
  <si>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</si>
  <si>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</si>
  <si>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</si>
  <si>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</si>
  <si>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</si>
  <si>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</si>
  <si>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</si>
  <si>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</si>
  <si>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</si>
  <si>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</si>
  <si>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</si>
  <si>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</si>
  <si>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</si>
  <si>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</si>
  <si>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</si>
  <si>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</si>
  <si>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</si>
  <si>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</si>
  <si>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</si>
  <si>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</si>
  <si>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</si>
  <si>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</si>
  <si>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</si>
  <si>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</si>
  <si>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</si>
  <si>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</si>
  <si>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</si>
  <si>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</si>
  <si>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</si>
  <si>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</si>
  <si>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</si>
  <si>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</si>
  <si>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</si>
  <si>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</si>
  <si>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</si>
  <si>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</si>
  <si>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</si>
  <si>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</si>
  <si>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</si>
  <si>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</si>
  <si>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</si>
  <si>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</si>
  <si>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</si>
  <si>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</si>
  <si>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</si>
  <si>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</si>
  <si>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</si>
  <si>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</si>
  <si>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</si>
  <si>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</si>
  <si>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</si>
  <si>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</si>
  <si>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</si>
  <si>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</si>
  <si>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</si>
  <si>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</si>
  <si>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</si>
  <si>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</si>
  <si>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</si>
  <si>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</si>
  <si>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</si>
  <si>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</si>
  <si>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</si>
  <si>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</si>
  <si>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</si>
  <si>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</si>
  <si>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</si>
  <si>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</si>
  <si>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</si>
  <si>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</si>
  <si>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</si>
  <si>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</si>
  <si>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</si>
  <si>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</si>
  <si>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</si>
  <si>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</si>
  <si>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</si>
  <si>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</si>
  <si>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</si>
  <si>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</si>
  <si>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</si>
  <si>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</si>
  <si>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</si>
  <si>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</si>
  <si>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</si>
  <si>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</si>
  <si>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</si>
  <si>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</si>
  <si>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</si>
  <si>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</si>
  <si>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</si>
  <si>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</si>
  <si>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</si>
  <si>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</si>
  <si>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</si>
  <si>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</si>
  <si>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</si>
  <si>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</si>
  <si>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</si>
  <si>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</si>
  <si>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</si>
  <si>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</si>
  <si>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</si>
  <si>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</si>
  <si>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</si>
  <si>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</si>
  <si>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</si>
  <si>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</si>
  <si>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</si>
  <si>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</si>
  <si>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</si>
  <si>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</si>
  <si>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</si>
  <si>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</si>
  <si>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</si>
  <si>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</si>
  <si>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</si>
  <si>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</si>
  <si>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</si>
  <si>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</si>
  <si>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</si>
  <si>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</si>
  <si>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</si>
  <si>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</si>
  <si>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</si>
  <si>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</si>
  <si>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</si>
  <si>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</si>
  <si>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</si>
  <si>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</si>
  <si>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</si>
  <si>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</si>
  <si>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</si>
  <si>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</si>
  <si>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</si>
  <si>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</si>
  <si>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</si>
  <si>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</si>
  <si>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</si>
  <si>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</si>
  <si>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</si>
  <si>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</si>
  <si>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</si>
  <si>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</si>
  <si>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</si>
  <si>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</si>
  <si>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</si>
  <si>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</si>
  <si>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</si>
  <si>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</si>
  <si>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</si>
  <si>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</si>
  <si>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</si>
  <si>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</si>
  <si>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</si>
  <si>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</si>
  <si>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</si>
  <si>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</si>
  <si>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</si>
  <si>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</si>
  <si>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</si>
  <si>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</si>
  <si>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</si>
  <si>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</si>
  <si>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</si>
  <si>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</si>
  <si>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</si>
  <si>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</si>
  <si>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</si>
  <si>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</si>
  <si>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</si>
  <si>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</si>
  <si>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</si>
  <si>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</si>
  <si>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</si>
  <si>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</si>
  <si>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</si>
  <si>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</si>
  <si>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</si>
  <si>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</si>
  <si>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</si>
  <si>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</si>
  <si>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</si>
  <si>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</si>
  <si>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</si>
  <si>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</si>
  <si>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</si>
  <si>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</si>
  <si>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</si>
  <si>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</si>
  <si>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</si>
  <si>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</si>
  <si>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</si>
  <si>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</si>
  <si>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</si>
  <si>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</si>
  <si>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</si>
  <si>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</si>
  <si>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</si>
  <si>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</si>
  <si>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</si>
  <si>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</si>
  <si>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</si>
  <si>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</si>
  <si>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</si>
  <si>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</si>
  <si>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</si>
  <si>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</si>
  <si>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</si>
  <si>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</si>
  <si>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</si>
  <si>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</si>
  <si>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</si>
  <si>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</si>
  <si>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</si>
  <si>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</si>
  <si>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</si>
  <si>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</si>
  <si>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</si>
  <si>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</si>
  <si>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</si>
  <si>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</si>
  <si>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</si>
  <si>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</si>
  <si>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</si>
  <si>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</si>
  <si>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</si>
  <si>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</si>
  <si>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</si>
  <si>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</si>
  <si>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</si>
  <si>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</si>
  <si>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</si>
  <si>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</si>
  <si>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</si>
  <si>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</si>
  <si>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</si>
  <si>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</si>
  <si>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</si>
  <si>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</si>
  <si>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</si>
  <si>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</si>
  <si>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</si>
  <si>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</si>
  <si>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</si>
  <si>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</si>
  <si>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</si>
  <si>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</si>
  <si>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</si>
  <si>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</si>
  <si>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</si>
  <si>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</si>
  <si>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</si>
  <si>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</si>
  <si>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</si>
  <si>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</si>
  <si>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</si>
  <si>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</si>
  <si>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</si>
  <si>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</si>
  <si>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</si>
  <si>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</si>
  <si>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</si>
  <si>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</si>
  <si>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</si>
  <si>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</si>
  <si>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</si>
  <si>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</si>
  <si>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</si>
  <si>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</si>
  <si>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</si>
  <si>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</si>
  <si>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</si>
  <si>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</si>
  <si>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</si>
  <si>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</si>
  <si>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</si>
  <si>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</si>
  <si>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</si>
  <si>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</si>
  <si>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</si>
  <si>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</si>
  <si>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</si>
  <si>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</si>
  <si>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</si>
  <si>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</si>
  <si>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</si>
  <si>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</si>
  <si>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</si>
  <si>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</si>
  <si>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</si>
  <si>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</si>
  <si>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</si>
  <si>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</si>
  <si>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</si>
  <si>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</si>
  <si>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</si>
  <si>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</si>
  <si>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</si>
  <si>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</si>
  <si>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</si>
  <si>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</si>
  <si>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</si>
  <si>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</si>
  <si>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</si>
  <si>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</si>
  <si>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</si>
  <si>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</si>
  <si>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</si>
  <si>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</si>
  <si>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</si>
  <si>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</si>
  <si>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</si>
  <si>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</si>
  <si>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</si>
  <si>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</si>
  <si>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</si>
  <si>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</si>
  <si>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</si>
  <si>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</si>
  <si>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</si>
  <si>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</si>
  <si>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</si>
  <si>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</si>
  <si>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</si>
  <si>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</si>
  <si>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</si>
  <si>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</si>
  <si>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</si>
  <si>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</si>
  <si>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</si>
  <si>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</si>
  <si>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</si>
  <si>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</si>
  <si>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</si>
  <si>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</si>
  <si>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</si>
  <si>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</si>
  <si>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</si>
  <si>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</si>
  <si>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</si>
  <si>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</si>
  <si>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</si>
  <si>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</si>
  <si>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</si>
  <si>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</si>
  <si>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</si>
  <si>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</si>
  <si>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</si>
  <si>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</si>
  <si>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</si>
  <si>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</si>
  <si>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</si>
  <si>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</si>
  <si>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</si>
  <si>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</si>
  <si>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</si>
  <si>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</si>
  <si>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</si>
  <si>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</si>
  <si>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</si>
  <si>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</si>
  <si>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</si>
  <si>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</si>
  <si>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</si>
  <si>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</si>
  <si>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</si>
  <si>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</si>
  <si>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</si>
  <si>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</si>
  <si>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</si>
  <si>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</si>
  <si>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</si>
  <si>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</si>
  <si>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</si>
  <si>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</si>
  <si>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</si>
  <si>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</si>
  <si>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</si>
  <si>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</si>
  <si>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</si>
  <si>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</si>
  <si>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</si>
  <si>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</si>
  <si>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</si>
  <si>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</si>
  <si>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</si>
  <si>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</si>
  <si>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</si>
  <si>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</si>
  <si>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</si>
  <si>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</si>
  <si>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</si>
  <si>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</si>
  <si>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</si>
  <si>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</si>
  <si>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</si>
  <si>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</si>
  <si>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</si>
  <si>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</si>
  <si>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</si>
  <si>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</si>
  <si>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</si>
  <si>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</si>
  <si>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</si>
  <si>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</si>
  <si>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</si>
  <si>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</si>
  <si>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</si>
  <si>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</si>
  <si>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</si>
  <si>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</si>
  <si>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</si>
  <si>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</si>
  <si>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</si>
  <si>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</si>
  <si>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</si>
  <si>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</si>
  <si>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</si>
  <si>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</si>
  <si>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</si>
  <si>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</si>
  <si>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</si>
  <si>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</si>
  <si>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</si>
  <si>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</si>
  <si>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</si>
  <si>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</si>
  <si>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</si>
  <si>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</si>
  <si>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</si>
  <si>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</si>
  <si>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</si>
  <si>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</si>
  <si>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</si>
  <si>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</si>
  <si>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</si>
  <si>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</si>
  <si>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</si>
  <si>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</si>
  <si>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</si>
  <si>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</si>
  <si>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</si>
  <si>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</si>
  <si>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</si>
  <si>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</si>
  <si>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</si>
  <si>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</si>
  <si>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</si>
  <si>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</si>
  <si>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</si>
  <si>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</si>
  <si>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</si>
  <si>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</si>
  <si>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</si>
  <si>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</si>
  <si>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</si>
  <si>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</si>
  <si>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</si>
  <si>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</si>
  <si>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</si>
  <si>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</si>
  <si>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</si>
  <si>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</si>
  <si>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</si>
  <si>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</si>
  <si>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</si>
  <si>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</si>
  <si>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</si>
  <si>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</si>
  <si>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</si>
  <si>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</si>
  <si>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</si>
  <si>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</si>
  <si>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</si>
  <si>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</si>
  <si>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</si>
  <si>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</si>
  <si>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</si>
  <si>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</si>
  <si>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</si>
  <si>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</si>
  <si>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</si>
  <si>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</si>
  <si>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</si>
  <si>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</si>
  <si>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</si>
  <si>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</si>
  <si>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</si>
  <si>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</si>
  <si>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</si>
  <si>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</si>
  <si>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</si>
  <si>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</si>
  <si>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</si>
  <si>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</si>
  <si>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</si>
  <si>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</si>
  <si>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</si>
  <si>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</si>
  <si>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</si>
  <si>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</si>
  <si>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</si>
  <si>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</si>
  <si>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</si>
  <si>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</si>
  <si>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</si>
  <si>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</si>
  <si>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</si>
  <si>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</si>
  <si>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</si>
  <si>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</si>
  <si>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</si>
  <si>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</si>
  <si>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</si>
  <si>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</si>
  <si>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</si>
  <si>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</si>
  <si>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</si>
  <si>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</si>
  <si>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</si>
  <si>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</si>
  <si>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</si>
  <si>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</si>
  <si>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</si>
  <si>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</si>
  <si>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</si>
  <si>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</si>
  <si>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</si>
  <si>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</si>
  <si>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</si>
  <si>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</si>
  <si>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</si>
  <si>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</si>
  <si>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</si>
  <si>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</si>
  <si>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</si>
  <si>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</si>
  <si>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</si>
  <si>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</si>
  <si>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</si>
  <si>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</si>
  <si>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</si>
  <si>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</si>
  <si>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</si>
  <si>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</si>
  <si>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</si>
  <si>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</si>
  <si>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</si>
  <si>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</si>
  <si>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</si>
  <si>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</si>
  <si>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</si>
  <si>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</si>
  <si>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</si>
  <si>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</si>
  <si>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</si>
  <si>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</si>
  <si>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</si>
  <si>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</si>
  <si>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</si>
  <si>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</si>
  <si>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</si>
  <si>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</si>
  <si>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</si>
  <si>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</si>
  <si>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</si>
  <si>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</si>
  <si>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</si>
  <si>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</si>
  <si>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</si>
  <si>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</si>
  <si>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</si>
  <si>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</si>
  <si>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</si>
  <si>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</si>
  <si>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</si>
  <si>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</si>
  <si>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</si>
  <si>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</si>
  <si>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</si>
  <si>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</si>
  <si>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</si>
  <si>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</si>
  <si>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</si>
  <si>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</si>
  <si>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</si>
  <si>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</si>
  <si>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</si>
  <si>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</si>
  <si>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</si>
  <si>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</si>
  <si>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</si>
  <si>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</si>
  <si>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</si>
  <si>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</si>
  <si>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</si>
  <si>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</si>
  <si>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</si>
  <si>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</si>
  <si>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</si>
  <si>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</si>
  <si>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</si>
  <si>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</si>
  <si>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</si>
  <si>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</si>
  <si>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</si>
  <si>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</si>
  <si>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</si>
  <si>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</si>
  <si>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</si>
  <si>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</si>
  <si>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</si>
  <si>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</si>
  <si>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</si>
  <si>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</si>
  <si>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</si>
  <si>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</si>
  <si>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</si>
  <si>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</si>
  <si>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</si>
  <si>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</si>
  <si>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</si>
  <si>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</si>
  <si>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</si>
  <si>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</si>
  <si>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</si>
  <si>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</si>
  <si>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</si>
  <si>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</si>
  <si>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</si>
  <si>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</si>
  <si>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</si>
  <si>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</si>
  <si>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</si>
  <si>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</si>
  <si>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</si>
  <si>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</si>
  <si>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</si>
  <si>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</si>
  <si>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</si>
  <si>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</si>
  <si>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</si>
  <si>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</si>
  <si>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</si>
  <si>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</si>
  <si>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</si>
  <si>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</si>
  <si>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</si>
  <si>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</si>
  <si>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</si>
  <si>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</si>
  <si>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</si>
  <si>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</si>
  <si>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</si>
  <si>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</si>
  <si>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</si>
  <si>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</si>
  <si>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</si>
  <si>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</si>
  <si>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</si>
  <si>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</si>
  <si>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</si>
  <si>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</si>
  <si>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</si>
  <si>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</si>
  <si>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</si>
  <si>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</si>
  <si>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</si>
  <si>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</si>
  <si>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</si>
  <si>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</si>
  <si>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</si>
  <si>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</si>
  <si>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</si>
  <si>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</si>
  <si>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</si>
  <si>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</si>
  <si>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</si>
  <si>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</si>
  <si>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</si>
  <si>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</si>
  <si>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</si>
  <si>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</si>
  <si>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</si>
  <si>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</si>
  <si>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</si>
  <si>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</si>
  <si>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</si>
  <si>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</si>
  <si>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</si>
  <si>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</si>
  <si>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</si>
  <si>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</si>
  <si>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</si>
  <si>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</si>
  <si>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</si>
  <si>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</si>
  <si>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</si>
  <si>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</si>
  <si>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</si>
  <si>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</si>
  <si>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</si>
  <si>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</si>
  <si>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</si>
  <si>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</si>
  <si>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</si>
  <si>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</si>
  <si>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</si>
  <si>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</si>
  <si>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</si>
  <si>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</si>
  <si>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</si>
  <si>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</si>
  <si>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</si>
  <si>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</si>
  <si>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</si>
  <si>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</si>
  <si>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</si>
  <si>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</si>
  <si>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</si>
  <si>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</si>
  <si>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</si>
  <si>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</si>
  <si>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</si>
  <si>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</si>
  <si>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</si>
  <si>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</si>
  <si>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</si>
  <si>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</si>
  <si>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</si>
  <si>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</si>
  <si>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</si>
  <si>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</si>
  <si>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</si>
  <si>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</si>
  <si>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</si>
  <si>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</si>
  <si>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</si>
  <si>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</si>
  <si>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</si>
  <si>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</si>
  <si>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</si>
  <si>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</si>
  <si>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</si>
  <si>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</si>
  <si>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</si>
  <si>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</si>
  <si>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</si>
  <si>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</si>
  <si>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</si>
  <si>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</si>
  <si>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</si>
  <si>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</si>
  <si>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</si>
  <si>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</si>
  <si>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</si>
  <si>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</si>
  <si>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</si>
  <si>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</si>
  <si>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</si>
  <si>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</si>
  <si>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</si>
  <si>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</si>
  <si>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</si>
  <si>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</si>
  <si>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</si>
  <si>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</si>
  <si>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</si>
  <si>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</si>
  <si>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</si>
  <si>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</si>
  <si>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</si>
  <si>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</si>
  <si>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</si>
  <si>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</si>
  <si>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</si>
  <si>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</si>
  <si>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</si>
  <si>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</si>
  <si>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</si>
  <si>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</si>
  <si>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</si>
  <si>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</si>
  <si>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</si>
  <si>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</si>
  <si>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</si>
  <si>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</si>
  <si>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</si>
  <si>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</si>
  <si>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</si>
  <si>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</si>
  <si>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</si>
  <si>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</si>
  <si>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</si>
  <si>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</si>
  <si>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</si>
  <si>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</si>
  <si>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</si>
  <si>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</si>
  <si>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</si>
  <si>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</si>
  <si>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</si>
  <si>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</si>
  <si>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</si>
  <si>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</si>
  <si>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</si>
  <si>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</si>
  <si>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</si>
  <si>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</si>
  <si>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</si>
  <si>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</si>
  <si>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</si>
  <si>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</si>
  <si>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</si>
  <si>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</si>
  <si>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</si>
  <si>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</si>
  <si>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</si>
  <si>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</si>
  <si>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</si>
  <si>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</si>
  <si>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</si>
  <si>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</si>
  <si>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</si>
  <si>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</si>
  <si>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</si>
  <si>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</si>
  <si>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</si>
  <si>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</si>
  <si>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</si>
  <si>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</si>
  <si>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</si>
  <si>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</si>
  <si>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</si>
  <si>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</si>
  <si>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</si>
  <si>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</si>
  <si>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</si>
  <si>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</si>
  <si>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</si>
  <si>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</si>
  <si>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</si>
  <si>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</si>
  <si>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</si>
  <si>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</si>
  <si>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</si>
  <si>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</si>
  <si>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</si>
  <si>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</si>
  <si>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</si>
  <si>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</si>
  <si>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</si>
  <si>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</si>
  <si>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</si>
  <si>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</si>
  <si>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</si>
  <si>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</si>
  <si>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</si>
  <si>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</si>
  <si>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</si>
  <si>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</si>
  <si>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</si>
  <si>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</si>
  <si>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</si>
  <si>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</si>
  <si>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</si>
  <si>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</si>
  <si>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</si>
  <si>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</si>
  <si>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</si>
  <si>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</si>
  <si>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</si>
  <si>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</si>
  <si>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</si>
  <si>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</si>
  <si>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</si>
  <si>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</si>
  <si>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</si>
  <si>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</si>
  <si>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</si>
  <si>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</si>
  <si>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</si>
  <si>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</si>
  <si>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</si>
  <si>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</si>
  <si>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</si>
  <si>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</si>
  <si>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</si>
  <si>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</si>
  <si>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</si>
  <si>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</si>
  <si>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</si>
  <si>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</si>
  <si>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</si>
  <si>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</si>
  <si>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</si>
  <si>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</si>
  <si>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</si>
  <si>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</si>
  <si>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</si>
  <si>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</si>
  <si>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</si>
  <si>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</si>
  <si>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</si>
  <si>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</si>
  <si>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</si>
  <si>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</si>
  <si>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</si>
  <si>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</si>
  <si>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</si>
  <si>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</si>
  <si>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</si>
  <si>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</si>
  <si>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</si>
  <si>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</si>
  <si>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</si>
  <si>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</si>
  <si>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</si>
  <si>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</si>
  <si>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</si>
  <si>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</si>
  <si>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</si>
  <si>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</si>
  <si>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</si>
  <si>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</si>
  <si>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</si>
  <si>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</si>
  <si>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</si>
  <si>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</si>
  <si>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</si>
  <si>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</si>
  <si>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</si>
  <si>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</si>
  <si>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</si>
  <si>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</si>
  <si>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</si>
  <si>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</si>
  <si>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</si>
  <si>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</si>
  <si>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</si>
  <si>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</si>
  <si>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</si>
  <si>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</si>
  <si>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</si>
  <si>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</si>
  <si>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</si>
  <si>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</si>
  <si>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</si>
  <si>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</si>
  <si>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</si>
  <si>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</si>
  <si>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</si>
  <si>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</si>
  <si>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</si>
  <si>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</si>
  <si>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</si>
  <si>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</si>
  <si>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</si>
  <si>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</si>
  <si>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</si>
  <si>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</si>
  <si>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</si>
  <si>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</si>
  <si>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</si>
  <si>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</si>
  <si>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</si>
  <si>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</si>
  <si>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</si>
  <si>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</si>
  <si>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</si>
  <si>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</si>
  <si>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</si>
  <si>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</si>
  <si>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</si>
  <si>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</si>
  <si>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</si>
  <si>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</si>
  <si>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</si>
  <si>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</si>
  <si>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</si>
  <si>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</si>
  <si>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</si>
  <si>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</si>
  <si>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</si>
  <si>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</si>
  <si>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</si>
  <si>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</si>
  <si>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</si>
  <si>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</si>
  <si>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</si>
  <si>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</si>
  <si>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</si>
  <si>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</si>
  <si>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</si>
  <si>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</si>
  <si>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</si>
  <si>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</si>
  <si>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</si>
  <si>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</si>
  <si>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</si>
  <si>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</si>
  <si>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</si>
  <si>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</si>
  <si>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</si>
  <si>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</si>
  <si>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</si>
  <si>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</si>
  <si>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</si>
  <si>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</si>
  <si>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</si>
  <si>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</si>
  <si>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</si>
  <si>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</si>
  <si>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</si>
  <si>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</si>
  <si>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</si>
  <si>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</si>
  <si>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</si>
  <si>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</si>
  <si>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</si>
  <si>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</si>
  <si>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</si>
  <si>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</si>
  <si>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</si>
  <si>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</si>
  <si>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</si>
  <si>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</si>
  <si>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</si>
  <si>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</si>
  <si>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</si>
  <si>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</si>
  <si>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</si>
  <si>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</si>
  <si>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</si>
  <si>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</si>
  <si>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</si>
  <si>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</si>
  <si>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</si>
  <si>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</si>
  <si>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</si>
  <si>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</si>
  <si>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</si>
  <si>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</si>
  <si>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</si>
  <si>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</si>
  <si>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</si>
  <si>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</si>
  <si>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</si>
  <si>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</si>
  <si>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</si>
  <si>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</si>
  <si>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</si>
  <si>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</si>
  <si>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</si>
  <si>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</si>
  <si>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</si>
  <si>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</si>
  <si>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</si>
  <si>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</si>
  <si>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</si>
  <si>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</si>
  <si>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</si>
  <si>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</si>
  <si>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</si>
  <si>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</si>
  <si>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</si>
  <si>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</si>
  <si>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</si>
  <si>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</si>
  <si>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</si>
  <si>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</si>
  <si>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</si>
  <si>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</si>
  <si>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</si>
  <si>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</si>
  <si>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</si>
  <si>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</si>
  <si>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</si>
  <si>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</si>
  <si>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</si>
  <si>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</si>
  <si>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</si>
  <si>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</si>
  <si>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</si>
  <si>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</si>
  <si>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</si>
  <si>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</si>
  <si>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</si>
  <si>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</si>
  <si>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</si>
  <si>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</si>
  <si>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</si>
  <si>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</si>
  <si>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</si>
  <si>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</si>
  <si>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</si>
  <si>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</si>
  <si>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</si>
  <si>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</si>
  <si>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</si>
  <si>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</si>
  <si>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</si>
  <si>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</si>
  <si>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</si>
  <si>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</si>
  <si>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</si>
  <si>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</si>
  <si>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</si>
  <si>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</si>
  <si>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</si>
  <si>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</si>
  <si>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</si>
  <si>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</si>
  <si>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</si>
  <si>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</si>
  <si>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</si>
  <si>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</si>
  <si>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</si>
  <si>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</si>
  <si>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</si>
  <si>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</si>
  <si>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</si>
  <si>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</si>
  <si>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</si>
  <si>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</si>
  <si>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</si>
  <si>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</si>
  <si>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</si>
  <si>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</si>
  <si>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</si>
  <si>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</si>
  <si>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</si>
  <si>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</si>
  <si>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</si>
  <si>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</si>
  <si>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</si>
  <si>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</si>
  <si>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</si>
  <si>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</si>
  <si>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</si>
  <si>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</si>
  <si>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</si>
  <si>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</si>
  <si>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</si>
  <si>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</si>
  <si>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</si>
  <si>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</si>
  <si>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</si>
  <si>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</si>
  <si>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</si>
  <si>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</si>
  <si>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</si>
  <si>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</si>
  <si>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</si>
  <si>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</si>
  <si>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</si>
  <si>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</si>
  <si>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</si>
  <si>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</si>
  <si>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</si>
  <si>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</si>
  <si>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</si>
  <si>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</si>
  <si>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</si>
  <si>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</si>
  <si>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</si>
  <si>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</si>
  <si>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</si>
  <si>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</si>
  <si>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</si>
  <si>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</si>
  <si>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</si>
  <si>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</si>
  <si>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</si>
  <si>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</si>
  <si>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</si>
  <si>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</si>
  <si>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</si>
  <si>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</si>
  <si>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</si>
  <si>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</si>
  <si>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</si>
  <si>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</si>
  <si>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</si>
  <si>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</si>
  <si>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</si>
  <si>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</si>
  <si>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</si>
  <si>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</si>
  <si>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</si>
  <si>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</si>
  <si>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</si>
  <si>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</si>
  <si>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</si>
  <si>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</si>
  <si>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</si>
  <si>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</si>
  <si>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</si>
  <si>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</si>
  <si>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</si>
  <si>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</si>
  <si>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</si>
  <si>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</si>
  <si>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</si>
  <si>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</si>
  <si>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</si>
  <si>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</si>
  <si>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</si>
  <si>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</si>
  <si>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</si>
  <si>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</si>
  <si>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</si>
  <si>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</si>
  <si>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</si>
  <si>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</si>
  <si>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</si>
  <si>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</si>
  <si>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</si>
  <si>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</si>
  <si>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</si>
  <si>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</si>
  <si>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</si>
  <si>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</si>
  <si>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</si>
  <si>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</si>
  <si>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</si>
  <si>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</si>
  <si>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</si>
  <si>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</si>
  <si>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</si>
  <si>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</si>
  <si>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</si>
  <si>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</si>
  <si>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</si>
  <si>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</si>
  <si>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</si>
  <si>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</si>
  <si>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</si>
  <si>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</si>
  <si>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</si>
  <si>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</si>
  <si>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</si>
  <si>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</si>
  <si>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</si>
  <si>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</si>
  <si>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</si>
  <si>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</si>
  <si>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</si>
  <si>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</si>
  <si>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</si>
  <si>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</si>
  <si>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</si>
  <si>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</si>
  <si>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</si>
  <si>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</si>
  <si>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</si>
  <si>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</si>
  <si>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</si>
  <si>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</si>
  <si>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</si>
  <si>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</si>
  <si>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</si>
  <si>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</si>
  <si>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</si>
  <si>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</si>
  <si>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</si>
  <si>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</si>
  <si>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</si>
  <si>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</si>
  <si>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</si>
  <si>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</si>
  <si>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</si>
  <si>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</si>
  <si>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</si>
  <si>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</si>
  <si>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</si>
  <si>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</si>
  <si>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</si>
  <si>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</si>
  <si>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</si>
  <si>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</si>
  <si>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</si>
  <si>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</si>
  <si>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</si>
  <si>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</si>
  <si>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</si>
  <si>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</si>
  <si>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</si>
  <si>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</si>
  <si>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</si>
  <si>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</si>
  <si>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</si>
  <si>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</si>
  <si>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</si>
  <si>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</si>
  <si>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</si>
  <si>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</si>
  <si>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</si>
  <si>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</si>
  <si>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</si>
  <si>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</si>
  <si>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</si>
  <si>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</si>
  <si>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</si>
  <si>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</si>
  <si>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</si>
  <si>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</si>
  <si>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</si>
  <si>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</si>
  <si>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</si>
  <si>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</si>
  <si>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</si>
  <si>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</si>
  <si>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</si>
  <si>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</si>
  <si>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</si>
  <si>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</si>
  <si>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</si>
  <si>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</si>
  <si>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</si>
  <si>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</si>
  <si>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</si>
  <si>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</si>
  <si>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</si>
  <si>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</si>
  <si>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</si>
  <si>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</si>
  <si>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</si>
  <si>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</si>
  <si>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</si>
  <si>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</si>
  <si>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</si>
  <si>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</si>
  <si>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</si>
  <si>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</si>
  <si>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</si>
  <si>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</si>
  <si>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</si>
  <si>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</si>
  <si>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</si>
  <si>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</si>
  <si>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</si>
  <si>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</si>
  <si>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</si>
  <si>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</si>
  <si>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</si>
  <si>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</si>
  <si>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</si>
  <si>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</si>
  <si>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</si>
  <si>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</si>
  <si>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</si>
  <si>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</si>
  <si>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</si>
  <si>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</si>
  <si>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</si>
  <si>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</si>
  <si>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</si>
  <si>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</si>
  <si>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</si>
  <si>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</si>
  <si>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</si>
  <si>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</si>
  <si>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</si>
  <si>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</si>
  <si>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</si>
  <si>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</si>
  <si>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</si>
  <si>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</si>
  <si>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</si>
  <si>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</si>
  <si>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</si>
  <si>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</si>
  <si>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</si>
  <si>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</si>
  <si>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</si>
  <si>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</si>
  <si>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</si>
  <si>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</si>
  <si>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</si>
  <si>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</si>
  <si>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</si>
  <si>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</si>
  <si>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</si>
  <si>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</si>
  <si>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</si>
  <si>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</si>
  <si>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</si>
  <si>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</si>
  <si>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</si>
  <si>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</si>
  <si>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</si>
  <si>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</si>
  <si>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</si>
  <si>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</si>
  <si>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</si>
  <si>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</si>
  <si>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</si>
  <si>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</si>
  <si>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</si>
  <si>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</si>
  <si>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</si>
  <si>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</si>
  <si>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</si>
  <si>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</si>
  <si>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</si>
  <si>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</si>
  <si>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</si>
  <si>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</si>
  <si>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</si>
  <si>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</si>
  <si>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</si>
  <si>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</si>
  <si>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</si>
  <si>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</si>
  <si>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</si>
  <si>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</si>
  <si>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</si>
  <si>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</si>
  <si>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</si>
  <si>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</si>
  <si>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</si>
  <si>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</si>
  <si>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</si>
  <si>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</si>
  <si>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</si>
  <si>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</si>
  <si>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</si>
  <si>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</si>
  <si>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</si>
  <si>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</si>
  <si>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</si>
  <si>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</si>
  <si>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</si>
  <si>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</si>
  <si>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</si>
  <si>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</si>
  <si>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</si>
  <si>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</si>
  <si>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</si>
  <si>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</si>
  <si>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</si>
  <si>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</si>
  <si>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</si>
  <si>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</si>
  <si>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</si>
  <si>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</si>
  <si>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</si>
  <si>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</si>
  <si>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</si>
  <si>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</si>
  <si>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</si>
  <si>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</si>
  <si>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</si>
  <si>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</si>
  <si>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</si>
  <si>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</si>
  <si>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</si>
  <si>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</si>
  <si>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</si>
  <si>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</si>
  <si>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</si>
  <si>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</si>
  <si>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</si>
  <si>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</si>
  <si>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</si>
  <si>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</si>
  <si>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</si>
  <si>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</si>
  <si>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</si>
  <si>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</si>
  <si>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</si>
  <si>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</si>
  <si>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</si>
  <si>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</si>
  <si>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</si>
  <si>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</si>
  <si>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</si>
  <si>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</si>
  <si>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</si>
  <si>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</si>
  <si>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</si>
  <si>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</si>
  <si>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</si>
  <si>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</si>
  <si>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</si>
  <si>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</si>
  <si>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</si>
  <si>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</si>
  <si>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</si>
  <si>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</si>
  <si>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</si>
  <si>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</si>
  <si>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</si>
  <si>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</si>
  <si>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</si>
  <si>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</si>
  <si>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</si>
  <si>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</si>
  <si>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</si>
  <si>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</si>
  <si>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</si>
  <si>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</si>
  <si>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</si>
  <si>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</si>
  <si>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</si>
  <si>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</si>
  <si>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</si>
  <si>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</si>
  <si>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</si>
  <si>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</si>
  <si>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</si>
  <si>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</si>
  <si>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</si>
  <si>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</si>
  <si>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</si>
  <si>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</si>
  <si>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</si>
  <si>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</si>
  <si>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</si>
  <si>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</si>
  <si>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</si>
  <si>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</si>
  <si>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</si>
  <si>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</si>
  <si>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</si>
  <si>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</si>
  <si>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</si>
  <si>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</si>
  <si>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</si>
  <si>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</si>
  <si>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</si>
  <si>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</si>
  <si>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</si>
  <si>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</si>
  <si>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</si>
  <si>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</si>
  <si>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</si>
  <si>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</si>
  <si>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</si>
  <si>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</si>
  <si>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</si>
  <si>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</si>
  <si>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</si>
  <si>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</si>
  <si>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</si>
  <si>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</si>
  <si>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</si>
  <si>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</si>
  <si>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</si>
  <si>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</si>
  <si>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</si>
  <si>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</si>
  <si>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</si>
  <si>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</si>
  <si>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</si>
  <si>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</si>
  <si>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</si>
  <si>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</si>
  <si>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</si>
  <si>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</si>
  <si>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</si>
  <si>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</si>
  <si>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</si>
  <si>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</si>
  <si>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</si>
  <si>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</si>
  <si>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</si>
  <si>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</si>
  <si>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</si>
  <si>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</si>
  <si>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</si>
  <si>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</si>
  <si>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</si>
  <si>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</si>
  <si>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</si>
  <si>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</si>
  <si>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</si>
  <si>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</si>
  <si>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</si>
  <si>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</si>
  <si>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</si>
  <si>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</si>
  <si>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</si>
  <si>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</si>
  <si>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</si>
  <si>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</si>
  <si>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</si>
  <si>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</si>
  <si>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</si>
  <si>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</si>
  <si>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</si>
  <si>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</si>
  <si>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</si>
  <si>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</si>
  <si>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</si>
  <si>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</si>
  <si>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</si>
  <si>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</si>
  <si>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</si>
  <si>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</si>
  <si>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</si>
  <si>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</si>
  <si>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</si>
  <si>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</si>
  <si>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</si>
  <si>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</si>
  <si>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</si>
  <si>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</si>
  <si>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</si>
  <si>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</si>
  <si>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</si>
  <si>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</si>
  <si>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</si>
  <si>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</si>
  <si>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</si>
  <si>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</si>
  <si>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</si>
  <si>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</si>
  <si>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</si>
  <si>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</si>
  <si>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</si>
  <si>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</si>
  <si>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</si>
  <si>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</si>
  <si>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</si>
  <si>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</si>
  <si>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</si>
  <si>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</si>
  <si>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</si>
  <si>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</si>
  <si>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</si>
  <si>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</si>
  <si>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</si>
  <si>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</si>
  <si>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</si>
  <si>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</si>
  <si>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</si>
  <si>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</si>
  <si>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</si>
  <si>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</si>
  <si>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</si>
  <si>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</si>
  <si>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</si>
  <si>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</si>
  <si>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</si>
  <si>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</si>
  <si>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</si>
  <si>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</si>
  <si>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</si>
  <si>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</si>
  <si>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</si>
  <si>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</si>
  <si>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</si>
  <si>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</si>
  <si>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</si>
  <si>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</si>
  <si>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</si>
  <si>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</si>
  <si>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</si>
  <si>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</si>
  <si>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</si>
  <si>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</si>
  <si>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</si>
  <si>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</si>
  <si>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</si>
  <si>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</si>
  <si>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</si>
  <si>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</si>
  <si>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</si>
  <si>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</si>
  <si>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</si>
  <si>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</si>
  <si>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</si>
  <si>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</si>
  <si>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</si>
  <si>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</si>
  <si>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</si>
  <si>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</si>
  <si>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</si>
  <si>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</si>
  <si>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</si>
  <si>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</si>
  <si>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</si>
  <si>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</si>
  <si>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</si>
  <si>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</si>
  <si>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</si>
  <si>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</si>
  <si>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</si>
  <si>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>003FINW221260075</t>
  </si>
  <si>
    <t>15 May 2022 - 31 May 2022</t>
  </si>
  <si>
    <t>003FINW221190280</t>
  </si>
  <si>
    <t>003FINW221370374</t>
  </si>
  <si>
    <t>003FINW221220279</t>
  </si>
  <si>
    <t>003FINW221440625</t>
  </si>
  <si>
    <t>01 June 2022 - 30 June 2022</t>
  </si>
  <si>
    <t>003FINW221470213</t>
  </si>
  <si>
    <t>003FINW221520248</t>
  </si>
  <si>
    <t>003FINW221520253</t>
  </si>
  <si>
    <t>003FINW221540224</t>
  </si>
  <si>
    <t>003FINW221540218</t>
  </si>
  <si>
    <t>003FINW221530310</t>
  </si>
  <si>
    <t>003FINW221550060</t>
  </si>
  <si>
    <t>003FINW221550061</t>
  </si>
  <si>
    <t>01 June 2022 - 15 June 2022</t>
  </si>
  <si>
    <t>16 June 2022 - 30 June 2022</t>
  </si>
  <si>
    <t>003FINW221710091</t>
  </si>
  <si>
    <t>003FINW221580245</t>
  </si>
  <si>
    <t>01 July 2022 - 31 July 2022</t>
  </si>
  <si>
    <t>003FINW221740296</t>
  </si>
  <si>
    <t>003FINW221850083</t>
  </si>
  <si>
    <t>003FINW221850074</t>
  </si>
  <si>
    <t>003FINW221850092</t>
  </si>
  <si>
    <t>003FINW221860045</t>
  </si>
  <si>
    <t>003FINW221860048</t>
  </si>
  <si>
    <t>003FINW221880141</t>
  </si>
  <si>
    <t>003FINW221880150</t>
  </si>
  <si>
    <t>003FINW221880134</t>
  </si>
  <si>
    <t>003FINW221880137</t>
  </si>
  <si>
    <t>003FINW221880145</t>
  </si>
  <si>
    <t>003FINW221880128</t>
  </si>
  <si>
    <t>Shopstack Co.Ltd</t>
  </si>
  <si>
    <t>Unit 1203, Floor 12, 53 Sivatel Tower, Wittayu Road, Lumpini, Patumwan, Bangkok 10330 Thailand</t>
  </si>
  <si>
    <t>TH</t>
  </si>
  <si>
    <t>john@shopstack.asia</t>
  </si>
  <si>
    <t>Mr.John Srivorakul Stephens</t>
  </si>
  <si>
    <t>25 July 2022 - 29 July 2022</t>
  </si>
  <si>
    <t>01 Aug 2022 - 31 Aug 2022</t>
  </si>
  <si>
    <t>01 Aug 2022 - 15 Aug 2022</t>
  </si>
  <si>
    <t>003FINW222070214</t>
  </si>
  <si>
    <t>003FINW222060392</t>
  </si>
  <si>
    <t>003FINW222060374/003FINW222060381</t>
  </si>
  <si>
    <t>003FINW222140041</t>
  </si>
  <si>
    <t>003FINW222170239</t>
  </si>
  <si>
    <t>003FINW222240105</t>
  </si>
  <si>
    <t>BENEFICIARY NAME</t>
  </si>
  <si>
    <t>DATE</t>
  </si>
  <si>
    <t>CURRENCY</t>
  </si>
  <si>
    <t>AMOUNT</t>
  </si>
  <si>
    <t>VALUE DATE</t>
  </si>
  <si>
    <t>BENEFICIARY ACCOUNT NO</t>
  </si>
  <si>
    <t>REMARKS</t>
  </si>
  <si>
    <t>SENDER REF NO</t>
  </si>
  <si>
    <t>ORDERING INSTITUTION</t>
  </si>
  <si>
    <t>MANGO IT SOLUTIONS</t>
  </si>
  <si>
    <t>/004080600001177</t>
  </si>
  <si>
    <t>DISPOSAL REQ</t>
  </si>
  <si>
    <t>0325210217FF</t>
  </si>
  <si>
    <t>CARCOVERS.COM LLC </t>
  </si>
  <si>
    <t>5919700217JO</t>
  </si>
  <si>
    <t>PRONKO CONSULTING LIMITED COWORKING </t>
  </si>
  <si>
    <t>0918990217FC</t>
  </si>
  <si>
    <t>NATURE S SOURCE INC. </t>
  </si>
  <si>
    <t>UPWORK ESCROW INC. </t>
  </si>
  <si>
    <t>FASHION LINK TRADING PTE. LTD. </t>
  </si>
  <si>
    <t>EYEPLASTICS LLC </t>
  </si>
  <si>
    <t>01 Sep 2022 - 30 Sep 2022</t>
  </si>
  <si>
    <t>01 Sep 2022 - 15 Sep 2022</t>
  </si>
  <si>
    <t>17 Jan 2022 - 21 Aug 2022</t>
  </si>
  <si>
    <t>16 Aug 2022 - 31 Aug 2022</t>
  </si>
  <si>
    <t>003FINW222410310</t>
  </si>
  <si>
    <t>003FINW222420123</t>
  </si>
  <si>
    <t>003FINW222560254</t>
  </si>
  <si>
    <t>003FINW222560250</t>
  </si>
  <si>
    <t>003FINW222560247</t>
  </si>
  <si>
    <t>003FINW222550178</t>
  </si>
  <si>
    <t>003FINW222560125</t>
  </si>
  <si>
    <t>003FINW222560112</t>
  </si>
  <si>
    <t>003FINW222180059</t>
  </si>
  <si>
    <t>003FINW222180054</t>
  </si>
  <si>
    <t>003FINW222180056</t>
  </si>
  <si>
    <t>003FINW222170243</t>
  </si>
  <si>
    <t>003FINW222580071</t>
  </si>
  <si>
    <t>003FINW222580112</t>
  </si>
  <si>
    <t>003FINW222580182</t>
  </si>
  <si>
    <t>15 Sep 2022 - 30 Sep 2022</t>
  </si>
  <si>
    <t>003FINW222370230</t>
  </si>
  <si>
    <t>003FINW222160284</t>
  </si>
  <si>
    <t>01 Oct 2022 - 31 Oct 2022</t>
  </si>
  <si>
    <t>01 Oct 2022 - 15 Oct 2022</t>
  </si>
  <si>
    <t>003FINW222730112</t>
  </si>
  <si>
    <t>003FINW222730240</t>
  </si>
  <si>
    <t>003FINW222770290</t>
  </si>
  <si>
    <t>003FINW222790343</t>
  </si>
  <si>
    <t>003FINW222790352</t>
  </si>
  <si>
    <t>003FINW222790330</t>
  </si>
  <si>
    <t>003FINW222850377</t>
  </si>
  <si>
    <t>003FINW222850378</t>
  </si>
  <si>
    <t xml:space="preserve">003FINW222790357 </t>
  </si>
  <si>
    <t>003FINW222860328</t>
  </si>
  <si>
    <t>15 Oct 2022 - 31 Oct 2022</t>
  </si>
  <si>
    <t>003FINW222220414</t>
  </si>
  <si>
    <t>01 Nov 2022 - 30 Nov 2022</t>
  </si>
  <si>
    <t>01 Nov 2022 - 15 Nov 2022</t>
  </si>
  <si>
    <t>003FINW222940277</t>
  </si>
  <si>
    <t>003FINW223080280</t>
  </si>
  <si>
    <t>003FINW223080282</t>
  </si>
  <si>
    <t>003FINW223130357</t>
  </si>
  <si>
    <t>UBA Pronko Consulting</t>
  </si>
  <si>
    <t>003FINW223140335</t>
  </si>
  <si>
    <t>003FINW223140331</t>
  </si>
  <si>
    <t>003FINW223150270</t>
  </si>
  <si>
    <t>15 Nov 2022 - 30 Nov 2022</t>
  </si>
  <si>
    <t>003FINW223070205</t>
  </si>
  <si>
    <t>003FINW223070215</t>
  </si>
  <si>
    <t>003FINW223070220</t>
  </si>
  <si>
    <t>003FINW223270467</t>
  </si>
  <si>
    <t>01 Dec 2022 - 31 Dec 2022</t>
  </si>
  <si>
    <t>003FINW223340265</t>
  </si>
  <si>
    <t>003FINW223350331</t>
  </si>
  <si>
    <t>003FINW223360152</t>
  </si>
  <si>
    <t>003FINW223360307</t>
  </si>
  <si>
    <t>01 July 2022 - 15 July 2022</t>
  </si>
  <si>
    <t>16 July 2022 - 31 July 2022</t>
  </si>
  <si>
    <t>003FINW223390283</t>
  </si>
  <si>
    <t>003FINW223420252</t>
  </si>
  <si>
    <t>003FINW223430308</t>
  </si>
  <si>
    <t>003FINW223460353</t>
  </si>
  <si>
    <t>07-12-2022- 12-12-2022</t>
  </si>
  <si>
    <t>003FINW223410292- 003FINW223460355</t>
  </si>
  <si>
    <t>16 Dec 2022 - 31 Dec 2022</t>
  </si>
  <si>
    <t>003FINW223500295</t>
  </si>
  <si>
    <t>01 Jan 2023 - 31 Jan 2023</t>
  </si>
  <si>
    <t>01 Jan 2023 - 15 Jan 2023</t>
  </si>
  <si>
    <t>01 Dec 2022 - 15 Dec 2022</t>
  </si>
  <si>
    <t>PRONKO</t>
  </si>
  <si>
    <t>??</t>
  </si>
  <si>
    <t>003FINW230020146</t>
  </si>
  <si>
    <t>003FINW230020170</t>
  </si>
  <si>
    <t>003FINW223560328</t>
  </si>
  <si>
    <t>003FINW230040144</t>
  </si>
  <si>
    <t>003FINW230040212</t>
  </si>
  <si>
    <t>003FINW230040193</t>
  </si>
  <si>
    <t>003FINW230040178</t>
  </si>
  <si>
    <t>CFO Consulting</t>
  </si>
  <si>
    <t xml:space="preserve">Street 686, Zone 51, Building 8, Doha, Qatar </t>
  </si>
  <si>
    <t>QT</t>
  </si>
  <si>
    <t xml:space="preserve">a.moussa@cfoconsulting.cpa  </t>
  </si>
  <si>
    <t xml:space="preserve"> Mr. Ahmed Moussa</t>
  </si>
  <si>
    <t>04 Jan 2023 - 05 Jan 2023</t>
  </si>
  <si>
    <t>003FINW230050192</t>
  </si>
  <si>
    <t>16 Jan 2023 - 31 Jan 2023</t>
  </si>
  <si>
    <t>003FINW230130269</t>
  </si>
  <si>
    <t>003FINW230180315</t>
  </si>
  <si>
    <t>003FINW230250305</t>
  </si>
  <si>
    <t>01 Feb 2023 - 28 Feb 2023</t>
  </si>
  <si>
    <t>01 Feb 2023 - 15 Feb 2023</t>
  </si>
  <si>
    <t>003FINW230250308</t>
  </si>
  <si>
    <t>003FINW230340409</t>
  </si>
  <si>
    <t>003FINW230340411</t>
  </si>
  <si>
    <t>003FINW230410048</t>
  </si>
  <si>
    <t>003FINW230160288</t>
  </si>
  <si>
    <t>003FINW230410227</t>
  </si>
  <si>
    <t>06 Jan 2023 - 13 Feb 2023</t>
  </si>
  <si>
    <t>003FINW230440380</t>
  </si>
  <si>
    <t>003FINW230330359</t>
  </si>
  <si>
    <t>003FINW230310317</t>
  </si>
  <si>
    <t>Pronko Consulting Limited</t>
  </si>
  <si>
    <t>Block B, The Crescent Building, Dublin, D09 C6X6, Ireland.</t>
  </si>
  <si>
    <t>16 Feb 2023 - 28 Feb 2023</t>
  </si>
  <si>
    <t>Receivables</t>
  </si>
  <si>
    <t>Total Receivables</t>
  </si>
  <si>
    <t>S23004718399</t>
  </si>
  <si>
    <t>S23004718400</t>
  </si>
  <si>
    <t>S23004718401</t>
  </si>
  <si>
    <t>S23004718402</t>
  </si>
  <si>
    <t>S23004718403</t>
  </si>
  <si>
    <t>S23004718404</t>
  </si>
  <si>
    <t>S23004718405</t>
  </si>
  <si>
    <t>S23004718406</t>
  </si>
  <si>
    <t>S23004718407</t>
  </si>
  <si>
    <t>S23004718408</t>
  </si>
  <si>
    <t>S23004718409</t>
  </si>
  <si>
    <t>S23004718410</t>
  </si>
  <si>
    <t>USD 10242 AGAINST 003FINW223420252 TO BE SETTLED AGAINST SOFTEX NO S23004629060</t>
  </si>
  <si>
    <t>EDL01503323</t>
  </si>
  <si>
    <t>EDL01503523</t>
  </si>
  <si>
    <t>EDL01503823</t>
  </si>
  <si>
    <t>EDL01503923</t>
  </si>
  <si>
    <t>EDL01504123</t>
  </si>
  <si>
    <t>EDL01504323</t>
  </si>
  <si>
    <t>UAB PRONKO CONSULTING</t>
  </si>
  <si>
    <t>EDL01505723</t>
  </si>
  <si>
    <t>EDL01505823</t>
  </si>
  <si>
    <t>EDL01505923</t>
  </si>
  <si>
    <t>EDL01506023</t>
  </si>
  <si>
    <t>EDL01503723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</si>
</sst>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61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7E1CD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6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0" fontId="0" fillId="0" borderId="0" xfId="0" applyFont="1" applyAlignment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6" fillId="0" borderId="6" xfId="0" applyFont="1" applyBorder="1"/>
    <xf numFmtId="1" fontId="4" fillId="0" borderId="3" xfId="0" applyNumberFormat="1" applyFont="1" applyBorder="1" applyAlignment="1">
      <alignment horizontal="left"/>
    </xf>
    <xf numFmtId="0" fontId="52" fillId="10" borderId="35" xfId="0" applyFont="1" applyFill="1" applyBorder="1" applyAlignment="1">
      <alignment vertical="center" wrapText="1"/>
    </xf>
    <xf numFmtId="0" fontId="51" fillId="0" borderId="1" xfId="1" applyBorder="1"/>
    <xf numFmtId="0" fontId="3" fillId="0" borderId="0" xfId="0" applyFont="1" applyAlignment="1"/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/>
    <xf numFmtId="0" fontId="4" fillId="0" borderId="13" xfId="0" applyFont="1" applyBorder="1" applyAlignment="1"/>
    <xf numFmtId="0" fontId="3" fillId="0" borderId="35" xfId="0" applyFont="1" applyBorder="1" applyAlignment="1"/>
    <xf numFmtId="0" fontId="3" fillId="0" borderId="11" xfId="0" applyFont="1" applyBorder="1"/>
    <xf numFmtId="0" fontId="0" fillId="0" borderId="0" xfId="0" applyFont="1" applyAlignment="1"/>
    <xf numFmtId="0" fontId="3" fillId="0" borderId="6" xfId="0" applyFont="1" applyBorder="1" applyAlignment="1">
      <alignment horizontal="right"/>
    </xf>
    <xf numFmtId="0" fontId="3" fillId="0" borderId="14" xfId="0" applyFont="1" applyBorder="1" applyAlignment="1"/>
    <xf numFmtId="0" fontId="3" fillId="0" borderId="8" xfId="0" applyFont="1" applyBorder="1"/>
    <xf numFmtId="0" fontId="3" fillId="0" borderId="13" xfId="0" applyFont="1" applyBorder="1" applyAlignment="1">
      <alignment horizontal="center"/>
    </xf>
    <xf numFmtId="0" fontId="3" fillId="0" borderId="35" xfId="0" applyFont="1" applyBorder="1"/>
    <xf numFmtId="0" fontId="4" fillId="0" borderId="35" xfId="0" applyFont="1" applyBorder="1" applyAlignment="1"/>
    <xf numFmtId="0" fontId="3" fillId="0" borderId="35" xfId="0" applyFont="1" applyBorder="1" applyAlignment="1">
      <alignment horizontal="center"/>
    </xf>
    <xf numFmtId="0" fontId="4" fillId="0" borderId="35" xfId="0" applyFont="1" applyBorder="1"/>
    <xf numFmtId="0" fontId="12" fillId="11" borderId="1" xfId="0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left"/>
    </xf>
    <xf numFmtId="164" fontId="4" fillId="11" borderId="2" xfId="0" applyNumberFormat="1" applyFont="1" applyFill="1" applyBorder="1" applyAlignment="1">
      <alignment horizontal="right"/>
    </xf>
    <xf numFmtId="0" fontId="4" fillId="11" borderId="1" xfId="0" applyFont="1" applyFill="1" applyBorder="1"/>
    <xf numFmtId="0" fontId="5" fillId="11" borderId="1" xfId="0" applyFont="1" applyFill="1" applyBorder="1"/>
    <xf numFmtId="0" fontId="4" fillId="11" borderId="1" xfId="0" applyFont="1" applyFill="1" applyBorder="1" applyAlignment="1"/>
    <xf numFmtId="164" fontId="3" fillId="11" borderId="5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3" fillId="11" borderId="1" xfId="0" applyFont="1" applyFill="1" applyBorder="1" applyAlignment="1"/>
    <xf numFmtId="0" fontId="3" fillId="11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1" xfId="0" applyFont="1" applyBorder="1"/>
    <xf numFmtId="164" fontId="3" fillId="0" borderId="34" xfId="0" applyNumberFormat="1" applyFont="1" applyBorder="1" applyAlignment="1">
      <alignment horizontal="right"/>
    </xf>
    <xf numFmtId="0" fontId="4" fillId="0" borderId="11" xfId="0" applyFont="1" applyBorder="1" applyAlignment="1"/>
    <xf numFmtId="0" fontId="3" fillId="0" borderId="16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4" fillId="0" borderId="36" xfId="0" applyFont="1" applyBorder="1"/>
    <xf numFmtId="0" fontId="0" fillId="0" borderId="35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0" xfId="0" applyFont="1" applyAlignment="1"/>
    <xf numFmtId="0" fontId="3" fillId="0" borderId="11" xfId="0" applyFont="1" applyBorder="1"/>
    <xf numFmtId="0" fontId="16" fillId="0" borderId="1" xfId="0" applyFont="1" applyBorder="1" applyAlignment="1"/>
    <xf numFmtId="0" fontId="3" fillId="0" borderId="11" xfId="0" applyFont="1" applyBorder="1"/>
    <xf numFmtId="0" fontId="53" fillId="0" borderId="0" xfId="0" applyFont="1" applyAlignment="1"/>
    <xf numFmtId="0" fontId="54" fillId="11" borderId="35" xfId="0" applyFont="1" applyFill="1" applyBorder="1" applyAlignment="1"/>
    <xf numFmtId="0" fontId="53" fillId="12" borderId="35" xfId="0" applyFont="1" applyFill="1" applyBorder="1" applyAlignment="1"/>
    <xf numFmtId="15" fontId="53" fillId="12" borderId="35" xfId="0" applyNumberFormat="1" applyFont="1" applyFill="1" applyBorder="1" applyAlignment="1"/>
    <xf numFmtId="14" fontId="53" fillId="12" borderId="35" xfId="0" applyNumberFormat="1" applyFont="1" applyFill="1" applyBorder="1" applyAlignment="1"/>
    <xf numFmtId="0" fontId="55" fillId="12" borderId="35" xfId="0" applyFont="1" applyFill="1" applyBorder="1" applyAlignment="1"/>
    <xf numFmtId="0" fontId="51" fillId="12" borderId="35" xfId="1" applyFont="1" applyFill="1" applyBorder="1" applyAlignment="1"/>
    <xf numFmtId="15" fontId="53" fillId="12" borderId="35" xfId="0" applyNumberFormat="1" applyFont="1" applyFill="1" applyBorder="1" applyAlignment="1">
      <alignment horizontal="right"/>
    </xf>
    <xf numFmtId="14" fontId="53" fillId="12" borderId="35" xfId="0" applyNumberFormat="1" applyFont="1" applyFill="1" applyBorder="1" applyAlignment="1">
      <alignment horizontal="right"/>
    </xf>
    <xf numFmtId="1" fontId="53" fillId="12" borderId="35" xfId="0" applyNumberFormat="1" applyFont="1" applyFill="1" applyBorder="1" applyAlignment="1">
      <alignment horizontal="left"/>
    </xf>
    <xf numFmtId="0" fontId="53" fillId="12" borderId="35" xfId="0" applyFont="1" applyFill="1" applyBorder="1" applyAlignment="1">
      <alignment horizontal="center"/>
    </xf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36" xfId="0" applyFont="1" applyBorder="1" applyAlignment="1"/>
    <xf numFmtId="0" fontId="3" fillId="0" borderId="36" xfId="0" applyFont="1" applyBorder="1" applyAlignment="1">
      <alignment horizontal="center"/>
    </xf>
    <xf numFmtId="0" fontId="3" fillId="0" borderId="36" xfId="0" applyFont="1" applyBorder="1"/>
    <xf numFmtId="1" fontId="4" fillId="0" borderId="3" xfId="0" applyNumberFormat="1" applyFont="1" applyBorder="1"/>
    <xf numFmtId="0" fontId="12" fillId="0" borderId="35" xfId="0" applyFont="1" applyBorder="1" applyAlignment="1">
      <alignment horizontal="center"/>
    </xf>
    <xf numFmtId="0" fontId="4" fillId="0" borderId="1" xfId="0" applyFont="1" applyFill="1" applyBorder="1" applyAlignment="1"/>
    <xf numFmtId="0" fontId="3" fillId="0" borderId="35" xfId="0" applyFont="1" applyFill="1" applyBorder="1" applyAlignment="1"/>
    <xf numFmtId="164" fontId="3" fillId="11" borderId="34" xfId="0" applyNumberFormat="1" applyFont="1" applyFill="1" applyBorder="1" applyAlignment="1">
      <alignment horizontal="right"/>
    </xf>
    <xf numFmtId="0" fontId="4" fillId="11" borderId="35" xfId="0" applyFont="1" applyFill="1" applyBorder="1" applyAlignment="1"/>
    <xf numFmtId="0" fontId="0" fillId="11" borderId="35" xfId="0" applyFont="1" applyFill="1" applyBorder="1" applyAlignment="1"/>
    <xf numFmtId="0" fontId="0" fillId="11" borderId="0" xfId="0" applyFont="1" applyFill="1" applyAlignment="1"/>
    <xf numFmtId="0" fontId="3" fillId="11" borderId="35" xfId="0" applyFont="1" applyFill="1" applyBorder="1" applyAlignment="1"/>
    <xf numFmtId="0" fontId="4" fillId="11" borderId="13" xfId="0" applyFont="1" applyFill="1" applyBorder="1" applyAlignment="1"/>
    <xf numFmtId="0" fontId="3" fillId="11" borderId="35" xfId="0" applyFont="1" applyFill="1" applyBorder="1" applyAlignment="1">
      <alignment horizontal="center"/>
    </xf>
    <xf numFmtId="0" fontId="3" fillId="11" borderId="35" xfId="0" applyFont="1" applyFill="1" applyBorder="1"/>
    <xf numFmtId="0" fontId="4" fillId="11" borderId="35" xfId="0" applyFont="1" applyFill="1" applyBorder="1" applyAlignment="1">
      <alignment horizontal="center"/>
    </xf>
    <xf numFmtId="0" fontId="3" fillId="11" borderId="5" xfId="0" applyFont="1" applyFill="1" applyBorder="1"/>
    <xf numFmtId="0" fontId="3" fillId="11" borderId="9" xfId="0" applyFont="1" applyFill="1" applyBorder="1"/>
    <xf numFmtId="0" fontId="11" fillId="11" borderId="9" xfId="0" applyFont="1" applyFill="1" applyBorder="1"/>
    <xf numFmtId="0" fontId="3" fillId="11" borderId="35" xfId="0" applyFont="1" applyFill="1" applyBorder="1" applyAlignment="1">
      <alignment horizontal="right"/>
    </xf>
    <xf numFmtId="1" fontId="3" fillId="0" borderId="3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5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164" fontId="3" fillId="0" borderId="34" xfId="0" applyNumberFormat="1" applyFont="1" applyFill="1" applyBorder="1" applyAlignment="1">
      <alignment horizontal="right"/>
    </xf>
    <xf numFmtId="0" fontId="4" fillId="0" borderId="35" xfId="0" applyFont="1" applyFill="1" applyBorder="1" applyAlignment="1"/>
    <xf numFmtId="0" fontId="0" fillId="0" borderId="35" xfId="0" applyFont="1" applyFill="1" applyBorder="1" applyAlignment="1"/>
    <xf numFmtId="0" fontId="3" fillId="0" borderId="11" xfId="0" applyFont="1" applyFill="1" applyBorder="1"/>
    <xf numFmtId="0" fontId="3" fillId="0" borderId="37" xfId="0" applyFont="1" applyFill="1" applyBorder="1" applyAlignment="1"/>
    <xf numFmtId="0" fontId="3" fillId="0" borderId="5" xfId="0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left"/>
    </xf>
    <xf numFmtId="0" fontId="4" fillId="0" borderId="16" xfId="0" applyFont="1" applyFill="1" applyBorder="1" applyAlignment="1"/>
    <xf numFmtId="0" fontId="3" fillId="0" borderId="37" xfId="0" applyFont="1" applyFill="1" applyBorder="1" applyAlignment="1">
      <alignment horizontal="center"/>
    </xf>
    <xf numFmtId="0" fontId="3" fillId="0" borderId="37" xfId="0" applyFont="1" applyFill="1" applyBorder="1"/>
    <xf numFmtId="0" fontId="0" fillId="0" borderId="0" xfId="0" applyFont="1" applyFill="1" applyAlignment="1"/>
    <xf numFmtId="165" fontId="3" fillId="0" borderId="1" xfId="0" applyNumberFormat="1" applyFont="1" applyFill="1" applyBorder="1" applyAlignment="1">
      <alignment horizontal="right"/>
    </xf>
    <xf numFmtId="0" fontId="4" fillId="0" borderId="13" xfId="0" applyFont="1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/>
    <xf numFmtId="0" fontId="12" fillId="0" borderId="35" xfId="0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/>
    <xf numFmtId="0" fontId="4" fillId="0" borderId="1" xfId="0" applyFont="1" applyFill="1" applyBorder="1"/>
    <xf numFmtId="0" fontId="6" fillId="0" borderId="5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164" fontId="4" fillId="0" borderId="2" xfId="0" applyNumberFormat="1" applyFont="1" applyFill="1" applyBorder="1"/>
    <xf numFmtId="0" fontId="3" fillId="0" borderId="1" xfId="0" applyFont="1" applyFill="1" applyBorder="1" applyAlignment="1"/>
    <xf numFmtId="0" fontId="3" fillId="0" borderId="8" xfId="0" applyFont="1" applyFill="1" applyBorder="1"/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4" fillId="0" borderId="1" xfId="0" applyNumberFormat="1" applyFont="1" applyFill="1" applyBorder="1"/>
    <xf numFmtId="0" fontId="52" fillId="0" borderId="35" xfId="0" applyFont="1" applyFill="1" applyBorder="1" applyAlignment="1">
      <alignment vertical="center" wrapText="1"/>
    </xf>
    <xf numFmtId="0" fontId="51" fillId="0" borderId="1" xfId="1" applyFill="1" applyBorder="1"/>
    <xf numFmtId="1" fontId="4" fillId="0" borderId="3" xfId="0" applyNumberFormat="1" applyFont="1" applyFill="1" applyBorder="1"/>
    <xf numFmtId="164" fontId="4" fillId="0" borderId="1" xfId="0" applyNumberFormat="1" applyFont="1" applyFill="1" applyBorder="1" applyAlignment="1">
      <alignment horizontal="right"/>
    </xf>
    <xf numFmtId="0" fontId="6" fillId="0" borderId="6" xfId="0" applyFont="1" applyFill="1" applyBorder="1"/>
    <xf numFmtId="0" fontId="3" fillId="0" borderId="6" xfId="0" applyFont="1" applyFill="1" applyBorder="1"/>
    <xf numFmtId="0" fontId="3" fillId="0" borderId="12" xfId="0" applyFont="1" applyFill="1" applyBorder="1"/>
    <xf numFmtId="164" fontId="3" fillId="0" borderId="10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4" xfId="0" applyNumberFormat="1" applyFont="1" applyFill="1" applyBorder="1" applyAlignment="1">
      <alignment horizontal="left"/>
    </xf>
    <xf numFmtId="164" fontId="1" fillId="0" borderId="35" xfId="0" applyNumberFormat="1" applyFont="1" applyFill="1" applyBorder="1" applyAlignment="1">
      <alignment horizontal="left"/>
    </xf>
    <xf numFmtId="0" fontId="16" fillId="11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164" fontId="1" fillId="0" borderId="34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2" fillId="11" borderId="35" xfId="0" applyFont="1" applyFill="1" applyBorder="1" applyAlignment="1">
      <alignment horizontal="center"/>
    </xf>
    <xf numFmtId="1" fontId="3" fillId="11" borderId="3" xfId="0" applyNumberFormat="1" applyFont="1" applyFill="1" applyBorder="1"/>
    <xf numFmtId="165" fontId="3" fillId="11" borderId="1" xfId="0" applyNumberFormat="1" applyFont="1" applyFill="1" applyBorder="1" applyAlignment="1">
      <alignment horizontal="right"/>
    </xf>
    <xf numFmtId="0" fontId="3" fillId="11" borderId="5" xfId="0" applyFont="1" applyFill="1" applyBorder="1" applyAlignment="1">
      <alignment horizontal="right"/>
    </xf>
    <xf numFmtId="164" fontId="3" fillId="11" borderId="35" xfId="0" applyNumberFormat="1" applyFont="1" applyFill="1" applyBorder="1" applyAlignment="1">
      <alignment horizontal="left"/>
    </xf>
    <xf numFmtId="0" fontId="2" fillId="11" borderId="1" xfId="0" applyFont="1" applyFill="1" applyBorder="1" applyAlignment="1"/>
    <xf numFmtId="0" fontId="4" fillId="13" borderId="35" xfId="0" applyFont="1" applyFill="1" applyBorder="1" applyAlignment="1">
      <alignment horizontal="center"/>
    </xf>
    <xf numFmtId="1" fontId="4" fillId="13" borderId="3" xfId="0" applyNumberFormat="1" applyFont="1" applyFill="1" applyBorder="1" applyAlignment="1">
      <alignment horizontal="left"/>
    </xf>
    <xf numFmtId="0" fontId="3" fillId="13" borderId="1" xfId="0" applyFont="1" applyFill="1" applyBorder="1"/>
    <xf numFmtId="0" fontId="4" fillId="13" borderId="1" xfId="0" applyFont="1" applyFill="1" applyBorder="1" applyAlignment="1"/>
    <xf numFmtId="0" fontId="4" fillId="13" borderId="35" xfId="0" applyFont="1" applyFill="1" applyBorder="1" applyAlignment="1"/>
    <xf numFmtId="0" fontId="0" fillId="13" borderId="35" xfId="0" applyFont="1" applyFill="1" applyBorder="1" applyAlignment="1"/>
    <xf numFmtId="0" fontId="3" fillId="13" borderId="35" xfId="0" applyFont="1" applyFill="1" applyBorder="1" applyAlignment="1"/>
    <xf numFmtId="0" fontId="3" fillId="13" borderId="5" xfId="0" applyFont="1" applyFill="1" applyBorder="1" applyAlignment="1">
      <alignment horizontal="right"/>
    </xf>
    <xf numFmtId="0" fontId="3" fillId="13" borderId="1" xfId="0" applyFont="1" applyFill="1" applyBorder="1" applyAlignment="1"/>
    <xf numFmtId="0" fontId="3" fillId="13" borderId="8" xfId="0" applyFont="1" applyFill="1" applyBorder="1"/>
    <xf numFmtId="164" fontId="3" fillId="13" borderId="35" xfId="0" applyNumberFormat="1" applyFont="1" applyFill="1" applyBorder="1" applyAlignment="1">
      <alignment horizontal="left"/>
    </xf>
    <xf numFmtId="0" fontId="4" fillId="13" borderId="13" xfId="0" applyFont="1" applyFill="1" applyBorder="1" applyAlignment="1"/>
    <xf numFmtId="0" fontId="3" fillId="13" borderId="35" xfId="0" applyFont="1" applyFill="1" applyBorder="1" applyAlignment="1">
      <alignment horizontal="center"/>
    </xf>
    <xf numFmtId="0" fontId="3" fillId="13" borderId="35" xfId="0" applyFont="1" applyFill="1" applyBorder="1"/>
    <xf numFmtId="0" fontId="0" fillId="13" borderId="0" xfId="0" applyFont="1" applyFill="1" applyAlignment="1"/>
    <xf numFmtId="164" fontId="4" fillId="13" borderId="2" xfId="0" applyNumberFormat="1" applyFont="1" applyFill="1" applyBorder="1"/>
    <xf numFmtId="0" fontId="3" fillId="13" borderId="5" xfId="0" applyFont="1" applyFill="1" applyBorder="1" applyAlignment="1"/>
    <xf numFmtId="0" fontId="3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38" fillId="11" borderId="35" xfId="0" applyFont="1" applyFill="1" applyBorder="1" applyAlignment="1"/>
    <xf numFmtId="0" fontId="16" fillId="11" borderId="35" xfId="0" applyFont="1" applyFill="1" applyBorder="1" applyAlignment="1"/>
    <xf numFmtId="0" fontId="3" fillId="11" borderId="35" xfId="0" applyFont="1" applyFill="1" applyBorder="1" applyAlignment="1">
      <alignment wrapText="1"/>
    </xf>
    <xf numFmtId="164" fontId="3" fillId="11" borderId="35" xfId="0" applyNumberFormat="1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right"/>
    </xf>
    <xf numFmtId="1" fontId="3" fillId="0" borderId="5" xfId="0" applyNumberFormat="1" applyFont="1" applyFill="1" applyBorder="1" applyAlignment="1">
      <alignment horizontal="right"/>
    </xf>
    <xf numFmtId="0" fontId="3" fillId="14" borderId="4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left"/>
    </xf>
    <xf numFmtId="164" fontId="4" fillId="14" borderId="5" xfId="0" applyNumberFormat="1" applyFont="1" applyFill="1" applyBorder="1"/>
    <xf numFmtId="0" fontId="3" fillId="14" borderId="5" xfId="0" applyFont="1" applyFill="1" applyBorder="1"/>
    <xf numFmtId="0" fontId="6" fillId="14" borderId="5" xfId="0" applyFont="1" applyFill="1" applyBorder="1"/>
    <xf numFmtId="164" fontId="3" fillId="14" borderId="5" xfId="0" applyNumberFormat="1" applyFont="1" applyFill="1" applyBorder="1" applyAlignment="1">
      <alignment horizontal="right"/>
    </xf>
    <xf numFmtId="167" fontId="3" fillId="14" borderId="5" xfId="0" applyNumberFormat="1" applyFont="1" applyFill="1" applyBorder="1" applyAlignment="1">
      <alignment horizontal="right"/>
    </xf>
    <xf numFmtId="0" fontId="3" fillId="14" borderId="5" xfId="0" applyFont="1" applyFill="1" applyBorder="1" applyAlignment="1">
      <alignment horizontal="right"/>
    </xf>
    <xf numFmtId="0" fontId="4" fillId="14" borderId="5" xfId="0" applyFont="1" applyFill="1" applyBorder="1"/>
    <xf numFmtId="164" fontId="3" fillId="15" borderId="6" xfId="0" applyNumberFormat="1" applyFont="1" applyFill="1" applyBorder="1" applyAlignment="1">
      <alignment horizontal="right"/>
    </xf>
    <xf numFmtId="0" fontId="4" fillId="14" borderId="0" xfId="0" applyFont="1" applyFill="1"/>
    <xf numFmtId="0" fontId="0" fillId="14" borderId="0" xfId="0" applyFont="1" applyFill="1" applyAlignment="1"/>
    <xf numFmtId="0" fontId="4" fillId="14" borderId="5" xfId="0" applyFont="1" applyFill="1" applyBorder="1" applyAlignment="1">
      <alignment horizontal="right"/>
    </xf>
    <xf numFmtId="0" fontId="18" fillId="14" borderId="1" xfId="0" applyFont="1" applyFill="1" applyBorder="1"/>
    <xf numFmtId="0" fontId="4" fillId="14" borderId="1" xfId="0" applyFont="1" applyFill="1" applyBorder="1"/>
    <xf numFmtId="0" fontId="4" fillId="14" borderId="1" xfId="0" applyFont="1" applyFill="1" applyBorder="1" applyAlignment="1">
      <alignment horizontal="left"/>
    </xf>
    <xf numFmtId="164" fontId="4" fillId="14" borderId="1" xfId="0" applyNumberFormat="1" applyFont="1" applyFill="1" applyBorder="1"/>
    <xf numFmtId="0" fontId="8" fillId="14" borderId="1" xfId="0" applyFont="1" applyFill="1" applyBorder="1" applyAlignment="1">
      <alignment horizontal="left"/>
    </xf>
    <xf numFmtId="16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left"/>
    </xf>
    <xf numFmtId="0" fontId="5" fillId="14" borderId="1" xfId="0" applyFont="1" applyFill="1" applyBorder="1"/>
    <xf numFmtId="0" fontId="3" fillId="14" borderId="1" xfId="0" applyFont="1" applyFill="1" applyBorder="1"/>
    <xf numFmtId="167" fontId="3" fillId="14" borderId="1" xfId="0" applyNumberFormat="1" applyFont="1" applyFill="1" applyBorder="1" applyAlignment="1">
      <alignment horizontal="right"/>
    </xf>
    <xf numFmtId="0" fontId="4" fillId="14" borderId="1" xfId="0" applyFont="1" applyFill="1" applyBorder="1" applyAlignment="1">
      <alignment horizontal="right"/>
    </xf>
    <xf numFmtId="0" fontId="3" fillId="16" borderId="14" xfId="0" applyFont="1" applyFill="1" applyBorder="1" applyAlignment="1">
      <alignment horizontal="left"/>
    </xf>
    <xf numFmtId="164" fontId="3" fillId="15" borderId="1" xfId="0" applyNumberFormat="1" applyFont="1" applyFill="1" applyBorder="1" applyAlignment="1">
      <alignment horizontal="left"/>
    </xf>
    <xf numFmtId="164" fontId="4" fillId="14" borderId="2" xfId="0" applyNumberFormat="1" applyFont="1" applyFill="1" applyBorder="1"/>
    <xf numFmtId="164" fontId="3" fillId="15" borderId="6" xfId="0" applyNumberFormat="1" applyFont="1" applyFill="1" applyBorder="1" applyAlignment="1">
      <alignment horizontal="left"/>
    </xf>
    <xf numFmtId="0" fontId="3" fillId="14" borderId="2" xfId="0" applyFont="1" applyFill="1" applyBorder="1"/>
    <xf numFmtId="0" fontId="7" fillId="14" borderId="2" xfId="0" applyFont="1" applyFill="1" applyBorder="1"/>
    <xf numFmtId="0" fontId="4" fillId="14" borderId="2" xfId="0" applyFont="1" applyFill="1" applyBorder="1"/>
    <xf numFmtId="0" fontId="4" fillId="14" borderId="2" xfId="0" applyFont="1" applyFill="1" applyBorder="1" applyAlignment="1">
      <alignment horizontal="right"/>
    </xf>
    <xf numFmtId="0" fontId="3" fillId="14" borderId="2" xfId="0" applyFont="1" applyFill="1" applyBorder="1" applyAlignment="1">
      <alignment horizontal="right"/>
    </xf>
    <xf numFmtId="0" fontId="4" fillId="17" borderId="1" xfId="0" applyFont="1" applyFill="1" applyBorder="1"/>
    <xf numFmtId="0" fontId="0" fillId="17" borderId="35" xfId="0" applyFont="1" applyFill="1" applyBorder="1" applyAlignment="1"/>
    <xf numFmtId="0" fontId="3" fillId="17" borderId="5" xfId="0" applyFont="1" applyFill="1" applyBorder="1" applyAlignment="1">
      <alignment horizontal="right"/>
    </xf>
    <xf numFmtId="0" fontId="3" fillId="17" borderId="35" xfId="0" applyFont="1" applyFill="1" applyBorder="1" applyAlignment="1">
      <alignment horizontal="center"/>
    </xf>
    <xf numFmtId="0" fontId="3" fillId="17" borderId="35" xfId="0" applyFont="1" applyFill="1" applyBorder="1"/>
    <xf numFmtId="0" fontId="0" fillId="17" borderId="0" xfId="0" applyFont="1" applyFill="1" applyAlignment="1"/>
    <xf numFmtId="164" fontId="4" fillId="0" borderId="6" xfId="0" applyNumberFormat="1" applyFont="1" applyFill="1" applyBorder="1"/>
    <xf numFmtId="0" fontId="4" fillId="0" borderId="6" xfId="0" applyFont="1" applyFill="1" applyBorder="1"/>
    <xf numFmtId="0" fontId="51" fillId="0" borderId="6" xfId="1" applyFill="1" applyBorder="1"/>
    <xf numFmtId="1" fontId="3" fillId="0" borderId="1" xfId="0" applyNumberFormat="1" applyFont="1" applyFill="1" applyBorder="1" applyAlignment="1"/>
    <xf numFmtId="0" fontId="4" fillId="17" borderId="36" xfId="0" applyFont="1" applyFill="1" applyBorder="1" applyAlignment="1"/>
    <xf numFmtId="0" fontId="3" fillId="17" borderId="16" xfId="0" applyFont="1" applyFill="1" applyBorder="1" applyAlignment="1">
      <alignment horizontal="right"/>
    </xf>
    <xf numFmtId="0" fontId="3" fillId="17" borderId="11" xfId="0" applyFont="1" applyFill="1" applyBorder="1" applyAlignment="1"/>
    <xf numFmtId="1" fontId="4" fillId="17" borderId="3" xfId="0" applyNumberFormat="1" applyFont="1" applyFill="1" applyBorder="1"/>
    <xf numFmtId="164" fontId="4" fillId="17" borderId="1" xfId="0" applyNumberFormat="1" applyFont="1" applyFill="1" applyBorder="1" applyAlignment="1">
      <alignment horizontal="right"/>
    </xf>
    <xf numFmtId="0" fontId="6" fillId="17" borderId="6" xfId="0" applyFont="1" applyFill="1" applyBorder="1"/>
    <xf numFmtId="0" fontId="3" fillId="17" borderId="6" xfId="0" applyFont="1" applyFill="1" applyBorder="1"/>
    <xf numFmtId="0" fontId="3" fillId="17" borderId="11" xfId="0" applyFont="1" applyFill="1" applyBorder="1" applyAlignment="1">
      <alignment horizontal="right"/>
    </xf>
    <xf numFmtId="0" fontId="3" fillId="17" borderId="8" xfId="0" applyFont="1" applyFill="1" applyBorder="1" applyAlignment="1">
      <alignment horizontal="right"/>
    </xf>
    <xf numFmtId="0" fontId="3" fillId="17" borderId="35" xfId="0" applyFont="1" applyFill="1" applyBorder="1" applyAlignment="1"/>
    <xf numFmtId="164" fontId="3" fillId="17" borderId="35" xfId="0" applyNumberFormat="1" applyFont="1" applyFill="1" applyBorder="1" applyAlignment="1">
      <alignment horizontal="left"/>
    </xf>
    <xf numFmtId="0" fontId="4" fillId="17" borderId="13" xfId="0" applyFont="1" applyFill="1" applyBorder="1" applyAlignment="1"/>
    <xf numFmtId="164" fontId="3" fillId="13" borderId="34" xfId="0" applyNumberFormat="1" applyFont="1" applyFill="1" applyBorder="1" applyAlignment="1">
      <alignment horizontal="right"/>
    </xf>
    <xf numFmtId="164" fontId="1" fillId="17" borderId="34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17" borderId="12" xfId="0" applyFont="1" applyFill="1" applyBorder="1"/>
    <xf numFmtId="0" fontId="0" fillId="18" borderId="0" xfId="0" applyFont="1" applyFill="1" applyAlignment="1"/>
    <xf numFmtId="0" fontId="4" fillId="18" borderId="0" xfId="0" applyFont="1" applyFill="1"/>
    <xf numFmtId="2" fontId="4" fillId="0" borderId="1" xfId="0" applyNumberFormat="1" applyFont="1" applyBorder="1" applyAlignment="1">
      <alignment horizontal="right" vertical="center"/>
    </xf>
    <xf numFmtId="0" fontId="3" fillId="11" borderId="8" xfId="0" applyFont="1" applyFill="1" applyBorder="1"/>
    <xf numFmtId="0" fontId="3" fillId="11" borderId="8" xfId="0" applyFont="1" applyFill="1" applyBorder="1" applyAlignment="1">
      <alignment horizontal="right"/>
    </xf>
    <xf numFmtId="0" fontId="1" fillId="0" borderId="35" xfId="0" applyFont="1" applyFill="1" applyBorder="1" applyAlignment="1"/>
    <xf numFmtId="0" fontId="3" fillId="0" borderId="36" xfId="0" applyFont="1" applyFill="1" applyBorder="1" applyAlignment="1"/>
    <xf numFmtId="0" fontId="4" fillId="0" borderId="37" xfId="0" applyFont="1" applyFill="1" applyBorder="1" applyAlignment="1"/>
    <xf numFmtId="0" fontId="0" fillId="0" borderId="37" xfId="0" applyFont="1" applyFill="1" applyBorder="1" applyAlignment="1"/>
    <xf numFmtId="0" fontId="3" fillId="0" borderId="38" xfId="0" applyFont="1" applyFill="1" applyBorder="1"/>
    <xf numFmtId="0" fontId="1" fillId="0" borderId="3" xfId="0" applyFont="1" applyFill="1" applyBorder="1"/>
    <xf numFmtId="0" fontId="1" fillId="0" borderId="13" xfId="0" applyFont="1" applyFill="1" applyBorder="1"/>
    <xf numFmtId="0" fontId="0" fillId="0" borderId="36" xfId="0" applyFont="1" applyBorder="1" applyAlignment="1"/>
    <xf numFmtId="0" fontId="4" fillId="0" borderId="36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0" fillId="0" borderId="0" xfId="0" applyFont="1" applyAlignment="1"/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164" fontId="3" fillId="0" borderId="20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4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7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7" fontId="3" fillId="0" borderId="11" xfId="0" applyNumberFormat="1" applyFont="1" applyBorder="1" applyAlignment="1">
      <alignment horizontal="righ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0" fontId="1" fillId="0" borderId="3" xfId="0" applyFont="1" applyBorder="1" applyAlignment="1">
      <alignment wrapText="1"/>
    </xf>
    <xf numFmtId="0" fontId="3" fillId="11" borderId="16" xfId="0" applyFont="1" applyFill="1" applyBorder="1"/>
    <xf numFmtId="0" fontId="1" fillId="11" borderId="1" xfId="0" applyFont="1" applyFill="1" applyBorder="1" applyAlignment="1"/>
    <xf numFmtId="0" fontId="12" fillId="18" borderId="35" xfId="0" applyFont="1" applyFill="1" applyBorder="1" applyAlignment="1">
      <alignment horizontal="center"/>
    </xf>
    <xf numFmtId="1" fontId="3" fillId="18" borderId="3" xfId="0" applyNumberFormat="1" applyFont="1" applyFill="1" applyBorder="1"/>
    <xf numFmtId="0" fontId="3" fillId="18" borderId="1" xfId="0" applyFont="1" applyFill="1" applyBorder="1"/>
    <xf numFmtId="0" fontId="5" fillId="18" borderId="1" xfId="0" applyFont="1" applyFill="1" applyBorder="1"/>
    <xf numFmtId="0" fontId="4" fillId="18" borderId="1" xfId="0" applyFont="1" applyFill="1" applyBorder="1" applyAlignment="1"/>
    <xf numFmtId="164" fontId="3" fillId="18" borderId="34" xfId="0" applyNumberFormat="1" applyFont="1" applyFill="1" applyBorder="1" applyAlignment="1">
      <alignment horizontal="right"/>
    </xf>
    <xf numFmtId="0" fontId="4" fillId="18" borderId="35" xfId="0" applyFont="1" applyFill="1" applyBorder="1" applyAlignment="1"/>
    <xf numFmtId="0" fontId="0" fillId="18" borderId="35" xfId="0" applyFont="1" applyFill="1" applyBorder="1" applyAlignment="1"/>
    <xf numFmtId="0" fontId="3" fillId="18" borderId="35" xfId="0" applyFont="1" applyFill="1" applyBorder="1" applyAlignment="1"/>
    <xf numFmtId="0" fontId="3" fillId="18" borderId="5" xfId="0" applyFont="1" applyFill="1" applyBorder="1" applyAlignment="1">
      <alignment horizontal="right"/>
    </xf>
    <xf numFmtId="164" fontId="3" fillId="18" borderId="35" xfId="0" applyNumberFormat="1" applyFont="1" applyFill="1" applyBorder="1" applyAlignment="1">
      <alignment horizontal="left"/>
    </xf>
    <xf numFmtId="0" fontId="4" fillId="18" borderId="13" xfId="0" applyFont="1" applyFill="1" applyBorder="1" applyAlignment="1"/>
    <xf numFmtId="0" fontId="58" fillId="0" borderId="0" xfId="0" applyFont="1" applyAlignment="1"/>
    <xf numFmtId="0" fontId="59" fillId="0" borderId="0" xfId="0" applyFont="1" applyAlignment="1"/>
    <xf numFmtId="0" fontId="60" fillId="0" borderId="0" xfId="0" applyFont="1" applyAlignment="1"/>
    <xf numFmtId="164" fontId="3" fillId="18" borderId="1" xfId="0" applyNumberFormat="1" applyFont="1" applyFill="1" applyBorder="1" applyAlignment="1">
      <alignment horizontal="right"/>
    </xf>
    <xf numFmtId="0" fontId="3" fillId="18" borderId="15" xfId="0" applyFont="1" applyFill="1" applyBorder="1"/>
    <xf numFmtId="0" fontId="2" fillId="18" borderId="1" xfId="0" applyFont="1" applyFill="1" applyBorder="1" applyAlignment="1"/>
    <xf numFmtId="0" fontId="3" fillId="18" borderId="11" xfId="0" applyFont="1" applyFill="1" applyBorder="1"/>
    <xf numFmtId="0" fontId="3" fillId="18" borderId="37" xfId="0" applyFont="1" applyFill="1" applyBorder="1" applyAlignment="1"/>
    <xf numFmtId="0" fontId="60" fillId="18" borderId="0" xfId="0" applyFont="1" applyFill="1" applyAlignment="1"/>
    <xf numFmtId="1" fontId="4" fillId="18" borderId="3" xfId="0" applyNumberFormat="1" applyFont="1" applyFill="1" applyBorder="1" applyAlignment="1">
      <alignment horizontal="left"/>
    </xf>
    <xf numFmtId="164" fontId="3" fillId="18" borderId="5" xfId="0" applyNumberFormat="1" applyFont="1" applyFill="1" applyBorder="1" applyAlignment="1">
      <alignment horizontal="right"/>
    </xf>
    <xf numFmtId="0" fontId="3" fillId="18" borderId="5" xfId="0" applyFont="1" applyFill="1" applyBorder="1"/>
    <xf numFmtId="0" fontId="4" fillId="18" borderId="1" xfId="0" applyFont="1" applyFill="1" applyBorder="1"/>
    <xf numFmtId="0" fontId="6" fillId="18" borderId="5" xfId="0" applyFont="1" applyFill="1" applyBorder="1"/>
    <xf numFmtId="0" fontId="53" fillId="18" borderId="0" xfId="0" applyFont="1" applyFill="1" applyAlignment="1"/>
    <xf numFmtId="0" fontId="3" fillId="18" borderId="1" xfId="0" applyFont="1" applyFill="1" applyBorder="1" applyAlignment="1">
      <alignment horizontal="right"/>
    </xf>
    <xf numFmtId="0" fontId="3" fillId="18" borderId="8" xfId="0" applyFont="1" applyFill="1" applyBorder="1" applyAlignment="1">
      <alignment horizontal="right"/>
    </xf>
    <xf numFmtId="164" fontId="4" fillId="18" borderId="2" xfId="0" applyNumberFormat="1" applyFont="1" applyFill="1" applyBorder="1"/>
    <xf numFmtId="0" fontId="3" fillId="18" borderId="8" xfId="0" applyFont="1" applyFill="1" applyBorder="1"/>
    <xf numFmtId="0" fontId="3" fillId="18" borderId="1" xfId="0" applyFont="1" applyFill="1" applyBorder="1" applyAlignment="1"/>
    <xf numFmtId="0" fontId="3" fillId="18" borderId="5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164" fontId="4" fillId="18" borderId="1" xfId="0" applyNumberFormat="1" applyFont="1" applyFill="1" applyBorder="1"/>
    <xf numFmtId="0" fontId="51" fillId="18" borderId="1" xfId="1" applyFill="1" applyBorder="1"/>
    <xf numFmtId="1" fontId="3" fillId="18" borderId="1" xfId="0" applyNumberFormat="1" applyFont="1" applyFill="1" applyBorder="1" applyAlignment="1"/>
    <xf numFmtId="164" fontId="4" fillId="18" borderId="6" xfId="0" applyNumberFormat="1" applyFont="1" applyFill="1" applyBorder="1"/>
    <xf numFmtId="0" fontId="4" fillId="18" borderId="6" xfId="0" applyFont="1" applyFill="1" applyBorder="1"/>
    <xf numFmtId="0" fontId="51" fillId="18" borderId="6" xfId="1" applyFill="1" applyBorder="1"/>
    <xf numFmtId="0" fontId="3" fillId="18" borderId="6" xfId="0" applyFont="1" applyFill="1" applyBorder="1"/>
    <xf numFmtId="0" fontId="3" fillId="18" borderId="6" xfId="0" applyFont="1" applyFill="1" applyBorder="1" applyAlignment="1">
      <alignment horizontal="right"/>
    </xf>
    <xf numFmtId="1" fontId="4" fillId="18" borderId="3" xfId="0" applyNumberFormat="1" applyFont="1" applyFill="1" applyBorder="1"/>
    <xf numFmtId="164" fontId="4" fillId="18" borderId="1" xfId="0" applyNumberFormat="1" applyFont="1" applyFill="1" applyBorder="1" applyAlignment="1">
      <alignment horizontal="right"/>
    </xf>
    <xf numFmtId="0" fontId="6" fillId="18" borderId="6" xfId="0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x@pronkoconsulting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ax@pronkoconsulting.com" TargetMode="External"/><Relationship Id="rId7" Type="http://schemas.openxmlformats.org/officeDocument/2006/relationships/hyperlink" Target="mailto:max@pronkoconsulting.com" TargetMode="External"/><Relationship Id="rId12" Type="http://schemas.openxmlformats.org/officeDocument/2006/relationships/hyperlink" Target="mailto:a.moussa@cfoconsulting.cpa" TargetMode="External"/><Relationship Id="rId2" Type="http://schemas.openxmlformats.org/officeDocument/2006/relationships/hyperlink" Target="mailto:max@pronkoconsulting.com" TargetMode="External"/><Relationship Id="rId1" Type="http://schemas.openxmlformats.org/officeDocument/2006/relationships/hyperlink" Target="mailto:max@pronkoconsulting.com" TargetMode="External"/><Relationship Id="rId6" Type="http://schemas.openxmlformats.org/officeDocument/2006/relationships/hyperlink" Target="mailto:max@pronkoconsulting.com" TargetMode="External"/><Relationship Id="rId11" Type="http://schemas.openxmlformats.org/officeDocument/2006/relationships/hyperlink" Target="mailto:max@pronkoconsulting.com" TargetMode="External"/><Relationship Id="rId5" Type="http://schemas.openxmlformats.org/officeDocument/2006/relationships/hyperlink" Target="mailto:max@pronkoconsulting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a.moussa@cfoconsulting.cpa" TargetMode="External"/><Relationship Id="rId4" Type="http://schemas.openxmlformats.org/officeDocument/2006/relationships/hyperlink" Target="mailto:max@pronkoconsulting.com" TargetMode="External"/><Relationship Id="rId9" Type="http://schemas.openxmlformats.org/officeDocument/2006/relationships/hyperlink" Target="mailto:max@pronkoconsulting.com" TargetMode="External"/><Relationship Id="rId1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carcover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H833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32" sqref="J132"/>
    </sheetView>
  </sheetViews>
  <sheetFormatPr defaultColWidth="14.42578125" defaultRowHeight="15" customHeight="1"/>
  <cols>
    <col min="1" max="1" width="5.85546875" style="294" bestFit="1" customWidth="1"/>
    <col min="2" max="2" width="39.7109375" style="294" customWidth="1"/>
    <col min="3" max="3" width="10.85546875" style="294" bestFit="1" customWidth="1"/>
    <col min="4" max="4" width="24" style="294" customWidth="1"/>
    <col min="5" max="5" width="14.140625" style="294" customWidth="1"/>
    <col min="6" max="6" width="5.7109375" style="294" customWidth="1"/>
    <col min="7" max="7" width="13.5703125" style="294" customWidth="1"/>
    <col min="8" max="8" width="7.5703125" style="294" customWidth="1"/>
    <col min="9" max="9" width="14.28515625" style="548" bestFit="1" customWidth="1"/>
    <col min="10" max="10" width="9.28515625" style="294" customWidth="1"/>
    <col min="11" max="11" width="10.5703125" style="294" customWidth="1"/>
    <col min="12" max="12" width="24.28515625" style="294" customWidth="1"/>
    <col min="13" max="13" width="5" style="294" customWidth="1"/>
    <col min="14" max="14" width="6.42578125" style="294" customWidth="1"/>
    <col min="15" max="15" width="8" style="294" customWidth="1"/>
    <col min="16" max="16" width="9.140625" style="294" customWidth="1"/>
    <col min="17" max="17" width="6.42578125" style="294" customWidth="1"/>
    <col min="18" max="18" width="8.42578125" style="294" customWidth="1"/>
    <col min="19" max="19" width="10" style="294" customWidth="1"/>
    <col min="20" max="20" width="7.42578125" style="294" customWidth="1"/>
    <col min="21" max="21" width="18.7109375" style="294" customWidth="1"/>
    <col min="22" max="22" width="11.5703125" style="399" bestFit="1" customWidth="1"/>
    <col min="23" max="23" width="10.28515625" style="294" bestFit="1" customWidth="1"/>
    <col min="24" max="24" width="25.28515625" style="294" hidden="1" customWidth="1"/>
    <col min="25" max="25" width="12.28515625" style="294" hidden="1" customWidth="1"/>
    <col min="26" max="16384" width="14.42578125" style="294"/>
  </cols>
  <sheetData>
    <row r="1" spans="1:34" s="440" customFormat="1" ht="51">
      <c r="A1" s="434" t="s">
        <v>0</v>
      </c>
      <c r="B1" s="435" t="s">
        <v>1</v>
      </c>
      <c r="C1" s="435" t="s">
        <v>2</v>
      </c>
      <c r="D1" s="436" t="s">
        <v>3</v>
      </c>
      <c r="E1" s="436" t="s">
        <v>4</v>
      </c>
      <c r="F1" s="436" t="s">
        <v>5</v>
      </c>
      <c r="G1" s="436" t="s">
        <v>6</v>
      </c>
      <c r="H1" s="436" t="s">
        <v>7</v>
      </c>
      <c r="I1" s="583"/>
      <c r="J1" s="436" t="s">
        <v>8</v>
      </c>
      <c r="K1" s="436" t="s">
        <v>9</v>
      </c>
      <c r="L1" s="436" t="s">
        <v>10</v>
      </c>
      <c r="M1" s="436" t="s">
        <v>11</v>
      </c>
      <c r="N1" s="436" t="s">
        <v>12</v>
      </c>
      <c r="O1" s="436" t="s">
        <v>13</v>
      </c>
      <c r="P1" s="436" t="s">
        <v>14</v>
      </c>
      <c r="Q1" s="436" t="s">
        <v>15</v>
      </c>
      <c r="R1" s="436" t="s">
        <v>16</v>
      </c>
      <c r="S1" s="437" t="s">
        <v>17</v>
      </c>
      <c r="T1" s="436" t="s">
        <v>18</v>
      </c>
      <c r="U1" s="436" t="s">
        <v>19</v>
      </c>
      <c r="V1" s="438" t="s">
        <v>20</v>
      </c>
      <c r="W1" s="436" t="s">
        <v>21</v>
      </c>
      <c r="X1" s="6" t="s">
        <v>22</v>
      </c>
      <c r="Y1" s="436" t="s">
        <v>23</v>
      </c>
      <c r="Z1" s="439"/>
      <c r="AA1" s="439"/>
      <c r="AB1" s="439"/>
      <c r="AC1" s="439"/>
      <c r="AD1" s="439"/>
      <c r="AE1" s="439"/>
      <c r="AF1" s="439"/>
      <c r="AG1" s="439"/>
      <c r="AH1" s="439"/>
    </row>
    <row r="2" spans="1:34" ht="12.75" hidden="1">
      <c r="A2" s="75">
        <v>1</v>
      </c>
      <c r="B2" s="9">
        <v>20180608156255</v>
      </c>
      <c r="C2" s="77">
        <v>43259</v>
      </c>
      <c r="D2" s="26" t="s">
        <v>55</v>
      </c>
      <c r="E2" s="26" t="s">
        <v>56</v>
      </c>
      <c r="F2" s="26" t="s">
        <v>45</v>
      </c>
      <c r="G2" s="27" t="s">
        <v>57</v>
      </c>
      <c r="H2" s="11" t="s">
        <v>58</v>
      </c>
      <c r="I2" s="11"/>
      <c r="J2" s="76">
        <v>801</v>
      </c>
      <c r="K2" s="77">
        <v>44652</v>
      </c>
      <c r="L2" s="76" t="s">
        <v>1697</v>
      </c>
      <c r="M2" s="11"/>
      <c r="N2" s="11" t="s">
        <v>30</v>
      </c>
      <c r="O2" s="11">
        <v>5000</v>
      </c>
      <c r="P2" s="11">
        <v>0</v>
      </c>
      <c r="Q2" s="11">
        <v>0</v>
      </c>
      <c r="R2" s="11">
        <v>5000</v>
      </c>
      <c r="S2" s="71">
        <v>5000</v>
      </c>
      <c r="T2" s="11">
        <f t="shared" ref="T2:T11" si="0">S2-R2</f>
        <v>0</v>
      </c>
      <c r="U2" s="71" t="s">
        <v>1714</v>
      </c>
      <c r="V2" s="426">
        <v>44659</v>
      </c>
      <c r="W2" s="76" t="s">
        <v>1704</v>
      </c>
      <c r="X2" s="23"/>
      <c r="Y2" s="11"/>
    </row>
    <row r="3" spans="1:34" ht="12.75" hidden="1">
      <c r="A3" s="75">
        <v>2</v>
      </c>
      <c r="B3" s="20" t="s">
        <v>61</v>
      </c>
      <c r="C3" s="21">
        <v>43462</v>
      </c>
      <c r="D3" s="11" t="s">
        <v>62</v>
      </c>
      <c r="E3" s="11" t="s">
        <v>63</v>
      </c>
      <c r="F3" s="11" t="s">
        <v>26</v>
      </c>
      <c r="G3" s="13" t="s">
        <v>64</v>
      </c>
      <c r="H3" s="11" t="s">
        <v>65</v>
      </c>
      <c r="I3" s="11"/>
      <c r="J3" s="76">
        <v>802</v>
      </c>
      <c r="K3" s="77">
        <v>44652</v>
      </c>
      <c r="L3" s="76" t="s">
        <v>1697</v>
      </c>
      <c r="M3" s="11"/>
      <c r="N3" s="11" t="s">
        <v>30</v>
      </c>
      <c r="O3" s="71">
        <v>4157.5</v>
      </c>
      <c r="P3" s="11">
        <v>25</v>
      </c>
      <c r="Q3" s="11">
        <v>0</v>
      </c>
      <c r="R3" s="71">
        <v>4132.5</v>
      </c>
      <c r="S3" s="71">
        <v>4145.5</v>
      </c>
      <c r="T3" s="11">
        <f t="shared" si="0"/>
        <v>13</v>
      </c>
      <c r="U3" s="71" t="s">
        <v>1710</v>
      </c>
      <c r="V3" s="426">
        <v>44657</v>
      </c>
      <c r="W3" s="76" t="s">
        <v>1704</v>
      </c>
      <c r="X3" s="23"/>
      <c r="Y3" s="11"/>
    </row>
    <row r="4" spans="1:34" ht="12.75" hidden="1">
      <c r="A4" s="75">
        <v>3</v>
      </c>
      <c r="B4" s="9">
        <v>20211013247674</v>
      </c>
      <c r="C4" s="77">
        <v>44482</v>
      </c>
      <c r="D4" s="26" t="s">
        <v>128</v>
      </c>
      <c r="E4" s="26" t="s">
        <v>129</v>
      </c>
      <c r="F4" s="12" t="s">
        <v>130</v>
      </c>
      <c r="G4" s="27" t="s">
        <v>131</v>
      </c>
      <c r="H4" s="26" t="s">
        <v>132</v>
      </c>
      <c r="I4" s="305"/>
      <c r="J4" s="76">
        <v>803</v>
      </c>
      <c r="K4" s="77">
        <v>44652</v>
      </c>
      <c r="L4" s="76" t="s">
        <v>1697</v>
      </c>
      <c r="M4" s="11"/>
      <c r="N4" s="11" t="s">
        <v>30</v>
      </c>
      <c r="O4" s="71">
        <v>1662.5</v>
      </c>
      <c r="P4" s="11">
        <v>25</v>
      </c>
      <c r="Q4" s="11">
        <v>0</v>
      </c>
      <c r="R4" s="71">
        <v>1637.5</v>
      </c>
      <c r="S4" s="71">
        <v>1227</v>
      </c>
      <c r="T4" s="11">
        <f t="shared" si="0"/>
        <v>-410.5</v>
      </c>
      <c r="U4" s="71" t="s">
        <v>1703</v>
      </c>
      <c r="V4" s="426" t="s">
        <v>1712</v>
      </c>
      <c r="W4" s="76" t="s">
        <v>1704</v>
      </c>
      <c r="X4" s="23"/>
      <c r="Y4" s="11"/>
    </row>
    <row r="5" spans="1:34" ht="12.75" hidden="1">
      <c r="A5" s="75">
        <v>4</v>
      </c>
      <c r="B5" s="9">
        <v>20200427137403</v>
      </c>
      <c r="C5" s="25">
        <v>43948</v>
      </c>
      <c r="D5" s="11" t="s">
        <v>72</v>
      </c>
      <c r="E5" s="11" t="s">
        <v>73</v>
      </c>
      <c r="F5" s="11" t="s">
        <v>26</v>
      </c>
      <c r="G5" s="13" t="s">
        <v>74</v>
      </c>
      <c r="H5" s="11" t="s">
        <v>75</v>
      </c>
      <c r="I5" s="11"/>
      <c r="J5" s="76">
        <v>804</v>
      </c>
      <c r="K5" s="77">
        <v>44652</v>
      </c>
      <c r="L5" s="76" t="s">
        <v>1697</v>
      </c>
      <c r="M5" s="11"/>
      <c r="N5" s="11" t="s">
        <v>30</v>
      </c>
      <c r="O5" s="71">
        <v>1025</v>
      </c>
      <c r="P5" s="11">
        <v>25</v>
      </c>
      <c r="Q5" s="11">
        <v>0</v>
      </c>
      <c r="R5" s="71">
        <v>1000</v>
      </c>
      <c r="S5" s="71">
        <v>1013</v>
      </c>
      <c r="T5" s="11">
        <f t="shared" si="0"/>
        <v>13</v>
      </c>
      <c r="U5" s="71" t="s">
        <v>1706</v>
      </c>
      <c r="V5" s="426" t="s">
        <v>1709</v>
      </c>
      <c r="W5" s="76" t="s">
        <v>1704</v>
      </c>
      <c r="X5" s="23"/>
      <c r="Y5" s="11"/>
    </row>
    <row r="6" spans="1:34" ht="12.75" hidden="1">
      <c r="A6" s="75">
        <v>5</v>
      </c>
      <c r="B6" s="9">
        <v>2019100884827</v>
      </c>
      <c r="C6" s="25">
        <v>43746</v>
      </c>
      <c r="D6" s="11" t="s">
        <v>77</v>
      </c>
      <c r="E6" s="12" t="s">
        <v>78</v>
      </c>
      <c r="F6" s="12" t="s">
        <v>26</v>
      </c>
      <c r="G6" s="13" t="s">
        <v>79</v>
      </c>
      <c r="H6" s="11" t="s">
        <v>80</v>
      </c>
      <c r="I6" s="11"/>
      <c r="J6" s="76">
        <v>805</v>
      </c>
      <c r="K6" s="77">
        <v>44652</v>
      </c>
      <c r="L6" s="76" t="s">
        <v>1697</v>
      </c>
      <c r="M6" s="11"/>
      <c r="N6" s="11" t="s">
        <v>30</v>
      </c>
      <c r="O6" s="71">
        <v>1275</v>
      </c>
      <c r="P6" s="11">
        <v>25</v>
      </c>
      <c r="Q6" s="11">
        <v>0</v>
      </c>
      <c r="R6" s="71">
        <v>1250</v>
      </c>
      <c r="S6" s="71">
        <v>1253</v>
      </c>
      <c r="T6" s="11">
        <f t="shared" si="0"/>
        <v>3</v>
      </c>
      <c r="U6" s="71" t="s">
        <v>1705</v>
      </c>
      <c r="V6" s="426" t="s">
        <v>1712</v>
      </c>
      <c r="W6" s="76" t="s">
        <v>1704</v>
      </c>
      <c r="X6" s="23"/>
      <c r="Y6" s="11"/>
    </row>
    <row r="7" spans="1:34" ht="12.75" hidden="1">
      <c r="A7" s="75">
        <v>6</v>
      </c>
      <c r="B7" s="9">
        <v>20220201281442</v>
      </c>
      <c r="C7" s="25">
        <v>43948</v>
      </c>
      <c r="D7" s="78" t="s">
        <v>351</v>
      </c>
      <c r="E7" s="37" t="s">
        <v>83</v>
      </c>
      <c r="F7" s="37" t="s">
        <v>84</v>
      </c>
      <c r="G7" s="38" t="s">
        <v>85</v>
      </c>
      <c r="H7" s="37" t="s">
        <v>86</v>
      </c>
      <c r="I7" s="37"/>
      <c r="J7" s="76">
        <v>806</v>
      </c>
      <c r="K7" s="77">
        <v>44652</v>
      </c>
      <c r="L7" s="76" t="s">
        <v>1697</v>
      </c>
      <c r="M7" s="11"/>
      <c r="N7" s="11" t="s">
        <v>30</v>
      </c>
      <c r="O7" s="71">
        <v>650</v>
      </c>
      <c r="P7" s="11">
        <v>25</v>
      </c>
      <c r="Q7" s="11">
        <v>0</v>
      </c>
      <c r="R7" s="71">
        <v>625</v>
      </c>
      <c r="S7" s="71">
        <v>650</v>
      </c>
      <c r="T7" s="11">
        <f t="shared" si="0"/>
        <v>25</v>
      </c>
      <c r="U7" s="71" t="s">
        <v>1715</v>
      </c>
      <c r="V7" s="426">
        <v>44663</v>
      </c>
      <c r="W7" s="76" t="s">
        <v>1704</v>
      </c>
      <c r="X7" s="23"/>
      <c r="Y7" s="11"/>
    </row>
    <row r="8" spans="1:34" ht="12.75" hidden="1">
      <c r="A8" s="75">
        <v>7</v>
      </c>
      <c r="B8" s="9">
        <v>20200703140963</v>
      </c>
      <c r="C8" s="10">
        <v>44013</v>
      </c>
      <c r="D8" s="11" t="s">
        <v>24</v>
      </c>
      <c r="E8" s="12" t="s">
        <v>25</v>
      </c>
      <c r="F8" s="12" t="s">
        <v>26</v>
      </c>
      <c r="G8" s="13" t="s">
        <v>27</v>
      </c>
      <c r="H8" s="11" t="s">
        <v>28</v>
      </c>
      <c r="I8" s="11"/>
      <c r="J8" s="76">
        <v>807</v>
      </c>
      <c r="K8" s="77">
        <v>44652</v>
      </c>
      <c r="L8" s="76" t="s">
        <v>1697</v>
      </c>
      <c r="M8" s="11"/>
      <c r="N8" s="11" t="s">
        <v>30</v>
      </c>
      <c r="O8" s="71">
        <v>1500</v>
      </c>
      <c r="P8" s="11">
        <v>0</v>
      </c>
      <c r="Q8" s="11">
        <v>0</v>
      </c>
      <c r="R8" s="71">
        <v>1500</v>
      </c>
      <c r="S8" s="71">
        <v>1476</v>
      </c>
      <c r="T8" s="11">
        <f t="shared" si="0"/>
        <v>-24</v>
      </c>
      <c r="U8" s="71" t="s">
        <v>1708</v>
      </c>
      <c r="V8" s="426">
        <v>44653</v>
      </c>
      <c r="W8" s="76" t="s">
        <v>1704</v>
      </c>
      <c r="X8" s="23"/>
      <c r="Y8" s="11"/>
    </row>
    <row r="9" spans="1:34" ht="12.75" hidden="1">
      <c r="A9" s="75">
        <v>8</v>
      </c>
      <c r="B9" s="9">
        <v>20210515211746</v>
      </c>
      <c r="C9" s="77">
        <v>44331</v>
      </c>
      <c r="D9" s="26" t="s">
        <v>111</v>
      </c>
      <c r="E9" s="26" t="s">
        <v>112</v>
      </c>
      <c r="F9" s="26" t="s">
        <v>113</v>
      </c>
      <c r="G9" s="27" t="s">
        <v>114</v>
      </c>
      <c r="H9" s="26" t="s">
        <v>115</v>
      </c>
      <c r="I9" s="305"/>
      <c r="J9" s="76">
        <v>808</v>
      </c>
      <c r="K9" s="77">
        <v>44652</v>
      </c>
      <c r="L9" s="76" t="s">
        <v>1698</v>
      </c>
      <c r="M9" s="11"/>
      <c r="N9" s="11" t="s">
        <v>314</v>
      </c>
      <c r="O9" s="71">
        <v>10275</v>
      </c>
      <c r="P9" s="11">
        <v>25</v>
      </c>
      <c r="Q9" s="11">
        <v>0</v>
      </c>
      <c r="R9" s="71">
        <v>10250</v>
      </c>
      <c r="S9" s="71">
        <v>10270.5</v>
      </c>
      <c r="T9" s="11">
        <f t="shared" si="0"/>
        <v>20.5</v>
      </c>
      <c r="U9" s="71" t="s">
        <v>1711</v>
      </c>
      <c r="V9" s="426">
        <v>44655</v>
      </c>
      <c r="W9" s="76" t="s">
        <v>1704</v>
      </c>
      <c r="X9" s="23"/>
      <c r="Y9" s="11"/>
    </row>
    <row r="10" spans="1:34" ht="12.75" hidden="1">
      <c r="A10" s="326">
        <v>9</v>
      </c>
      <c r="B10" s="327">
        <v>20211119260416</v>
      </c>
      <c r="C10" s="328" t="s">
        <v>271</v>
      </c>
      <c r="D10" s="329" t="s">
        <v>272</v>
      </c>
      <c r="E10" s="329" t="s">
        <v>273</v>
      </c>
      <c r="F10" s="329" t="s">
        <v>274</v>
      </c>
      <c r="G10" s="330" t="s">
        <v>275</v>
      </c>
      <c r="H10" s="329" t="s">
        <v>276</v>
      </c>
      <c r="I10" s="329"/>
      <c r="J10" s="331">
        <v>809</v>
      </c>
      <c r="K10" s="332">
        <v>44652</v>
      </c>
      <c r="L10" s="331" t="s">
        <v>1697</v>
      </c>
      <c r="M10" s="333"/>
      <c r="N10" s="333" t="s">
        <v>30</v>
      </c>
      <c r="O10" s="334">
        <v>8473.75</v>
      </c>
      <c r="P10" s="333">
        <v>25</v>
      </c>
      <c r="Q10" s="333">
        <v>0</v>
      </c>
      <c r="R10" s="334">
        <v>0</v>
      </c>
      <c r="S10" s="333">
        <v>0</v>
      </c>
      <c r="T10" s="333">
        <f t="shared" si="0"/>
        <v>0</v>
      </c>
      <c r="U10" s="333"/>
      <c r="V10" s="333"/>
      <c r="W10" s="329"/>
      <c r="X10" s="335"/>
      <c r="Y10" s="333"/>
    </row>
    <row r="11" spans="1:34" ht="12.75" hidden="1">
      <c r="A11" s="75">
        <v>10</v>
      </c>
      <c r="B11" s="295" t="s">
        <v>33</v>
      </c>
      <c r="C11" s="24">
        <v>43435</v>
      </c>
      <c r="D11" s="11" t="s">
        <v>34</v>
      </c>
      <c r="E11" s="11" t="s">
        <v>35</v>
      </c>
      <c r="F11" s="11" t="s">
        <v>36</v>
      </c>
      <c r="G11" s="13" t="s">
        <v>37</v>
      </c>
      <c r="H11" s="11" t="s">
        <v>38</v>
      </c>
      <c r="I11" s="11"/>
      <c r="J11" s="12">
        <v>810</v>
      </c>
      <c r="K11" s="77">
        <v>44652</v>
      </c>
      <c r="L11" s="76" t="s">
        <v>1717</v>
      </c>
      <c r="M11" s="12"/>
      <c r="N11" s="11" t="s">
        <v>40</v>
      </c>
      <c r="O11" s="16">
        <v>3524</v>
      </c>
      <c r="P11" s="16">
        <v>10</v>
      </c>
      <c r="Q11" s="16">
        <v>0</v>
      </c>
      <c r="R11" s="15">
        <v>3514</v>
      </c>
      <c r="S11" s="16">
        <v>3514</v>
      </c>
      <c r="T11" s="16">
        <f t="shared" si="0"/>
        <v>0</v>
      </c>
      <c r="U11" s="310" t="s">
        <v>1743</v>
      </c>
      <c r="V11" s="395">
        <v>44717</v>
      </c>
      <c r="W11" s="76" t="s">
        <v>1704</v>
      </c>
      <c r="X11" s="23"/>
      <c r="Y11" s="11"/>
    </row>
    <row r="12" spans="1:34" ht="12.75" hidden="1">
      <c r="A12" s="75">
        <v>11</v>
      </c>
      <c r="B12" s="295" t="s">
        <v>33</v>
      </c>
      <c r="C12" s="24">
        <v>43435</v>
      </c>
      <c r="D12" s="11" t="s">
        <v>34</v>
      </c>
      <c r="E12" s="11" t="s">
        <v>35</v>
      </c>
      <c r="F12" s="11" t="s">
        <v>36</v>
      </c>
      <c r="G12" s="13" t="s">
        <v>37</v>
      </c>
      <c r="H12" s="11" t="s">
        <v>38</v>
      </c>
      <c r="I12" s="11"/>
      <c r="J12" s="12">
        <v>811</v>
      </c>
      <c r="K12" s="77">
        <v>44652</v>
      </c>
      <c r="L12" s="76" t="s">
        <v>1697</v>
      </c>
      <c r="M12" s="12"/>
      <c r="N12" s="11" t="s">
        <v>40</v>
      </c>
      <c r="O12" s="16">
        <v>8710</v>
      </c>
      <c r="P12" s="16">
        <v>10</v>
      </c>
      <c r="Q12" s="16">
        <v>0</v>
      </c>
      <c r="R12" s="15">
        <v>8700</v>
      </c>
      <c r="S12" s="16">
        <f>6364+2331.75</f>
        <v>8695.75</v>
      </c>
      <c r="T12" s="16">
        <f>S12-R12</f>
        <v>-4.25</v>
      </c>
      <c r="U12" s="12" t="s">
        <v>1725</v>
      </c>
      <c r="V12" s="427" t="s">
        <v>1726</v>
      </c>
      <c r="W12" s="76" t="s">
        <v>1723</v>
      </c>
      <c r="X12" s="23"/>
      <c r="Y12" s="11"/>
    </row>
    <row r="13" spans="1:34" ht="12.75" hidden="1">
      <c r="A13" s="75">
        <v>12</v>
      </c>
      <c r="B13" s="9">
        <v>20210515211746</v>
      </c>
      <c r="C13" s="77">
        <v>44331</v>
      </c>
      <c r="D13" s="26" t="s">
        <v>111</v>
      </c>
      <c r="E13" s="26" t="s">
        <v>112</v>
      </c>
      <c r="F13" s="26" t="s">
        <v>113</v>
      </c>
      <c r="G13" s="27" t="s">
        <v>114</v>
      </c>
      <c r="H13" s="26" t="s">
        <v>115</v>
      </c>
      <c r="I13" s="305"/>
      <c r="J13" s="76">
        <v>812</v>
      </c>
      <c r="K13" s="77" t="s">
        <v>1716</v>
      </c>
      <c r="L13" s="76" t="s">
        <v>1718</v>
      </c>
      <c r="M13" s="11"/>
      <c r="N13" s="11" t="s">
        <v>40</v>
      </c>
      <c r="O13" s="71">
        <v>10275</v>
      </c>
      <c r="P13" s="11">
        <v>25</v>
      </c>
      <c r="Q13" s="11">
        <v>0</v>
      </c>
      <c r="R13" s="71">
        <v>10250</v>
      </c>
      <c r="S13" s="71">
        <v>10270.5</v>
      </c>
      <c r="T13" s="11">
        <f>S13-R13</f>
        <v>20.5</v>
      </c>
      <c r="U13" s="71" t="s">
        <v>1721</v>
      </c>
      <c r="V13" s="426" t="s">
        <v>1724</v>
      </c>
      <c r="W13" s="76" t="s">
        <v>1723</v>
      </c>
      <c r="X13" s="23"/>
      <c r="Y13" s="11"/>
    </row>
    <row r="14" spans="1:34" s="303" customFormat="1" ht="12.75" hidden="1">
      <c r="A14" s="75">
        <v>13</v>
      </c>
      <c r="B14" s="40" t="s">
        <v>105</v>
      </c>
      <c r="C14" s="41">
        <v>42625</v>
      </c>
      <c r="D14" s="12" t="s">
        <v>106</v>
      </c>
      <c r="E14" s="12" t="s">
        <v>107</v>
      </c>
      <c r="F14" s="12" t="s">
        <v>26</v>
      </c>
      <c r="G14" s="306"/>
      <c r="H14" s="305"/>
      <c r="I14" s="305"/>
      <c r="J14" s="76">
        <v>813</v>
      </c>
      <c r="K14" s="304" t="s">
        <v>1734</v>
      </c>
      <c r="L14" s="76" t="s">
        <v>1697</v>
      </c>
      <c r="M14" s="11"/>
      <c r="N14" s="11" t="s">
        <v>30</v>
      </c>
      <c r="O14" s="71">
        <v>36091</v>
      </c>
      <c r="P14" s="11">
        <v>0</v>
      </c>
      <c r="Q14" s="11">
        <v>0</v>
      </c>
      <c r="R14" s="71">
        <v>36091</v>
      </c>
      <c r="S14" s="71">
        <v>35730</v>
      </c>
      <c r="T14" s="11">
        <f>S14-R14</f>
        <v>-361</v>
      </c>
      <c r="U14" s="71" t="s">
        <v>1742</v>
      </c>
      <c r="V14" s="428">
        <v>44690</v>
      </c>
      <c r="W14" s="76" t="s">
        <v>1723</v>
      </c>
      <c r="X14" s="23"/>
      <c r="Y14" s="11"/>
    </row>
    <row r="15" spans="1:34" ht="12.75" hidden="1">
      <c r="A15" s="75">
        <v>14</v>
      </c>
      <c r="B15" s="9">
        <v>20180608156255</v>
      </c>
      <c r="C15" s="77">
        <v>43259</v>
      </c>
      <c r="D15" s="26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11"/>
      <c r="J15" s="76">
        <v>814</v>
      </c>
      <c r="K15" s="77">
        <v>44682</v>
      </c>
      <c r="L15" s="76" t="s">
        <v>1719</v>
      </c>
      <c r="M15" s="11"/>
      <c r="N15" s="11" t="s">
        <v>30</v>
      </c>
      <c r="O15" s="71">
        <v>5000</v>
      </c>
      <c r="P15" s="11">
        <v>0</v>
      </c>
      <c r="Q15" s="11">
        <v>0</v>
      </c>
      <c r="R15" s="71">
        <v>5000</v>
      </c>
      <c r="S15" s="11">
        <v>5000</v>
      </c>
      <c r="T15" s="11">
        <f>S15-R15</f>
        <v>0</v>
      </c>
      <c r="U15" s="11" t="s">
        <v>1732</v>
      </c>
      <c r="V15" s="426">
        <v>44685</v>
      </c>
      <c r="W15" s="76" t="s">
        <v>1723</v>
      </c>
      <c r="X15" s="23"/>
      <c r="Y15" s="11"/>
    </row>
    <row r="16" spans="1:34" ht="12.75" hidden="1">
      <c r="A16" s="75">
        <v>15</v>
      </c>
      <c r="B16" s="20" t="s">
        <v>61</v>
      </c>
      <c r="C16" s="21">
        <v>43462</v>
      </c>
      <c r="D16" s="11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11"/>
      <c r="J16" s="76">
        <v>815</v>
      </c>
      <c r="K16" s="77">
        <v>44682</v>
      </c>
      <c r="L16" s="76" t="s">
        <v>1719</v>
      </c>
      <c r="M16" s="11"/>
      <c r="N16" s="11" t="s">
        <v>30</v>
      </c>
      <c r="O16" s="71">
        <v>4004.8</v>
      </c>
      <c r="P16" s="11">
        <v>25</v>
      </c>
      <c r="Q16" s="11">
        <v>0</v>
      </c>
      <c r="R16" s="71">
        <v>3979.8</v>
      </c>
      <c r="S16" s="71">
        <v>3992.8</v>
      </c>
      <c r="T16" s="11">
        <f>S16-R16</f>
        <v>13</v>
      </c>
      <c r="U16" s="71" t="s">
        <v>1731</v>
      </c>
      <c r="V16" s="426">
        <v>44685</v>
      </c>
      <c r="W16" s="76" t="s">
        <v>1723</v>
      </c>
      <c r="X16" s="23"/>
      <c r="Y16" s="11"/>
    </row>
    <row r="17" spans="1:25" ht="12.75" hidden="1">
      <c r="A17" s="75">
        <v>16</v>
      </c>
      <c r="B17" s="9">
        <v>20211013247674</v>
      </c>
      <c r="C17" s="77">
        <v>44482</v>
      </c>
      <c r="D17" s="26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305"/>
      <c r="J17" s="76">
        <v>816</v>
      </c>
      <c r="K17" s="77">
        <v>44682</v>
      </c>
      <c r="L17" s="76" t="s">
        <v>1719</v>
      </c>
      <c r="M17" s="11"/>
      <c r="N17" s="11" t="s">
        <v>30</v>
      </c>
      <c r="O17" s="71">
        <v>1685.5</v>
      </c>
      <c r="P17" s="11">
        <v>25</v>
      </c>
      <c r="Q17" s="11">
        <v>0</v>
      </c>
      <c r="R17" s="71">
        <v>1665.5</v>
      </c>
      <c r="S17" s="71">
        <v>1650.5</v>
      </c>
      <c r="T17" s="11">
        <f t="shared" ref="T17:T24" si="1">S17-R17</f>
        <v>-15</v>
      </c>
      <c r="U17" s="71" t="s">
        <v>1721</v>
      </c>
      <c r="V17" s="426" t="s">
        <v>1722</v>
      </c>
      <c r="W17" s="76" t="s">
        <v>1723</v>
      </c>
      <c r="X17" s="23"/>
      <c r="Y17" s="11"/>
    </row>
    <row r="18" spans="1:25" ht="12.75" hidden="1">
      <c r="A18" s="75">
        <v>17</v>
      </c>
      <c r="B18" s="9">
        <v>20210515211746</v>
      </c>
      <c r="C18" s="77">
        <v>44331</v>
      </c>
      <c r="D18" s="26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305"/>
      <c r="J18" s="76">
        <v>817</v>
      </c>
      <c r="K18" s="77">
        <v>44682</v>
      </c>
      <c r="L18" s="76" t="s">
        <v>1720</v>
      </c>
      <c r="M18" s="11"/>
      <c r="N18" s="11" t="s">
        <v>40</v>
      </c>
      <c r="O18" s="16">
        <v>10275</v>
      </c>
      <c r="P18" s="16">
        <v>25</v>
      </c>
      <c r="Q18" s="16">
        <v>0</v>
      </c>
      <c r="R18" s="15">
        <v>10250</v>
      </c>
      <c r="S18" s="16">
        <v>10270.5</v>
      </c>
      <c r="T18" s="16">
        <f t="shared" si="1"/>
        <v>20.5</v>
      </c>
      <c r="U18" s="59" t="s">
        <v>1733</v>
      </c>
      <c r="V18" s="395">
        <v>44685</v>
      </c>
      <c r="W18" s="300" t="s">
        <v>1723</v>
      </c>
      <c r="X18" s="23"/>
      <c r="Y18" s="11"/>
    </row>
    <row r="19" spans="1:25" ht="12.75" hidden="1">
      <c r="A19" s="75">
        <v>18</v>
      </c>
      <c r="B19" s="295" t="s">
        <v>33</v>
      </c>
      <c r="C19" s="24">
        <v>43435</v>
      </c>
      <c r="D19" s="11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11"/>
      <c r="J19" s="76">
        <v>818</v>
      </c>
      <c r="K19" s="77">
        <v>44682</v>
      </c>
      <c r="L19" s="76" t="s">
        <v>1719</v>
      </c>
      <c r="M19" s="12"/>
      <c r="N19" s="11" t="s">
        <v>40</v>
      </c>
      <c r="O19" s="16">
        <v>8710</v>
      </c>
      <c r="P19" s="16">
        <v>10</v>
      </c>
      <c r="Q19" s="16">
        <v>0</v>
      </c>
      <c r="R19" s="15">
        <v>8700</v>
      </c>
      <c r="S19" s="16">
        <v>8700</v>
      </c>
      <c r="T19" s="16">
        <f t="shared" si="1"/>
        <v>0</v>
      </c>
      <c r="U19" s="310" t="s">
        <v>1743</v>
      </c>
      <c r="V19" s="395">
        <v>44717</v>
      </c>
      <c r="W19" s="300" t="s">
        <v>1723</v>
      </c>
      <c r="X19" s="23"/>
      <c r="Y19" s="11"/>
    </row>
    <row r="20" spans="1:25" ht="12.75" hidden="1">
      <c r="A20" s="75">
        <v>19</v>
      </c>
      <c r="B20" s="307">
        <v>20200427137403</v>
      </c>
      <c r="C20" s="25">
        <v>43948</v>
      </c>
      <c r="D20" s="11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11"/>
      <c r="J20" s="76">
        <v>819</v>
      </c>
      <c r="K20" s="77">
        <v>44682</v>
      </c>
      <c r="L20" s="76" t="s">
        <v>1719</v>
      </c>
      <c r="M20" s="11"/>
      <c r="N20" s="11" t="s">
        <v>30</v>
      </c>
      <c r="O20" s="71">
        <v>1025</v>
      </c>
      <c r="P20" s="11">
        <v>25</v>
      </c>
      <c r="Q20" s="11">
        <v>0</v>
      </c>
      <c r="R20" s="71">
        <v>1000</v>
      </c>
      <c r="S20" s="71">
        <v>1013</v>
      </c>
      <c r="T20" s="11">
        <f t="shared" si="1"/>
        <v>13</v>
      </c>
      <c r="U20" s="71" t="s">
        <v>1745</v>
      </c>
      <c r="V20" s="426">
        <v>44680</v>
      </c>
      <c r="W20" s="300" t="s">
        <v>1723</v>
      </c>
      <c r="X20" s="23"/>
      <c r="Y20" s="11"/>
    </row>
    <row r="21" spans="1:25" ht="12.75" hidden="1">
      <c r="A21" s="75">
        <v>20</v>
      </c>
      <c r="B21" s="307">
        <v>2019100884827</v>
      </c>
      <c r="C21" s="25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11"/>
      <c r="J21" s="76">
        <v>820</v>
      </c>
      <c r="K21" s="77">
        <v>44682</v>
      </c>
      <c r="L21" s="76" t="s">
        <v>1719</v>
      </c>
      <c r="M21" s="11"/>
      <c r="N21" s="11" t="s">
        <v>30</v>
      </c>
      <c r="O21" s="71">
        <v>1275</v>
      </c>
      <c r="P21" s="11">
        <v>25</v>
      </c>
      <c r="Q21" s="11">
        <v>0</v>
      </c>
      <c r="R21" s="71">
        <v>1250</v>
      </c>
      <c r="S21" s="71">
        <v>1253</v>
      </c>
      <c r="T21" s="11">
        <f t="shared" si="1"/>
        <v>3</v>
      </c>
      <c r="U21" s="71" t="s">
        <v>1729</v>
      </c>
      <c r="V21" s="426" t="s">
        <v>1730</v>
      </c>
      <c r="W21" s="300" t="s">
        <v>1723</v>
      </c>
      <c r="X21" s="23"/>
      <c r="Y21" s="11"/>
    </row>
    <row r="22" spans="1:25" ht="12.75" hidden="1">
      <c r="A22" s="75">
        <v>21</v>
      </c>
      <c r="B22" s="307">
        <v>20220201281442</v>
      </c>
      <c r="C22" s="25">
        <v>43948</v>
      </c>
      <c r="D22" s="78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37"/>
      <c r="J22" s="76">
        <v>821</v>
      </c>
      <c r="K22" s="77">
        <v>44682</v>
      </c>
      <c r="L22" s="76" t="s">
        <v>1719</v>
      </c>
      <c r="M22" s="11"/>
      <c r="N22" s="11" t="s">
        <v>30</v>
      </c>
      <c r="O22" s="71">
        <v>650</v>
      </c>
      <c r="P22" s="11">
        <v>25</v>
      </c>
      <c r="Q22" s="11">
        <v>0</v>
      </c>
      <c r="R22" s="71">
        <v>625</v>
      </c>
      <c r="S22" s="71">
        <v>625</v>
      </c>
      <c r="T22" s="11">
        <f t="shared" si="1"/>
        <v>0</v>
      </c>
      <c r="U22" s="71" t="s">
        <v>1735</v>
      </c>
      <c r="V22" s="426">
        <v>44692</v>
      </c>
      <c r="W22" s="300" t="s">
        <v>1723</v>
      </c>
      <c r="X22" s="23"/>
      <c r="Y22" s="11"/>
    </row>
    <row r="23" spans="1:25" ht="12.75" hidden="1">
      <c r="A23" s="75">
        <v>22</v>
      </c>
      <c r="B23" s="307">
        <v>20200703140963</v>
      </c>
      <c r="C23" s="10">
        <v>44013</v>
      </c>
      <c r="D23" s="11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11"/>
      <c r="J23" s="76">
        <v>822</v>
      </c>
      <c r="K23" s="77">
        <v>44682</v>
      </c>
      <c r="L23" s="76" t="s">
        <v>1719</v>
      </c>
      <c r="M23" s="11"/>
      <c r="N23" s="11" t="s">
        <v>30</v>
      </c>
      <c r="O23" s="71">
        <v>1500</v>
      </c>
      <c r="P23" s="11">
        <v>0</v>
      </c>
      <c r="Q23" s="11">
        <v>0</v>
      </c>
      <c r="R23" s="71">
        <v>1500</v>
      </c>
      <c r="S23" s="71">
        <v>1476</v>
      </c>
      <c r="T23" s="11">
        <f t="shared" si="1"/>
        <v>-24</v>
      </c>
      <c r="U23" s="71" t="s">
        <v>1747</v>
      </c>
      <c r="V23" s="426">
        <v>44683</v>
      </c>
      <c r="W23" s="300" t="s">
        <v>1723</v>
      </c>
      <c r="X23" s="23"/>
      <c r="Y23" s="11"/>
    </row>
    <row r="24" spans="1:25" ht="12.75" hidden="1">
      <c r="A24" s="75">
        <v>23</v>
      </c>
      <c r="B24" s="307">
        <v>20220331295998</v>
      </c>
      <c r="C24" s="10">
        <v>44651</v>
      </c>
      <c r="D24" s="308" t="s">
        <v>1736</v>
      </c>
      <c r="E24" s="12" t="s">
        <v>1737</v>
      </c>
      <c r="F24" s="12" t="s">
        <v>1738</v>
      </c>
      <c r="G24" s="309" t="s">
        <v>1739</v>
      </c>
      <c r="H24" s="11" t="s">
        <v>1740</v>
      </c>
      <c r="I24" s="11"/>
      <c r="J24" s="76">
        <v>823</v>
      </c>
      <c r="K24" s="77">
        <v>44682</v>
      </c>
      <c r="L24" s="76" t="s">
        <v>1741</v>
      </c>
      <c r="M24" s="11"/>
      <c r="N24" s="11" t="s">
        <v>30</v>
      </c>
      <c r="O24" s="71">
        <v>7848.75</v>
      </c>
      <c r="P24" s="11">
        <v>0</v>
      </c>
      <c r="Q24" s="11">
        <v>0</v>
      </c>
      <c r="R24" s="71">
        <v>7848.75</v>
      </c>
      <c r="S24" s="71">
        <v>7838.2</v>
      </c>
      <c r="T24" s="11">
        <f t="shared" si="1"/>
        <v>-10.550000000000182</v>
      </c>
      <c r="U24" s="313" t="s">
        <v>1746</v>
      </c>
      <c r="V24" s="428">
        <v>44699</v>
      </c>
      <c r="W24" s="314" t="s">
        <v>1723</v>
      </c>
      <c r="X24" s="23"/>
      <c r="Y24" s="11"/>
    </row>
    <row r="25" spans="1:25" ht="12.75" hidden="1">
      <c r="A25" s="75">
        <v>24</v>
      </c>
      <c r="B25" s="9">
        <v>20210515211746</v>
      </c>
      <c r="C25" s="77">
        <v>44331</v>
      </c>
      <c r="D25" s="26" t="s">
        <v>111</v>
      </c>
      <c r="E25" s="26" t="s">
        <v>112</v>
      </c>
      <c r="F25" s="26" t="s">
        <v>113</v>
      </c>
      <c r="G25" s="27" t="s">
        <v>114</v>
      </c>
      <c r="H25" s="26" t="s">
        <v>115</v>
      </c>
      <c r="I25" s="305"/>
      <c r="J25" s="76">
        <v>824</v>
      </c>
      <c r="K25" s="77">
        <v>44682</v>
      </c>
      <c r="L25" s="76" t="s">
        <v>1744</v>
      </c>
      <c r="M25" s="11"/>
      <c r="N25" s="11" t="s">
        <v>40</v>
      </c>
      <c r="O25" s="16">
        <v>10275</v>
      </c>
      <c r="P25" s="16">
        <v>25</v>
      </c>
      <c r="Q25" s="16">
        <v>0</v>
      </c>
      <c r="R25" s="15">
        <v>10250</v>
      </c>
      <c r="S25" s="16">
        <v>10269</v>
      </c>
      <c r="T25" s="311">
        <f>S25-R25</f>
        <v>19</v>
      </c>
      <c r="U25" s="315" t="s">
        <v>1748</v>
      </c>
      <c r="V25" s="395">
        <v>44705</v>
      </c>
      <c r="W25" s="314" t="s">
        <v>1723</v>
      </c>
      <c r="X25" s="312"/>
      <c r="Y25" s="11"/>
    </row>
    <row r="26" spans="1:25" s="317" customFormat="1" ht="12.75" hidden="1">
      <c r="A26" s="75">
        <v>25</v>
      </c>
      <c r="B26" s="40" t="s">
        <v>105</v>
      </c>
      <c r="C26" s="41">
        <v>42625</v>
      </c>
      <c r="D26" s="12" t="s">
        <v>106</v>
      </c>
      <c r="E26" s="12" t="s">
        <v>107</v>
      </c>
      <c r="F26" s="12" t="s">
        <v>26</v>
      </c>
      <c r="G26" s="306"/>
      <c r="H26" s="305"/>
      <c r="I26" s="305"/>
      <c r="J26" s="76">
        <v>825</v>
      </c>
      <c r="K26" s="304">
        <v>44712</v>
      </c>
      <c r="L26" s="76" t="s">
        <v>1719</v>
      </c>
      <c r="M26" s="11"/>
      <c r="N26" s="11" t="s">
        <v>30</v>
      </c>
      <c r="O26" s="16">
        <v>24319</v>
      </c>
      <c r="P26" s="16">
        <v>0</v>
      </c>
      <c r="Q26" s="16">
        <v>0</v>
      </c>
      <c r="R26" s="318">
        <v>24319</v>
      </c>
      <c r="S26" s="16">
        <v>24076</v>
      </c>
      <c r="T26" s="311">
        <f>S26-R26</f>
        <v>-243</v>
      </c>
      <c r="U26" s="319" t="s">
        <v>1761</v>
      </c>
      <c r="V26" s="429">
        <v>44719</v>
      </c>
      <c r="W26" s="314" t="s">
        <v>1723</v>
      </c>
      <c r="X26" s="321"/>
      <c r="Y26" s="316"/>
    </row>
    <row r="27" spans="1:25" ht="12.75" hidden="1">
      <c r="A27" s="75">
        <v>26</v>
      </c>
      <c r="B27" s="9">
        <v>20180608156255</v>
      </c>
      <c r="C27" s="77">
        <v>43259</v>
      </c>
      <c r="D27" s="26" t="s">
        <v>55</v>
      </c>
      <c r="E27" s="26" t="s">
        <v>56</v>
      </c>
      <c r="F27" s="26" t="s">
        <v>45</v>
      </c>
      <c r="G27" s="27" t="s">
        <v>57</v>
      </c>
      <c r="H27" s="11" t="s">
        <v>58</v>
      </c>
      <c r="I27" s="11"/>
      <c r="J27" s="76">
        <v>826</v>
      </c>
      <c r="K27" s="77">
        <v>44713</v>
      </c>
      <c r="L27" s="76" t="s">
        <v>1749</v>
      </c>
      <c r="M27" s="11"/>
      <c r="N27" s="11" t="s">
        <v>30</v>
      </c>
      <c r="O27" s="71">
        <v>5000</v>
      </c>
      <c r="P27" s="11">
        <v>0</v>
      </c>
      <c r="Q27" s="11">
        <v>0</v>
      </c>
      <c r="R27" s="71">
        <v>5000</v>
      </c>
      <c r="S27" s="11">
        <v>5000</v>
      </c>
      <c r="T27" s="320">
        <f>S27-R27</f>
        <v>0</v>
      </c>
      <c r="U27" s="322" t="s">
        <v>1757</v>
      </c>
      <c r="V27" s="395">
        <v>44716</v>
      </c>
      <c r="W27" s="314" t="s">
        <v>1723</v>
      </c>
      <c r="X27" s="324"/>
      <c r="Y27" s="322"/>
    </row>
    <row r="28" spans="1:25" ht="12.75" hidden="1">
      <c r="A28" s="75">
        <v>27</v>
      </c>
      <c r="B28" s="20" t="s">
        <v>61</v>
      </c>
      <c r="C28" s="21">
        <v>43462</v>
      </c>
      <c r="D28" s="11" t="s">
        <v>62</v>
      </c>
      <c r="E28" s="11" t="s">
        <v>63</v>
      </c>
      <c r="F28" s="11" t="s">
        <v>26</v>
      </c>
      <c r="G28" s="13" t="s">
        <v>64</v>
      </c>
      <c r="H28" s="11" t="s">
        <v>65</v>
      </c>
      <c r="I28" s="11"/>
      <c r="J28" s="76">
        <v>827</v>
      </c>
      <c r="K28" s="77">
        <v>44713</v>
      </c>
      <c r="L28" s="76" t="s">
        <v>1749</v>
      </c>
      <c r="M28" s="11"/>
      <c r="N28" s="11" t="s">
        <v>30</v>
      </c>
      <c r="O28" s="71">
        <v>3829</v>
      </c>
      <c r="P28" s="11">
        <v>25</v>
      </c>
      <c r="Q28" s="11">
        <v>0</v>
      </c>
      <c r="R28" s="71">
        <v>3804</v>
      </c>
      <c r="S28" s="71">
        <v>3817</v>
      </c>
      <c r="T28" s="320">
        <f>S28-R28</f>
        <v>13</v>
      </c>
      <c r="U28" s="315" t="s">
        <v>1754</v>
      </c>
      <c r="V28" s="395">
        <v>44715</v>
      </c>
      <c r="W28" s="314" t="s">
        <v>1723</v>
      </c>
      <c r="X28" s="324"/>
      <c r="Y28" s="322"/>
    </row>
    <row r="29" spans="1:25" s="317" customFormat="1" ht="12.75" hidden="1">
      <c r="A29" s="75">
        <v>28</v>
      </c>
      <c r="B29" s="295" t="s">
        <v>33</v>
      </c>
      <c r="C29" s="24">
        <v>43435</v>
      </c>
      <c r="D29" s="11" t="s">
        <v>34</v>
      </c>
      <c r="E29" s="11" t="s">
        <v>35</v>
      </c>
      <c r="F29" s="11" t="s">
        <v>36</v>
      </c>
      <c r="G29" s="13" t="s">
        <v>37</v>
      </c>
      <c r="H29" s="11" t="s">
        <v>38</v>
      </c>
      <c r="I29" s="11"/>
      <c r="J29" s="76">
        <v>828</v>
      </c>
      <c r="K29" s="77">
        <v>44713</v>
      </c>
      <c r="L29" s="76" t="s">
        <v>1749</v>
      </c>
      <c r="M29" s="12"/>
      <c r="N29" s="11" t="s">
        <v>40</v>
      </c>
      <c r="O29" s="16">
        <v>10280</v>
      </c>
      <c r="P29" s="16">
        <v>10</v>
      </c>
      <c r="Q29" s="16">
        <v>35</v>
      </c>
      <c r="R29" s="15">
        <v>10315</v>
      </c>
      <c r="S29" s="16">
        <v>8690</v>
      </c>
      <c r="T29" s="311">
        <f>S29-R29</f>
        <v>-1625</v>
      </c>
      <c r="U29" s="315" t="s">
        <v>1760</v>
      </c>
      <c r="V29" s="395">
        <v>44732</v>
      </c>
      <c r="W29" s="314" t="s">
        <v>1723</v>
      </c>
      <c r="X29" s="324"/>
      <c r="Y29" s="322"/>
    </row>
    <row r="30" spans="1:25" ht="12.75" hidden="1">
      <c r="A30" s="75">
        <v>29</v>
      </c>
      <c r="B30" s="9">
        <v>20211013247674</v>
      </c>
      <c r="C30" s="77">
        <v>44482</v>
      </c>
      <c r="D30" s="26" t="s">
        <v>128</v>
      </c>
      <c r="E30" s="26" t="s">
        <v>129</v>
      </c>
      <c r="F30" s="12" t="s">
        <v>130</v>
      </c>
      <c r="G30" s="27" t="s">
        <v>131</v>
      </c>
      <c r="H30" s="26" t="s">
        <v>132</v>
      </c>
      <c r="I30" s="305"/>
      <c r="J30" s="76">
        <v>829</v>
      </c>
      <c r="K30" s="77">
        <v>44713</v>
      </c>
      <c r="L30" s="76" t="s">
        <v>1749</v>
      </c>
      <c r="M30" s="11"/>
      <c r="N30" s="11" t="s">
        <v>30</v>
      </c>
      <c r="O30" s="71">
        <v>1290</v>
      </c>
      <c r="P30" s="11">
        <v>25</v>
      </c>
      <c r="Q30" s="11">
        <v>0</v>
      </c>
      <c r="R30" s="71">
        <v>1265</v>
      </c>
      <c r="S30" s="71">
        <v>1255</v>
      </c>
      <c r="T30" s="320">
        <f t="shared" ref="T30:T36" si="2">S30-R30</f>
        <v>-10</v>
      </c>
      <c r="U30" s="315" t="s">
        <v>1751</v>
      </c>
      <c r="V30" s="395">
        <v>44713</v>
      </c>
      <c r="W30" s="314" t="s">
        <v>1723</v>
      </c>
      <c r="X30" s="324"/>
      <c r="Y30" s="322"/>
    </row>
    <row r="31" spans="1:25" ht="12.75" hidden="1">
      <c r="A31" s="75">
        <v>30</v>
      </c>
      <c r="B31" s="9">
        <v>20210515211746</v>
      </c>
      <c r="C31" s="77">
        <v>44331</v>
      </c>
      <c r="D31" s="26" t="s">
        <v>111</v>
      </c>
      <c r="E31" s="26" t="s">
        <v>112</v>
      </c>
      <c r="F31" s="26" t="s">
        <v>113</v>
      </c>
      <c r="G31" s="27" t="s">
        <v>114</v>
      </c>
      <c r="H31" s="26" t="s">
        <v>115</v>
      </c>
      <c r="I31" s="305"/>
      <c r="J31" s="76">
        <v>830</v>
      </c>
      <c r="K31" s="77">
        <v>44713</v>
      </c>
      <c r="L31" s="76" t="s">
        <v>1758</v>
      </c>
      <c r="M31" s="11"/>
      <c r="N31" s="11" t="s">
        <v>40</v>
      </c>
      <c r="O31" s="16">
        <v>10275</v>
      </c>
      <c r="P31" s="16">
        <v>25</v>
      </c>
      <c r="Q31" s="16">
        <v>0</v>
      </c>
      <c r="R31" s="15">
        <v>10270</v>
      </c>
      <c r="S31" s="16">
        <v>10269</v>
      </c>
      <c r="T31" s="311">
        <f t="shared" si="2"/>
        <v>-1</v>
      </c>
      <c r="U31" s="325" t="s">
        <v>1755</v>
      </c>
      <c r="V31" s="395">
        <v>44714</v>
      </c>
      <c r="W31" s="314" t="s">
        <v>1723</v>
      </c>
      <c r="X31" s="324"/>
      <c r="Y31" s="322"/>
    </row>
    <row r="32" spans="1:25" ht="12.75" hidden="1">
      <c r="A32" s="75">
        <v>31</v>
      </c>
      <c r="B32" s="307">
        <v>20200427137403</v>
      </c>
      <c r="C32" s="25">
        <v>43948</v>
      </c>
      <c r="D32" s="11" t="s">
        <v>72</v>
      </c>
      <c r="E32" s="11" t="s">
        <v>73</v>
      </c>
      <c r="F32" s="11" t="s">
        <v>26</v>
      </c>
      <c r="G32" s="13" t="s">
        <v>74</v>
      </c>
      <c r="H32" s="11" t="s">
        <v>75</v>
      </c>
      <c r="I32" s="11"/>
      <c r="J32" s="76">
        <v>831</v>
      </c>
      <c r="K32" s="77">
        <v>44713</v>
      </c>
      <c r="L32" s="76" t="s">
        <v>1749</v>
      </c>
      <c r="M32" s="11"/>
      <c r="N32" s="11" t="s">
        <v>30</v>
      </c>
      <c r="O32" s="71">
        <v>1025</v>
      </c>
      <c r="P32" s="11">
        <v>25</v>
      </c>
      <c r="Q32" s="11">
        <v>0</v>
      </c>
      <c r="R32" s="71">
        <v>1000</v>
      </c>
      <c r="S32" s="71">
        <v>1013</v>
      </c>
      <c r="T32" s="320">
        <f t="shared" si="2"/>
        <v>13</v>
      </c>
      <c r="U32" s="315" t="s">
        <v>1750</v>
      </c>
      <c r="V32" s="395">
        <v>44708</v>
      </c>
      <c r="W32" s="314" t="s">
        <v>1723</v>
      </c>
      <c r="X32" s="324"/>
      <c r="Y32" s="322"/>
    </row>
    <row r="33" spans="1:25" ht="12.75" hidden="1">
      <c r="A33" s="75">
        <v>32</v>
      </c>
      <c r="B33" s="307">
        <v>2019100884827</v>
      </c>
      <c r="C33" s="25">
        <v>43746</v>
      </c>
      <c r="D33" s="11" t="s">
        <v>77</v>
      </c>
      <c r="E33" s="12" t="s">
        <v>78</v>
      </c>
      <c r="F33" s="12" t="s">
        <v>26</v>
      </c>
      <c r="G33" s="13" t="s">
        <v>79</v>
      </c>
      <c r="H33" s="11" t="s">
        <v>80</v>
      </c>
      <c r="I33" s="11"/>
      <c r="J33" s="76">
        <v>832</v>
      </c>
      <c r="K33" s="77">
        <v>44713</v>
      </c>
      <c r="L33" s="76" t="s">
        <v>1749</v>
      </c>
      <c r="M33" s="11"/>
      <c r="N33" s="11" t="s">
        <v>30</v>
      </c>
      <c r="O33" s="71">
        <v>1275</v>
      </c>
      <c r="P33" s="11">
        <v>25</v>
      </c>
      <c r="Q33" s="11">
        <v>0</v>
      </c>
      <c r="R33" s="71">
        <v>1250</v>
      </c>
      <c r="S33" s="71">
        <v>1253</v>
      </c>
      <c r="T33" s="320">
        <f t="shared" si="2"/>
        <v>3</v>
      </c>
      <c r="U33" s="315" t="s">
        <v>1752</v>
      </c>
      <c r="V33" s="395">
        <v>44713</v>
      </c>
      <c r="W33" s="314" t="s">
        <v>1723</v>
      </c>
      <c r="X33" s="324"/>
      <c r="Y33" s="322"/>
    </row>
    <row r="34" spans="1:25" ht="12.75" hidden="1">
      <c r="A34" s="75">
        <v>33</v>
      </c>
      <c r="B34" s="307">
        <v>20220201281442</v>
      </c>
      <c r="C34" s="25">
        <v>43948</v>
      </c>
      <c r="D34" s="78" t="s">
        <v>351</v>
      </c>
      <c r="E34" s="37" t="s">
        <v>83</v>
      </c>
      <c r="F34" s="37" t="s">
        <v>84</v>
      </c>
      <c r="G34" s="38" t="s">
        <v>85</v>
      </c>
      <c r="H34" s="37" t="s">
        <v>86</v>
      </c>
      <c r="I34" s="37"/>
      <c r="J34" s="76">
        <v>833</v>
      </c>
      <c r="K34" s="77">
        <v>44713</v>
      </c>
      <c r="L34" s="76" t="s">
        <v>1749</v>
      </c>
      <c r="M34" s="11"/>
      <c r="N34" s="11" t="s">
        <v>30</v>
      </c>
      <c r="O34" s="71">
        <v>650</v>
      </c>
      <c r="P34" s="11">
        <v>25</v>
      </c>
      <c r="Q34" s="11">
        <v>0</v>
      </c>
      <c r="R34" s="71">
        <v>625</v>
      </c>
      <c r="S34" s="71">
        <v>650</v>
      </c>
      <c r="T34" s="320">
        <f t="shared" si="2"/>
        <v>25</v>
      </c>
      <c r="U34" s="315" t="s">
        <v>1753</v>
      </c>
      <c r="V34" s="395">
        <v>44715</v>
      </c>
      <c r="W34" s="314" t="s">
        <v>1723</v>
      </c>
      <c r="X34" s="324"/>
      <c r="Y34" s="322"/>
    </row>
    <row r="35" spans="1:25" ht="12.75" hidden="1">
      <c r="A35" s="75">
        <v>34</v>
      </c>
      <c r="B35" s="307">
        <v>20200703140963</v>
      </c>
      <c r="C35" s="10">
        <v>44013</v>
      </c>
      <c r="D35" s="11" t="s">
        <v>24</v>
      </c>
      <c r="E35" s="12" t="s">
        <v>25</v>
      </c>
      <c r="F35" s="12" t="s">
        <v>26</v>
      </c>
      <c r="G35" s="13" t="s">
        <v>27</v>
      </c>
      <c r="H35" s="11" t="s">
        <v>28</v>
      </c>
      <c r="I35" s="11"/>
      <c r="J35" s="76">
        <v>834</v>
      </c>
      <c r="K35" s="77">
        <v>44713</v>
      </c>
      <c r="L35" s="76" t="s">
        <v>1749</v>
      </c>
      <c r="M35" s="11"/>
      <c r="N35" s="11" t="s">
        <v>30</v>
      </c>
      <c r="O35" s="71">
        <v>1524</v>
      </c>
      <c r="P35" s="11">
        <v>0</v>
      </c>
      <c r="Q35" s="11">
        <v>0</v>
      </c>
      <c r="R35" s="71">
        <v>1524</v>
      </c>
      <c r="S35" s="71">
        <v>1500</v>
      </c>
      <c r="T35" s="320">
        <f t="shared" si="2"/>
        <v>-24</v>
      </c>
      <c r="U35" s="315" t="s">
        <v>1756</v>
      </c>
      <c r="V35" s="395">
        <v>44716</v>
      </c>
      <c r="W35" s="314" t="s">
        <v>1723</v>
      </c>
      <c r="X35" s="324"/>
      <c r="Y35" s="322"/>
    </row>
    <row r="36" spans="1:25" ht="12.75" hidden="1">
      <c r="A36" s="296">
        <v>35</v>
      </c>
      <c r="B36" s="307">
        <v>20220331295998</v>
      </c>
      <c r="C36" s="10">
        <v>44651</v>
      </c>
      <c r="D36" s="308" t="s">
        <v>1736</v>
      </c>
      <c r="E36" s="12" t="s">
        <v>1737</v>
      </c>
      <c r="F36" s="12" t="s">
        <v>1738</v>
      </c>
      <c r="G36" s="309" t="s">
        <v>1739</v>
      </c>
      <c r="H36" s="11" t="s">
        <v>1740</v>
      </c>
      <c r="I36" s="11"/>
      <c r="J36" s="76">
        <v>835</v>
      </c>
      <c r="K36" s="77">
        <v>44713</v>
      </c>
      <c r="L36" s="76" t="s">
        <v>1719</v>
      </c>
      <c r="M36" s="11"/>
      <c r="N36" s="11" t="s">
        <v>30</v>
      </c>
      <c r="O36" s="71">
        <v>6216</v>
      </c>
      <c r="P36" s="11">
        <v>0</v>
      </c>
      <c r="Q36" s="11">
        <v>0</v>
      </c>
      <c r="R36" s="71">
        <v>6216</v>
      </c>
      <c r="S36" s="71">
        <v>6205.41</v>
      </c>
      <c r="T36" s="320">
        <f t="shared" si="2"/>
        <v>-10.590000000000146</v>
      </c>
      <c r="U36" s="315" t="s">
        <v>1765</v>
      </c>
      <c r="V36" s="395">
        <v>44746</v>
      </c>
      <c r="W36" s="314" t="s">
        <v>1723</v>
      </c>
      <c r="X36" s="324"/>
      <c r="Y36" s="322"/>
    </row>
    <row r="37" spans="1:25" ht="12.75" hidden="1">
      <c r="A37" s="297">
        <v>36</v>
      </c>
      <c r="B37" s="307">
        <v>20210515211746</v>
      </c>
      <c r="C37" s="77">
        <v>44331</v>
      </c>
      <c r="D37" s="26" t="s">
        <v>111</v>
      </c>
      <c r="E37" s="26" t="s">
        <v>112</v>
      </c>
      <c r="F37" s="26" t="s">
        <v>113</v>
      </c>
      <c r="G37" s="27" t="s">
        <v>114</v>
      </c>
      <c r="H37" s="26" t="s">
        <v>115</v>
      </c>
      <c r="I37" s="305"/>
      <c r="J37" s="76">
        <v>836</v>
      </c>
      <c r="K37" s="77">
        <v>44727</v>
      </c>
      <c r="L37" s="76" t="s">
        <v>1759</v>
      </c>
      <c r="M37" s="11"/>
      <c r="N37" s="11" t="s">
        <v>40</v>
      </c>
      <c r="O37" s="16">
        <v>10275</v>
      </c>
      <c r="P37" s="16">
        <v>25</v>
      </c>
      <c r="Q37" s="16">
        <v>0</v>
      </c>
      <c r="R37" s="15">
        <v>10275</v>
      </c>
      <c r="S37" s="16">
        <v>10269</v>
      </c>
      <c r="T37" s="311">
        <f t="shared" ref="T37" si="3">S37-R37</f>
        <v>-6</v>
      </c>
      <c r="U37" s="325" t="s">
        <v>1763</v>
      </c>
      <c r="V37" s="395">
        <v>44735</v>
      </c>
      <c r="W37" s="314" t="s">
        <v>1723</v>
      </c>
      <c r="X37" s="324"/>
      <c r="Y37" s="322"/>
    </row>
    <row r="38" spans="1:25" ht="12.75" hidden="1">
      <c r="A38" s="75">
        <v>37</v>
      </c>
      <c r="B38" s="40" t="s">
        <v>105</v>
      </c>
      <c r="C38" s="41">
        <v>42625</v>
      </c>
      <c r="D38" s="12" t="s">
        <v>106</v>
      </c>
      <c r="E38" s="12" t="s">
        <v>107</v>
      </c>
      <c r="F38" s="12" t="s">
        <v>26</v>
      </c>
      <c r="G38" s="306"/>
      <c r="H38" s="305"/>
      <c r="I38" s="305"/>
      <c r="J38" s="76">
        <v>837</v>
      </c>
      <c r="K38" s="304">
        <v>44742</v>
      </c>
      <c r="L38" s="339" t="s">
        <v>1749</v>
      </c>
      <c r="M38" s="337"/>
      <c r="N38" s="337" t="s">
        <v>30</v>
      </c>
      <c r="O38" s="336">
        <v>26333</v>
      </c>
      <c r="P38" s="336">
        <v>0</v>
      </c>
      <c r="Q38" s="336">
        <v>0</v>
      </c>
      <c r="R38" s="340">
        <v>26333</v>
      </c>
      <c r="S38" s="336">
        <v>26070</v>
      </c>
      <c r="T38" s="341">
        <f>S38-R38</f>
        <v>-263</v>
      </c>
      <c r="U38" s="342" t="s">
        <v>1768</v>
      </c>
      <c r="V38" s="395">
        <v>44747</v>
      </c>
      <c r="W38" s="314" t="s">
        <v>1723</v>
      </c>
      <c r="X38" s="324"/>
      <c r="Y38" s="322"/>
    </row>
    <row r="39" spans="1:25" ht="12.75" hidden="1">
      <c r="A39" s="296">
        <v>38</v>
      </c>
      <c r="B39" s="9">
        <v>20180608156255</v>
      </c>
      <c r="C39" s="77">
        <v>43259</v>
      </c>
      <c r="D39" s="26" t="s">
        <v>55</v>
      </c>
      <c r="E39" s="26" t="s">
        <v>56</v>
      </c>
      <c r="F39" s="26" t="s">
        <v>45</v>
      </c>
      <c r="G39" s="27" t="s">
        <v>57</v>
      </c>
      <c r="H39" s="11" t="s">
        <v>58</v>
      </c>
      <c r="I39" s="11"/>
      <c r="J39" s="76">
        <v>838</v>
      </c>
      <c r="K39" s="338">
        <v>44743</v>
      </c>
      <c r="L39" s="323" t="s">
        <v>1762</v>
      </c>
      <c r="M39" s="343"/>
      <c r="N39" s="337" t="s">
        <v>30</v>
      </c>
      <c r="O39" s="315">
        <v>5000</v>
      </c>
      <c r="P39" s="315">
        <v>0</v>
      </c>
      <c r="Q39" s="315">
        <v>0</v>
      </c>
      <c r="R39" s="315">
        <v>5000</v>
      </c>
      <c r="S39" s="336">
        <v>5000</v>
      </c>
      <c r="T39" s="341">
        <f>S39-R39</f>
        <v>0</v>
      </c>
      <c r="U39" s="315" t="s">
        <v>1769</v>
      </c>
      <c r="V39" s="395">
        <v>44749</v>
      </c>
      <c r="W39" s="314" t="s">
        <v>1723</v>
      </c>
      <c r="X39" s="324"/>
      <c r="Y39" s="322"/>
    </row>
    <row r="40" spans="1:25" ht="12.75" hidden="1">
      <c r="A40" s="297">
        <v>39</v>
      </c>
      <c r="B40" s="20" t="s">
        <v>61</v>
      </c>
      <c r="C40" s="21">
        <v>43462</v>
      </c>
      <c r="D40" s="11" t="s">
        <v>62</v>
      </c>
      <c r="E40" s="11" t="s">
        <v>63</v>
      </c>
      <c r="F40" s="11" t="s">
        <v>26</v>
      </c>
      <c r="G40" s="13" t="s">
        <v>64</v>
      </c>
      <c r="H40" s="11" t="s">
        <v>65</v>
      </c>
      <c r="I40" s="11"/>
      <c r="J40" s="76">
        <v>839</v>
      </c>
      <c r="K40" s="338">
        <v>44743</v>
      </c>
      <c r="L40" s="323" t="s">
        <v>1762</v>
      </c>
      <c r="M40" s="343"/>
      <c r="N40" s="337" t="s">
        <v>30</v>
      </c>
      <c r="O40" s="315">
        <v>4250</v>
      </c>
      <c r="P40" s="315">
        <v>25</v>
      </c>
      <c r="Q40" s="315">
        <v>0</v>
      </c>
      <c r="R40" s="315">
        <v>4225</v>
      </c>
      <c r="S40" s="315">
        <v>4238</v>
      </c>
      <c r="T40" s="315">
        <f>S40-R40</f>
        <v>13</v>
      </c>
      <c r="U40" s="315" t="s">
        <v>1772</v>
      </c>
      <c r="V40" s="395">
        <v>44749</v>
      </c>
      <c r="W40" s="314" t="s">
        <v>1723</v>
      </c>
      <c r="X40" s="324"/>
      <c r="Y40" s="322"/>
    </row>
    <row r="41" spans="1:25" ht="12.75" hidden="1">
      <c r="A41" s="75">
        <v>40</v>
      </c>
      <c r="B41" s="295" t="s">
        <v>33</v>
      </c>
      <c r="C41" s="24">
        <v>43435</v>
      </c>
      <c r="D41" s="11" t="s">
        <v>34</v>
      </c>
      <c r="E41" s="11" t="s">
        <v>35</v>
      </c>
      <c r="F41" s="11" t="s">
        <v>36</v>
      </c>
      <c r="G41" s="13" t="s">
        <v>37</v>
      </c>
      <c r="H41" s="11" t="s">
        <v>38</v>
      </c>
      <c r="I41" s="11"/>
      <c r="J41" s="76">
        <v>840</v>
      </c>
      <c r="K41" s="338">
        <v>44743</v>
      </c>
      <c r="L41" s="323" t="s">
        <v>1762</v>
      </c>
      <c r="M41" s="343"/>
      <c r="N41" s="11" t="s">
        <v>40</v>
      </c>
      <c r="O41" s="315">
        <v>11525</v>
      </c>
      <c r="P41" s="315">
        <v>10</v>
      </c>
      <c r="Q41" s="315">
        <v>0</v>
      </c>
      <c r="R41" s="315">
        <v>9885</v>
      </c>
      <c r="S41" s="315">
        <f>8700+1180</f>
        <v>9880</v>
      </c>
      <c r="T41" s="315">
        <f>S41-R41</f>
        <v>-5</v>
      </c>
      <c r="U41" s="315" t="s">
        <v>1785</v>
      </c>
      <c r="V41" s="395">
        <v>44767</v>
      </c>
      <c r="W41" s="314" t="s">
        <v>1723</v>
      </c>
      <c r="X41" s="324"/>
      <c r="Y41" s="322"/>
    </row>
    <row r="42" spans="1:25" ht="12.75" hidden="1">
      <c r="A42" s="296">
        <v>41</v>
      </c>
      <c r="B42" s="9">
        <v>20211013247674</v>
      </c>
      <c r="C42" s="77">
        <v>44482</v>
      </c>
      <c r="D42" s="26" t="s">
        <v>128</v>
      </c>
      <c r="E42" s="26" t="s">
        <v>129</v>
      </c>
      <c r="F42" s="12" t="s">
        <v>130</v>
      </c>
      <c r="G42" s="27" t="s">
        <v>131</v>
      </c>
      <c r="H42" s="26" t="s">
        <v>132</v>
      </c>
      <c r="I42" s="305"/>
      <c r="J42" s="76">
        <v>841</v>
      </c>
      <c r="K42" s="338">
        <v>44743</v>
      </c>
      <c r="L42" s="323" t="s">
        <v>1762</v>
      </c>
      <c r="M42" s="343"/>
      <c r="N42" s="11" t="s">
        <v>30</v>
      </c>
      <c r="O42" s="71">
        <v>1275</v>
      </c>
      <c r="P42" s="11">
        <v>25</v>
      </c>
      <c r="Q42" s="11">
        <v>0</v>
      </c>
      <c r="R42" s="71">
        <v>1250</v>
      </c>
      <c r="S42" s="315">
        <v>1275</v>
      </c>
      <c r="T42" s="315">
        <f>S42-R42</f>
        <v>25</v>
      </c>
      <c r="U42" s="315" t="s">
        <v>1770</v>
      </c>
      <c r="V42" s="395">
        <v>44749</v>
      </c>
      <c r="W42" s="314" t="s">
        <v>1723</v>
      </c>
      <c r="X42" s="324"/>
      <c r="Y42" s="322"/>
    </row>
    <row r="43" spans="1:25" ht="12.75" hidden="1">
      <c r="A43" s="297">
        <v>42</v>
      </c>
      <c r="B43" s="9">
        <v>20210515211746</v>
      </c>
      <c r="C43" s="77">
        <v>44331</v>
      </c>
      <c r="D43" s="26" t="s">
        <v>111</v>
      </c>
      <c r="E43" s="26" t="s">
        <v>112</v>
      </c>
      <c r="F43" s="26" t="s">
        <v>113</v>
      </c>
      <c r="G43" s="27" t="s">
        <v>114</v>
      </c>
      <c r="H43" s="26" t="s">
        <v>115</v>
      </c>
      <c r="I43" s="305"/>
      <c r="J43" s="76">
        <v>842</v>
      </c>
      <c r="K43" s="338">
        <v>44743</v>
      </c>
      <c r="L43" s="323" t="s">
        <v>1866</v>
      </c>
      <c r="M43" s="343"/>
      <c r="N43" s="11" t="s">
        <v>40</v>
      </c>
      <c r="O43" s="16">
        <v>10275</v>
      </c>
      <c r="P43" s="16">
        <v>25</v>
      </c>
      <c r="Q43" s="16">
        <v>0</v>
      </c>
      <c r="R43" s="15">
        <v>10275</v>
      </c>
      <c r="S43" s="16">
        <v>10269</v>
      </c>
      <c r="T43" s="311">
        <f t="shared" ref="T43:T49" si="4">S43-R43</f>
        <v>-6</v>
      </c>
      <c r="U43" s="315" t="s">
        <v>1767</v>
      </c>
      <c r="V43" s="395">
        <v>44747</v>
      </c>
      <c r="W43" s="314" t="s">
        <v>1723</v>
      </c>
      <c r="X43" s="324"/>
      <c r="Y43" s="322"/>
    </row>
    <row r="44" spans="1:25" ht="12.75" hidden="1">
      <c r="A44" s="75">
        <v>43</v>
      </c>
      <c r="B44" s="307">
        <v>20200427137403</v>
      </c>
      <c r="C44" s="25">
        <v>43948</v>
      </c>
      <c r="D44" s="11" t="s">
        <v>72</v>
      </c>
      <c r="E44" s="11" t="s">
        <v>73</v>
      </c>
      <c r="F44" s="11" t="s">
        <v>26</v>
      </c>
      <c r="G44" s="13" t="s">
        <v>74</v>
      </c>
      <c r="H44" s="11" t="s">
        <v>75</v>
      </c>
      <c r="I44" s="11"/>
      <c r="J44" s="76">
        <v>843</v>
      </c>
      <c r="K44" s="338">
        <v>44743</v>
      </c>
      <c r="L44" s="323" t="s">
        <v>1762</v>
      </c>
      <c r="M44" s="343"/>
      <c r="N44" s="11" t="s">
        <v>30</v>
      </c>
      <c r="O44" s="71">
        <v>1025</v>
      </c>
      <c r="P44" s="11">
        <v>25</v>
      </c>
      <c r="Q44" s="11">
        <v>0</v>
      </c>
      <c r="R44" s="71">
        <v>1000</v>
      </c>
      <c r="S44" s="71">
        <v>1013</v>
      </c>
      <c r="T44" s="320">
        <f t="shared" si="4"/>
        <v>13</v>
      </c>
      <c r="U44" s="315" t="s">
        <v>1766</v>
      </c>
      <c r="V44" s="395">
        <v>44746</v>
      </c>
      <c r="W44" s="314" t="s">
        <v>1723</v>
      </c>
      <c r="X44" s="324"/>
      <c r="Y44" s="322"/>
    </row>
    <row r="45" spans="1:25" ht="12.75" hidden="1">
      <c r="A45" s="296">
        <v>44</v>
      </c>
      <c r="B45" s="307">
        <v>2019100884827</v>
      </c>
      <c r="C45" s="25">
        <v>43746</v>
      </c>
      <c r="D45" s="11" t="s">
        <v>77</v>
      </c>
      <c r="E45" s="12" t="s">
        <v>78</v>
      </c>
      <c r="F45" s="12" t="s">
        <v>26</v>
      </c>
      <c r="G45" s="13" t="s">
        <v>79</v>
      </c>
      <c r="H45" s="11" t="s">
        <v>80</v>
      </c>
      <c r="I45" s="11"/>
      <c r="J45" s="76">
        <v>844</v>
      </c>
      <c r="K45" s="338">
        <v>44743</v>
      </c>
      <c r="L45" s="323" t="s">
        <v>1762</v>
      </c>
      <c r="M45" s="343"/>
      <c r="N45" s="11" t="s">
        <v>30</v>
      </c>
      <c r="O45" s="71">
        <v>1275</v>
      </c>
      <c r="P45" s="11">
        <v>25</v>
      </c>
      <c r="Q45" s="11">
        <v>0</v>
      </c>
      <c r="R45" s="71">
        <v>1250</v>
      </c>
      <c r="S45" s="71">
        <v>1253</v>
      </c>
      <c r="T45" s="320">
        <f t="shared" si="4"/>
        <v>3</v>
      </c>
      <c r="U45" s="315" t="s">
        <v>1771</v>
      </c>
      <c r="V45" s="395">
        <v>44749</v>
      </c>
      <c r="W45" s="314" t="s">
        <v>1723</v>
      </c>
      <c r="X45" s="324"/>
      <c r="Y45" s="322"/>
    </row>
    <row r="46" spans="1:25" ht="12.75" hidden="1">
      <c r="A46" s="297">
        <v>45</v>
      </c>
      <c r="B46" s="307">
        <v>20220201281442</v>
      </c>
      <c r="C46" s="25">
        <v>43948</v>
      </c>
      <c r="D46" s="78" t="s">
        <v>351</v>
      </c>
      <c r="E46" s="37" t="s">
        <v>83</v>
      </c>
      <c r="F46" s="37" t="s">
        <v>84</v>
      </c>
      <c r="G46" s="38" t="s">
        <v>85</v>
      </c>
      <c r="H46" s="37" t="s">
        <v>86</v>
      </c>
      <c r="I46" s="37"/>
      <c r="J46" s="76">
        <v>845</v>
      </c>
      <c r="K46" s="338">
        <v>44743</v>
      </c>
      <c r="L46" s="323" t="s">
        <v>1762</v>
      </c>
      <c r="M46" s="343"/>
      <c r="N46" s="11" t="s">
        <v>30</v>
      </c>
      <c r="O46" s="71">
        <v>650</v>
      </c>
      <c r="P46" s="11">
        <v>25</v>
      </c>
      <c r="Q46" s="11">
        <v>0</v>
      </c>
      <c r="R46" s="71">
        <v>625</v>
      </c>
      <c r="S46" s="71">
        <v>650</v>
      </c>
      <c r="T46" s="320">
        <f t="shared" si="4"/>
        <v>25</v>
      </c>
      <c r="U46" s="315" t="s">
        <v>1773</v>
      </c>
      <c r="V46" s="395">
        <v>44749</v>
      </c>
      <c r="W46" s="314" t="s">
        <v>1723</v>
      </c>
      <c r="X46" s="324"/>
      <c r="Y46" s="322"/>
    </row>
    <row r="47" spans="1:25" ht="12.75" hidden="1">
      <c r="A47" s="75">
        <v>46</v>
      </c>
      <c r="B47" s="307">
        <v>20200703140963</v>
      </c>
      <c r="C47" s="10">
        <v>44013</v>
      </c>
      <c r="D47" s="11" t="s">
        <v>24</v>
      </c>
      <c r="E47" s="12" t="s">
        <v>25</v>
      </c>
      <c r="F47" s="12" t="s">
        <v>26</v>
      </c>
      <c r="G47" s="13" t="s">
        <v>27</v>
      </c>
      <c r="H47" s="11" t="s">
        <v>28</v>
      </c>
      <c r="I47" s="11"/>
      <c r="J47" s="76">
        <v>846</v>
      </c>
      <c r="K47" s="338">
        <v>44743</v>
      </c>
      <c r="L47" s="323" t="s">
        <v>1762</v>
      </c>
      <c r="M47" s="343"/>
      <c r="N47" s="11" t="s">
        <v>30</v>
      </c>
      <c r="O47" s="71">
        <v>1500</v>
      </c>
      <c r="P47" s="11">
        <v>0</v>
      </c>
      <c r="Q47" s="11">
        <v>0</v>
      </c>
      <c r="R47" s="71">
        <v>1500</v>
      </c>
      <c r="S47" s="71">
        <v>1476</v>
      </c>
      <c r="T47" s="320">
        <f t="shared" si="4"/>
        <v>-24</v>
      </c>
      <c r="U47" s="315" t="s">
        <v>1764</v>
      </c>
      <c r="V47" s="395">
        <v>44746</v>
      </c>
      <c r="W47" s="314" t="s">
        <v>1723</v>
      </c>
      <c r="X47" s="324"/>
      <c r="Y47" s="322"/>
    </row>
    <row r="48" spans="1:25" ht="12.75" hidden="1">
      <c r="A48" s="296">
        <v>47</v>
      </c>
      <c r="B48" s="307">
        <v>20220331295998</v>
      </c>
      <c r="C48" s="10">
        <v>44651</v>
      </c>
      <c r="D48" s="308" t="s">
        <v>1736</v>
      </c>
      <c r="E48" s="12" t="s">
        <v>1737</v>
      </c>
      <c r="F48" s="12" t="s">
        <v>1738</v>
      </c>
      <c r="G48" s="309" t="s">
        <v>1739</v>
      </c>
      <c r="H48" s="11" t="s">
        <v>1740</v>
      </c>
      <c r="I48" s="11"/>
      <c r="J48" s="76">
        <v>847</v>
      </c>
      <c r="K48" s="338">
        <v>44743</v>
      </c>
      <c r="L48" s="323" t="s">
        <v>1762</v>
      </c>
      <c r="M48" s="343"/>
      <c r="N48" s="11" t="s">
        <v>30</v>
      </c>
      <c r="O48" s="71">
        <v>7200</v>
      </c>
      <c r="P48" s="11">
        <v>0</v>
      </c>
      <c r="Q48" s="11">
        <v>0</v>
      </c>
      <c r="R48" s="71">
        <v>7200</v>
      </c>
      <c r="S48" s="71">
        <v>7189.54</v>
      </c>
      <c r="T48" s="320">
        <f t="shared" si="4"/>
        <v>-10.460000000000036</v>
      </c>
      <c r="U48" s="315" t="s">
        <v>1774</v>
      </c>
      <c r="V48" s="395">
        <v>44749</v>
      </c>
      <c r="W48" s="314" t="s">
        <v>1723</v>
      </c>
      <c r="X48" s="324"/>
      <c r="Y48" s="322"/>
    </row>
    <row r="49" spans="1:25" ht="12.75" hidden="1">
      <c r="A49" s="297">
        <v>48</v>
      </c>
      <c r="B49" s="307">
        <v>20210515211746</v>
      </c>
      <c r="C49" s="77">
        <v>44331</v>
      </c>
      <c r="D49" s="26" t="s">
        <v>111</v>
      </c>
      <c r="E49" s="26" t="s">
        <v>112</v>
      </c>
      <c r="F49" s="26" t="s">
        <v>113</v>
      </c>
      <c r="G49" s="27" t="s">
        <v>114</v>
      </c>
      <c r="H49" s="26" t="s">
        <v>115</v>
      </c>
      <c r="I49" s="305"/>
      <c r="J49" s="76">
        <v>848</v>
      </c>
      <c r="K49" s="338">
        <v>44743</v>
      </c>
      <c r="L49" s="323" t="s">
        <v>1867</v>
      </c>
      <c r="M49" s="343"/>
      <c r="N49" s="11" t="s">
        <v>40</v>
      </c>
      <c r="O49" s="16">
        <v>10275</v>
      </c>
      <c r="P49" s="16">
        <v>25</v>
      </c>
      <c r="Q49" s="16">
        <v>0</v>
      </c>
      <c r="R49" s="15">
        <v>10250</v>
      </c>
      <c r="S49" s="315">
        <v>10269</v>
      </c>
      <c r="T49" s="315">
        <f t="shared" si="4"/>
        <v>19</v>
      </c>
      <c r="U49" s="315" t="s">
        <v>1783</v>
      </c>
      <c r="V49" s="395">
        <v>44768</v>
      </c>
      <c r="W49" s="314" t="s">
        <v>1723</v>
      </c>
      <c r="X49" s="324"/>
      <c r="Y49" s="322"/>
    </row>
    <row r="50" spans="1:25" s="346" customFormat="1" ht="12.75" hidden="1">
      <c r="A50" s="297">
        <v>49</v>
      </c>
      <c r="B50" s="307"/>
      <c r="C50" s="304"/>
      <c r="D50" s="305" t="s">
        <v>1775</v>
      </c>
      <c r="E50" s="305" t="s">
        <v>1776</v>
      </c>
      <c r="F50" s="305" t="s">
        <v>1777</v>
      </c>
      <c r="G50" s="306" t="s">
        <v>1778</v>
      </c>
      <c r="H50" s="305" t="s">
        <v>1779</v>
      </c>
      <c r="I50" s="305"/>
      <c r="J50" s="76">
        <v>849</v>
      </c>
      <c r="K50" s="338">
        <v>44754</v>
      </c>
      <c r="L50" s="323" t="s">
        <v>1780</v>
      </c>
      <c r="M50" s="343"/>
      <c r="N50" s="11" t="s">
        <v>30</v>
      </c>
      <c r="O50" s="71">
        <v>1025</v>
      </c>
      <c r="P50" s="11">
        <v>25</v>
      </c>
      <c r="Q50" s="11">
        <v>0</v>
      </c>
      <c r="R50" s="71">
        <v>1000</v>
      </c>
      <c r="S50" s="413">
        <v>1013</v>
      </c>
      <c r="T50" s="320">
        <f t="shared" ref="T50:T51" si="5">S50-R50</f>
        <v>13</v>
      </c>
      <c r="U50" s="315" t="s">
        <v>1784</v>
      </c>
      <c r="V50" s="395">
        <v>44767</v>
      </c>
      <c r="W50" s="314" t="s">
        <v>1723</v>
      </c>
      <c r="X50" s="324"/>
      <c r="Y50" s="322"/>
    </row>
    <row r="51" spans="1:25" ht="12.75" hidden="1">
      <c r="A51" s="368">
        <v>50</v>
      </c>
      <c r="B51" s="367" t="s">
        <v>105</v>
      </c>
      <c r="C51" s="41">
        <v>42625</v>
      </c>
      <c r="D51" s="12" t="s">
        <v>106</v>
      </c>
      <c r="E51" s="12" t="s">
        <v>107</v>
      </c>
      <c r="F51" s="12" t="s">
        <v>26</v>
      </c>
      <c r="G51" s="306"/>
      <c r="H51" s="305"/>
      <c r="I51" s="305"/>
      <c r="J51" s="76">
        <v>850</v>
      </c>
      <c r="K51" s="338">
        <v>44743</v>
      </c>
      <c r="L51" s="323" t="s">
        <v>1762</v>
      </c>
      <c r="M51" s="343"/>
      <c r="N51" s="349" t="s">
        <v>30</v>
      </c>
      <c r="O51" s="315">
        <v>30976</v>
      </c>
      <c r="P51" s="315">
        <v>0</v>
      </c>
      <c r="Q51" s="315">
        <v>0</v>
      </c>
      <c r="R51" s="315">
        <v>30976</v>
      </c>
      <c r="S51" s="315">
        <v>30666</v>
      </c>
      <c r="T51" s="315">
        <f t="shared" si="5"/>
        <v>-310</v>
      </c>
      <c r="U51" s="315" t="s">
        <v>1788</v>
      </c>
      <c r="V51" s="395">
        <v>44785</v>
      </c>
      <c r="W51" s="314" t="s">
        <v>1723</v>
      </c>
      <c r="X51" s="324"/>
      <c r="Y51" s="322"/>
    </row>
    <row r="52" spans="1:25" ht="12.75" hidden="1">
      <c r="A52" s="297">
        <v>51</v>
      </c>
      <c r="B52" s="295" t="s">
        <v>61</v>
      </c>
      <c r="C52" s="21">
        <v>43462</v>
      </c>
      <c r="D52" s="11" t="s">
        <v>62</v>
      </c>
      <c r="E52" s="11" t="s">
        <v>63</v>
      </c>
      <c r="F52" s="11" t="s">
        <v>26</v>
      </c>
      <c r="G52" s="13" t="s">
        <v>64</v>
      </c>
      <c r="H52" s="11" t="s">
        <v>65</v>
      </c>
      <c r="I52" s="11"/>
      <c r="J52" s="76">
        <v>851</v>
      </c>
      <c r="K52" s="338">
        <v>44774</v>
      </c>
      <c r="L52" s="323" t="s">
        <v>1781</v>
      </c>
      <c r="M52" s="343"/>
      <c r="N52" s="347" t="s">
        <v>30</v>
      </c>
      <c r="O52" s="315">
        <v>3737</v>
      </c>
      <c r="P52" s="315">
        <v>25</v>
      </c>
      <c r="Q52" s="315">
        <v>0</v>
      </c>
      <c r="R52" s="315">
        <v>3712</v>
      </c>
      <c r="S52" s="315">
        <v>3725</v>
      </c>
      <c r="T52" s="315">
        <f>S52-R52</f>
        <v>13</v>
      </c>
      <c r="U52" s="315" t="s">
        <v>1822</v>
      </c>
      <c r="V52" s="395">
        <v>44779</v>
      </c>
      <c r="W52" s="314" t="s">
        <v>1723</v>
      </c>
      <c r="X52" s="324"/>
      <c r="Y52" s="322"/>
    </row>
    <row r="53" spans="1:25" ht="12.75" hidden="1">
      <c r="A53" s="297">
        <v>52</v>
      </c>
      <c r="B53" s="295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1"/>
      <c r="J53" s="76">
        <v>852</v>
      </c>
      <c r="K53" s="338">
        <v>44774</v>
      </c>
      <c r="L53" s="323" t="s">
        <v>1781</v>
      </c>
      <c r="M53" s="343"/>
      <c r="N53" s="11" t="s">
        <v>40</v>
      </c>
      <c r="O53" s="315">
        <v>11535</v>
      </c>
      <c r="P53" s="315">
        <v>10</v>
      </c>
      <c r="Q53" s="315">
        <v>0</v>
      </c>
      <c r="R53" s="315">
        <v>9910</v>
      </c>
      <c r="S53" s="315">
        <v>9890</v>
      </c>
      <c r="T53" s="315">
        <f>S53-R53</f>
        <v>-20</v>
      </c>
      <c r="U53" s="315" t="s">
        <v>1814</v>
      </c>
      <c r="V53" s="395">
        <v>44802</v>
      </c>
      <c r="W53" s="314" t="s">
        <v>1723</v>
      </c>
      <c r="X53" s="324"/>
      <c r="Y53" s="322"/>
    </row>
    <row r="54" spans="1:25" ht="12.75" hidden="1">
      <c r="A54" s="368">
        <v>53</v>
      </c>
      <c r="B54" s="307">
        <v>20211013247674</v>
      </c>
      <c r="C54" s="77">
        <v>44482</v>
      </c>
      <c r="D54" s="26" t="s">
        <v>128</v>
      </c>
      <c r="E54" s="26" t="s">
        <v>129</v>
      </c>
      <c r="F54" s="12" t="s">
        <v>130</v>
      </c>
      <c r="G54" s="27" t="s">
        <v>131</v>
      </c>
      <c r="H54" s="26" t="s">
        <v>132</v>
      </c>
      <c r="I54" s="305"/>
      <c r="J54" s="76">
        <v>853</v>
      </c>
      <c r="K54" s="338">
        <v>44774</v>
      </c>
      <c r="L54" s="323" t="s">
        <v>1781</v>
      </c>
      <c r="M54" s="343"/>
      <c r="N54" s="11" t="s">
        <v>30</v>
      </c>
      <c r="O54" s="71">
        <v>1275</v>
      </c>
      <c r="P54" s="11">
        <v>25</v>
      </c>
      <c r="Q54" s="11">
        <v>0</v>
      </c>
      <c r="R54" s="71">
        <v>1250</v>
      </c>
      <c r="S54" s="315">
        <v>1275</v>
      </c>
      <c r="T54" s="315">
        <f>S54-R54</f>
        <v>25</v>
      </c>
      <c r="U54" s="315" t="s">
        <v>1823</v>
      </c>
      <c r="V54" s="395">
        <v>44779</v>
      </c>
      <c r="W54" s="314" t="s">
        <v>1723</v>
      </c>
      <c r="X54" s="324"/>
      <c r="Y54" s="322"/>
    </row>
    <row r="55" spans="1:25" ht="12.75" hidden="1">
      <c r="A55" s="297">
        <v>54</v>
      </c>
      <c r="B55" s="307">
        <v>20210515211746</v>
      </c>
      <c r="C55" s="77">
        <v>44331</v>
      </c>
      <c r="D55" s="26" t="s">
        <v>111</v>
      </c>
      <c r="E55" s="26" t="s">
        <v>112</v>
      </c>
      <c r="F55" s="26" t="s">
        <v>113</v>
      </c>
      <c r="G55" s="27" t="s">
        <v>114</v>
      </c>
      <c r="H55" s="26" t="s">
        <v>115</v>
      </c>
      <c r="I55" s="305"/>
      <c r="J55" s="76">
        <v>854</v>
      </c>
      <c r="K55" s="338">
        <v>44774</v>
      </c>
      <c r="L55" s="323" t="s">
        <v>1782</v>
      </c>
      <c r="M55" s="343"/>
      <c r="N55" s="11" t="s">
        <v>40</v>
      </c>
      <c r="O55" s="16">
        <v>10275</v>
      </c>
      <c r="P55" s="16">
        <v>25</v>
      </c>
      <c r="Q55" s="16">
        <v>0</v>
      </c>
      <c r="R55" s="15">
        <v>10250</v>
      </c>
      <c r="S55" s="16">
        <v>10269</v>
      </c>
      <c r="T55" s="311">
        <f t="shared" ref="T55:T61" si="6">S55-R55</f>
        <v>19</v>
      </c>
      <c r="U55" s="315" t="s">
        <v>1786</v>
      </c>
      <c r="V55" s="395">
        <v>44775</v>
      </c>
      <c r="W55" s="314" t="s">
        <v>1723</v>
      </c>
      <c r="X55" s="324"/>
      <c r="Y55" s="322"/>
    </row>
    <row r="56" spans="1:25" ht="12.75" hidden="1">
      <c r="A56" s="297">
        <v>55</v>
      </c>
      <c r="B56" s="307">
        <v>20200427137403</v>
      </c>
      <c r="C56" s="25">
        <v>43948</v>
      </c>
      <c r="D56" s="11" t="s">
        <v>72</v>
      </c>
      <c r="E56" s="11" t="s">
        <v>73</v>
      </c>
      <c r="F56" s="11" t="s">
        <v>26</v>
      </c>
      <c r="G56" s="13" t="s">
        <v>74</v>
      </c>
      <c r="H56" s="11" t="s">
        <v>75</v>
      </c>
      <c r="I56" s="11"/>
      <c r="J56" s="76">
        <v>855</v>
      </c>
      <c r="K56" s="338">
        <v>44774</v>
      </c>
      <c r="L56" s="323" t="s">
        <v>1781</v>
      </c>
      <c r="M56" s="343"/>
      <c r="N56" s="11" t="s">
        <v>30</v>
      </c>
      <c r="O56" s="71">
        <v>1775</v>
      </c>
      <c r="P56" s="11">
        <v>25</v>
      </c>
      <c r="Q56" s="11">
        <v>0</v>
      </c>
      <c r="R56" s="71">
        <v>1750</v>
      </c>
      <c r="S56" s="71">
        <v>1763</v>
      </c>
      <c r="T56" s="320">
        <f t="shared" si="6"/>
        <v>13</v>
      </c>
      <c r="U56" s="370" t="s">
        <v>1831</v>
      </c>
      <c r="V56" s="395">
        <v>44777</v>
      </c>
      <c r="W56" s="314" t="s">
        <v>1723</v>
      </c>
      <c r="X56" s="324"/>
      <c r="Y56" s="322"/>
    </row>
    <row r="57" spans="1:25" ht="12.75" hidden="1">
      <c r="A57" s="368">
        <v>56</v>
      </c>
      <c r="B57" s="307">
        <v>2019100884827</v>
      </c>
      <c r="C57" s="25">
        <v>43746</v>
      </c>
      <c r="D57" s="11" t="s">
        <v>77</v>
      </c>
      <c r="E57" s="12" t="s">
        <v>78</v>
      </c>
      <c r="F57" s="12" t="s">
        <v>26</v>
      </c>
      <c r="G57" s="13" t="s">
        <v>79</v>
      </c>
      <c r="H57" s="11" t="s">
        <v>80</v>
      </c>
      <c r="I57" s="11"/>
      <c r="J57" s="76">
        <v>856</v>
      </c>
      <c r="K57" s="338">
        <v>44774</v>
      </c>
      <c r="L57" s="323" t="s">
        <v>1781</v>
      </c>
      <c r="M57" s="343"/>
      <c r="N57" s="11" t="s">
        <v>30</v>
      </c>
      <c r="O57" s="71">
        <v>1275</v>
      </c>
      <c r="P57" s="11">
        <v>25</v>
      </c>
      <c r="Q57" s="11">
        <v>0</v>
      </c>
      <c r="R57" s="71">
        <v>1250</v>
      </c>
      <c r="S57" s="71">
        <v>1275</v>
      </c>
      <c r="T57" s="320">
        <f t="shared" si="6"/>
        <v>25</v>
      </c>
      <c r="U57" s="315" t="s">
        <v>1845</v>
      </c>
      <c r="V57" s="395">
        <v>44803</v>
      </c>
      <c r="W57" s="314" t="s">
        <v>1723</v>
      </c>
      <c r="X57" s="324"/>
      <c r="Y57" s="322"/>
    </row>
    <row r="58" spans="1:25" ht="12.75" hidden="1">
      <c r="A58" s="297">
        <v>57</v>
      </c>
      <c r="B58" s="307">
        <v>20220201281442</v>
      </c>
      <c r="C58" s="25">
        <v>43948</v>
      </c>
      <c r="D58" s="78" t="s">
        <v>351</v>
      </c>
      <c r="E58" s="37" t="s">
        <v>83</v>
      </c>
      <c r="F58" s="37" t="s">
        <v>84</v>
      </c>
      <c r="G58" s="38" t="s">
        <v>85</v>
      </c>
      <c r="H58" s="37" t="s">
        <v>86</v>
      </c>
      <c r="I58" s="37"/>
      <c r="J58" s="76">
        <v>857</v>
      </c>
      <c r="K58" s="338">
        <v>44774</v>
      </c>
      <c r="L58" s="323" t="s">
        <v>1781</v>
      </c>
      <c r="M58" s="343"/>
      <c r="N58" s="11" t="s">
        <v>30</v>
      </c>
      <c r="O58" s="71">
        <v>650</v>
      </c>
      <c r="P58" s="11">
        <v>25</v>
      </c>
      <c r="Q58" s="11">
        <v>0</v>
      </c>
      <c r="R58" s="71">
        <v>625</v>
      </c>
      <c r="S58" s="71">
        <v>650</v>
      </c>
      <c r="T58" s="320">
        <f t="shared" si="6"/>
        <v>25</v>
      </c>
      <c r="U58" s="315" t="s">
        <v>1787</v>
      </c>
      <c r="V58" s="395">
        <v>44778</v>
      </c>
      <c r="W58" s="314" t="s">
        <v>1723</v>
      </c>
      <c r="X58" s="324"/>
      <c r="Y58" s="322"/>
    </row>
    <row r="59" spans="1:25" ht="12.75" hidden="1">
      <c r="A59" s="297">
        <v>58</v>
      </c>
      <c r="B59" s="307">
        <v>20200703140963</v>
      </c>
      <c r="C59" s="10">
        <v>44013</v>
      </c>
      <c r="D59" s="11" t="s">
        <v>24</v>
      </c>
      <c r="E59" s="12" t="s">
        <v>25</v>
      </c>
      <c r="F59" s="12" t="s">
        <v>26</v>
      </c>
      <c r="G59" s="13" t="s">
        <v>27</v>
      </c>
      <c r="H59" s="11" t="s">
        <v>28</v>
      </c>
      <c r="I59" s="11"/>
      <c r="J59" s="76">
        <v>858</v>
      </c>
      <c r="K59" s="338">
        <v>44774</v>
      </c>
      <c r="L59" s="323" t="s">
        <v>1781</v>
      </c>
      <c r="M59" s="343"/>
      <c r="N59" s="11" t="s">
        <v>30</v>
      </c>
      <c r="O59" s="71">
        <v>1500</v>
      </c>
      <c r="P59" s="11">
        <v>0</v>
      </c>
      <c r="Q59" s="11">
        <v>0</v>
      </c>
      <c r="R59" s="71">
        <v>1500</v>
      </c>
      <c r="S59" s="71">
        <v>1476</v>
      </c>
      <c r="T59" s="320">
        <f t="shared" si="6"/>
        <v>-24</v>
      </c>
      <c r="U59" s="315" t="s">
        <v>1825</v>
      </c>
      <c r="V59" s="395">
        <v>44778</v>
      </c>
      <c r="W59" s="314" t="s">
        <v>1723</v>
      </c>
      <c r="X59" s="324"/>
      <c r="Y59" s="322"/>
    </row>
    <row r="60" spans="1:25" ht="12.75" hidden="1">
      <c r="A60" s="368">
        <v>59</v>
      </c>
      <c r="B60" s="307">
        <v>20220331295998</v>
      </c>
      <c r="C60" s="10">
        <v>44651</v>
      </c>
      <c r="D60" s="308" t="s">
        <v>1736</v>
      </c>
      <c r="E60" s="12" t="s">
        <v>1737</v>
      </c>
      <c r="F60" s="12" t="s">
        <v>1738</v>
      </c>
      <c r="G60" s="309" t="s">
        <v>1739</v>
      </c>
      <c r="H60" s="11" t="s">
        <v>1740</v>
      </c>
      <c r="I60" s="11"/>
      <c r="J60" s="76">
        <v>859</v>
      </c>
      <c r="K60" s="338">
        <v>44774</v>
      </c>
      <c r="L60" s="323" t="s">
        <v>1781</v>
      </c>
      <c r="M60" s="343"/>
      <c r="N60" s="11" t="s">
        <v>30</v>
      </c>
      <c r="O60" s="313">
        <v>5321.5</v>
      </c>
      <c r="P60" s="361">
        <v>0</v>
      </c>
      <c r="Q60" s="361">
        <v>0</v>
      </c>
      <c r="R60" s="313">
        <v>5321.5</v>
      </c>
      <c r="S60" s="313">
        <v>5321.5</v>
      </c>
      <c r="T60" s="363">
        <f t="shared" si="6"/>
        <v>0</v>
      </c>
      <c r="U60" s="364" t="s">
        <v>1824</v>
      </c>
      <c r="V60" s="395">
        <v>44779</v>
      </c>
      <c r="W60" s="314" t="s">
        <v>1723</v>
      </c>
      <c r="X60" s="365"/>
      <c r="Y60" s="366"/>
    </row>
    <row r="61" spans="1:25" s="374" customFormat="1" ht="12.75" hidden="1">
      <c r="A61" s="379">
        <v>60</v>
      </c>
      <c r="B61" s="327">
        <v>20210921260420</v>
      </c>
      <c r="C61" s="332" t="s">
        <v>282</v>
      </c>
      <c r="D61" s="380" t="s">
        <v>283</v>
      </c>
      <c r="E61" s="380" t="s">
        <v>284</v>
      </c>
      <c r="F61" s="381" t="s">
        <v>45</v>
      </c>
      <c r="G61" s="382" t="s">
        <v>285</v>
      </c>
      <c r="H61" s="381" t="s">
        <v>286</v>
      </c>
      <c r="I61" s="584"/>
      <c r="J61" s="331">
        <v>860</v>
      </c>
      <c r="K61" s="371">
        <v>44783</v>
      </c>
      <c r="L61" s="372" t="s">
        <v>1812</v>
      </c>
      <c r="M61" s="373"/>
      <c r="N61" s="333" t="s">
        <v>30</v>
      </c>
      <c r="O61" s="375">
        <v>1025</v>
      </c>
      <c r="P61" s="378">
        <v>25</v>
      </c>
      <c r="Q61" s="378">
        <v>0</v>
      </c>
      <c r="R61" s="383">
        <f t="shared" ref="R61" si="7">+O61-P61</f>
        <v>1000</v>
      </c>
      <c r="S61" s="375">
        <v>0</v>
      </c>
      <c r="T61" s="378">
        <f t="shared" si="6"/>
        <v>-1000</v>
      </c>
      <c r="U61" s="375"/>
      <c r="V61" s="375"/>
      <c r="W61" s="376"/>
      <c r="X61" s="377"/>
      <c r="Y61" s="378"/>
    </row>
    <row r="62" spans="1:25" s="362" customFormat="1" ht="12.75" hidden="1">
      <c r="A62" s="297">
        <v>61</v>
      </c>
      <c r="B62" s="307">
        <v>20210515211746</v>
      </c>
      <c r="C62" s="77">
        <v>44331</v>
      </c>
      <c r="D62" s="26" t="s">
        <v>111</v>
      </c>
      <c r="E62" s="26" t="s">
        <v>112</v>
      </c>
      <c r="F62" s="26" t="s">
        <v>113</v>
      </c>
      <c r="G62" s="27" t="s">
        <v>114</v>
      </c>
      <c r="H62" s="26" t="s">
        <v>115</v>
      </c>
      <c r="I62" s="305"/>
      <c r="J62" s="76">
        <v>861</v>
      </c>
      <c r="K62" s="338">
        <v>44788</v>
      </c>
      <c r="L62" s="323" t="s">
        <v>1813</v>
      </c>
      <c r="M62" s="343"/>
      <c r="N62" s="11" t="s">
        <v>40</v>
      </c>
      <c r="O62" s="410">
        <v>10275</v>
      </c>
      <c r="P62" s="16">
        <v>25</v>
      </c>
      <c r="Q62" s="16">
        <v>0</v>
      </c>
      <c r="R62" s="15">
        <v>10250</v>
      </c>
      <c r="S62" s="16">
        <v>10269</v>
      </c>
      <c r="T62" s="311">
        <f t="shared" ref="T62:T63" si="8">S62-R62</f>
        <v>19</v>
      </c>
      <c r="U62" s="315" t="s">
        <v>1830</v>
      </c>
      <c r="V62" s="430">
        <v>44798</v>
      </c>
      <c r="W62" s="314" t="s">
        <v>1723</v>
      </c>
      <c r="X62" s="324"/>
      <c r="Y62" s="322"/>
    </row>
    <row r="63" spans="1:25" s="362" customFormat="1" ht="12.75" hidden="1">
      <c r="A63" s="368">
        <v>62</v>
      </c>
      <c r="B63" s="367" t="s">
        <v>105</v>
      </c>
      <c r="C63" s="41">
        <v>42625</v>
      </c>
      <c r="D63" s="12" t="s">
        <v>106</v>
      </c>
      <c r="E63" s="12" t="s">
        <v>107</v>
      </c>
      <c r="F63" s="12" t="s">
        <v>26</v>
      </c>
      <c r="G63" s="306"/>
      <c r="H63" s="305"/>
      <c r="I63" s="305"/>
      <c r="J63" s="369">
        <v>862</v>
      </c>
      <c r="K63" s="338">
        <v>44804</v>
      </c>
      <c r="L63" s="323" t="s">
        <v>1781</v>
      </c>
      <c r="M63" s="343"/>
      <c r="N63" s="363" t="s">
        <v>30</v>
      </c>
      <c r="O63" s="315">
        <v>19263</v>
      </c>
      <c r="P63" s="322">
        <v>0</v>
      </c>
      <c r="Q63" s="322">
        <v>0</v>
      </c>
      <c r="R63" s="315">
        <v>19263</v>
      </c>
      <c r="S63" s="315">
        <v>19070</v>
      </c>
      <c r="T63" s="322">
        <f t="shared" si="8"/>
        <v>-193</v>
      </c>
      <c r="U63" s="315" t="s">
        <v>1826</v>
      </c>
      <c r="V63" s="395">
        <v>44819</v>
      </c>
      <c r="W63" s="314" t="s">
        <v>1723</v>
      </c>
      <c r="X63" s="324"/>
      <c r="Y63" s="322"/>
    </row>
    <row r="64" spans="1:25" s="399" customFormat="1" ht="12.75" hidden="1">
      <c r="A64" s="297">
        <v>63</v>
      </c>
      <c r="B64" s="384" t="s">
        <v>61</v>
      </c>
      <c r="C64" s="385">
        <v>43462</v>
      </c>
      <c r="D64" s="386" t="s">
        <v>62</v>
      </c>
      <c r="E64" s="387" t="s">
        <v>63</v>
      </c>
      <c r="F64" s="387" t="s">
        <v>26</v>
      </c>
      <c r="G64" s="388" t="s">
        <v>64</v>
      </c>
      <c r="H64" s="387" t="s">
        <v>65</v>
      </c>
      <c r="I64" s="387"/>
      <c r="J64" s="369">
        <v>863</v>
      </c>
      <c r="K64" s="389">
        <v>44805</v>
      </c>
      <c r="L64" s="390" t="s">
        <v>1810</v>
      </c>
      <c r="M64" s="391"/>
      <c r="N64" s="392" t="s">
        <v>30</v>
      </c>
      <c r="O64" s="393">
        <v>3705</v>
      </c>
      <c r="P64" s="393">
        <v>25</v>
      </c>
      <c r="Q64" s="393">
        <v>0</v>
      </c>
      <c r="R64" s="394">
        <f t="shared" ref="R64:R66" si="9">+O64-P64</f>
        <v>3680</v>
      </c>
      <c r="S64" s="393">
        <v>3697</v>
      </c>
      <c r="T64" s="393">
        <f>S64-R64</f>
        <v>17</v>
      </c>
      <c r="U64" s="393" t="s">
        <v>1821</v>
      </c>
      <c r="V64" s="395">
        <v>44817</v>
      </c>
      <c r="W64" s="396" t="s">
        <v>1723</v>
      </c>
      <c r="X64" s="397"/>
      <c r="Y64" s="398"/>
    </row>
    <row r="65" spans="1:25" s="399" customFormat="1" ht="12.75" hidden="1">
      <c r="A65" s="297">
        <v>64</v>
      </c>
      <c r="B65" s="384" t="s">
        <v>33</v>
      </c>
      <c r="C65" s="400">
        <v>43435</v>
      </c>
      <c r="D65" s="387" t="s">
        <v>34</v>
      </c>
      <c r="E65" s="387" t="s">
        <v>35</v>
      </c>
      <c r="F65" s="387" t="s">
        <v>36</v>
      </c>
      <c r="G65" s="388" t="s">
        <v>37</v>
      </c>
      <c r="H65" s="387" t="s">
        <v>38</v>
      </c>
      <c r="I65" s="387"/>
      <c r="J65" s="369">
        <v>864</v>
      </c>
      <c r="K65" s="389">
        <v>44805</v>
      </c>
      <c r="L65" s="390" t="s">
        <v>1810</v>
      </c>
      <c r="M65" s="391"/>
      <c r="N65" s="387" t="s">
        <v>40</v>
      </c>
      <c r="O65" s="370">
        <v>8883</v>
      </c>
      <c r="P65" s="370">
        <v>10</v>
      </c>
      <c r="Q65" s="370">
        <v>0</v>
      </c>
      <c r="R65" s="394">
        <f t="shared" si="9"/>
        <v>8873</v>
      </c>
      <c r="S65" s="370">
        <v>8690</v>
      </c>
      <c r="T65" s="370">
        <f>S65-R65</f>
        <v>-183</v>
      </c>
      <c r="U65" s="370" t="s">
        <v>1828</v>
      </c>
      <c r="V65" s="395">
        <v>44819</v>
      </c>
      <c r="W65" s="401" t="s">
        <v>1723</v>
      </c>
      <c r="X65" s="402"/>
      <c r="Y65" s="403"/>
    </row>
    <row r="66" spans="1:25" s="399" customFormat="1" ht="12.75" hidden="1">
      <c r="A66" s="404">
        <v>65</v>
      </c>
      <c r="B66" s="405">
        <v>20211013247674</v>
      </c>
      <c r="C66" s="406">
        <v>44482</v>
      </c>
      <c r="D66" s="407" t="s">
        <v>128</v>
      </c>
      <c r="E66" s="407" t="s">
        <v>129</v>
      </c>
      <c r="F66" s="408" t="s">
        <v>130</v>
      </c>
      <c r="G66" s="409" t="s">
        <v>131</v>
      </c>
      <c r="H66" s="407" t="s">
        <v>132</v>
      </c>
      <c r="I66" s="424"/>
      <c r="J66" s="369">
        <v>865</v>
      </c>
      <c r="K66" s="389">
        <v>44805</v>
      </c>
      <c r="L66" s="390" t="s">
        <v>1810</v>
      </c>
      <c r="M66" s="391"/>
      <c r="N66" s="387" t="s">
        <v>30</v>
      </c>
      <c r="O66" s="370">
        <v>1275</v>
      </c>
      <c r="P66" s="387">
        <v>25</v>
      </c>
      <c r="Q66" s="387">
        <v>0</v>
      </c>
      <c r="R66" s="394">
        <f t="shared" si="9"/>
        <v>1250</v>
      </c>
      <c r="S66" s="370">
        <v>1275</v>
      </c>
      <c r="T66" s="370">
        <f>S66-R66</f>
        <v>25</v>
      </c>
      <c r="U66" s="370" t="s">
        <v>1815</v>
      </c>
      <c r="V66" s="395">
        <v>44803</v>
      </c>
      <c r="W66" s="401" t="s">
        <v>1723</v>
      </c>
      <c r="X66" s="402"/>
      <c r="Y66" s="403"/>
    </row>
    <row r="67" spans="1:25" s="399" customFormat="1" ht="12.75" hidden="1">
      <c r="A67" s="297">
        <v>66</v>
      </c>
      <c r="B67" s="405">
        <v>20210515211746</v>
      </c>
      <c r="C67" s="406">
        <v>44331</v>
      </c>
      <c r="D67" s="407" t="s">
        <v>111</v>
      </c>
      <c r="E67" s="407" t="s">
        <v>112</v>
      </c>
      <c r="F67" s="407" t="s">
        <v>113</v>
      </c>
      <c r="G67" s="409" t="s">
        <v>114</v>
      </c>
      <c r="H67" s="407" t="s">
        <v>115</v>
      </c>
      <c r="I67" s="424"/>
      <c r="J67" s="369">
        <v>866</v>
      </c>
      <c r="K67" s="389">
        <v>44805</v>
      </c>
      <c r="L67" s="390" t="s">
        <v>1811</v>
      </c>
      <c r="M67" s="391"/>
      <c r="N67" s="387" t="s">
        <v>40</v>
      </c>
      <c r="O67" s="370">
        <v>7775</v>
      </c>
      <c r="P67" s="410">
        <v>25</v>
      </c>
      <c r="Q67" s="410">
        <v>0</v>
      </c>
      <c r="R67" s="394">
        <f>+O67-P67</f>
        <v>7750</v>
      </c>
      <c r="S67" s="410">
        <v>7769</v>
      </c>
      <c r="T67" s="411">
        <f t="shared" ref="T67:T72" si="10">S67-R67</f>
        <v>19</v>
      </c>
      <c r="U67" s="370" t="s">
        <v>1820</v>
      </c>
      <c r="V67" s="395">
        <v>44817</v>
      </c>
      <c r="W67" s="401" t="s">
        <v>1723</v>
      </c>
      <c r="X67" s="402"/>
      <c r="Y67" s="403"/>
    </row>
    <row r="68" spans="1:25" s="399" customFormat="1" ht="12.75" hidden="1">
      <c r="A68" s="297">
        <v>67</v>
      </c>
      <c r="B68" s="405">
        <v>20200427137403</v>
      </c>
      <c r="C68" s="412">
        <v>43948</v>
      </c>
      <c r="D68" s="387" t="s">
        <v>72</v>
      </c>
      <c r="E68" s="387" t="s">
        <v>73</v>
      </c>
      <c r="F68" s="387" t="s">
        <v>26</v>
      </c>
      <c r="G68" s="388" t="s">
        <v>74</v>
      </c>
      <c r="H68" s="387" t="s">
        <v>75</v>
      </c>
      <c r="I68" s="387"/>
      <c r="J68" s="369">
        <v>867</v>
      </c>
      <c r="K68" s="389">
        <v>44805</v>
      </c>
      <c r="L68" s="390" t="s">
        <v>1810</v>
      </c>
      <c r="M68" s="391"/>
      <c r="N68" s="387" t="s">
        <v>30</v>
      </c>
      <c r="O68" s="370">
        <v>1325</v>
      </c>
      <c r="P68" s="387">
        <v>25</v>
      </c>
      <c r="Q68" s="387">
        <v>0</v>
      </c>
      <c r="R68" s="394">
        <f t="shared" ref="R68:R73" si="11">+O68-P68</f>
        <v>1300</v>
      </c>
      <c r="S68" s="413">
        <v>1317</v>
      </c>
      <c r="T68" s="414">
        <f t="shared" si="10"/>
        <v>17</v>
      </c>
      <c r="U68" s="370" t="s">
        <v>1818</v>
      </c>
      <c r="V68" s="395">
        <v>44817</v>
      </c>
      <c r="W68" s="401" t="s">
        <v>1723</v>
      </c>
      <c r="X68" s="402"/>
      <c r="Y68" s="403"/>
    </row>
    <row r="69" spans="1:25" s="399" customFormat="1" ht="12.75" hidden="1">
      <c r="A69" s="404">
        <v>68</v>
      </c>
      <c r="B69" s="405">
        <v>2019100884827</v>
      </c>
      <c r="C69" s="412">
        <v>43746</v>
      </c>
      <c r="D69" s="387" t="s">
        <v>77</v>
      </c>
      <c r="E69" s="408" t="s">
        <v>78</v>
      </c>
      <c r="F69" s="408" t="s">
        <v>26</v>
      </c>
      <c r="G69" s="388" t="s">
        <v>79</v>
      </c>
      <c r="H69" s="387" t="s">
        <v>80</v>
      </c>
      <c r="I69" s="387"/>
      <c r="J69" s="369">
        <v>868</v>
      </c>
      <c r="K69" s="389">
        <v>44805</v>
      </c>
      <c r="L69" s="390" t="s">
        <v>1810</v>
      </c>
      <c r="M69" s="391"/>
      <c r="N69" s="387" t="s">
        <v>30</v>
      </c>
      <c r="O69" s="370">
        <v>1275</v>
      </c>
      <c r="P69" s="387">
        <v>25</v>
      </c>
      <c r="Q69" s="387">
        <v>0</v>
      </c>
      <c r="R69" s="394">
        <f t="shared" si="11"/>
        <v>1250</v>
      </c>
      <c r="S69" s="413">
        <v>1257</v>
      </c>
      <c r="T69" s="414">
        <f t="shared" si="10"/>
        <v>7</v>
      </c>
      <c r="U69" s="370" t="s">
        <v>1817</v>
      </c>
      <c r="V69" s="395">
        <v>44817</v>
      </c>
      <c r="W69" s="401" t="s">
        <v>1723</v>
      </c>
      <c r="X69" s="402"/>
      <c r="Y69" s="403"/>
    </row>
    <row r="70" spans="1:25" s="399" customFormat="1" ht="12.75" hidden="1">
      <c r="A70" s="297">
        <v>69</v>
      </c>
      <c r="B70" s="405">
        <v>20220201281442</v>
      </c>
      <c r="C70" s="412">
        <v>43948</v>
      </c>
      <c r="D70" s="415" t="s">
        <v>351</v>
      </c>
      <c r="E70" s="416" t="s">
        <v>83</v>
      </c>
      <c r="F70" s="416" t="s">
        <v>84</v>
      </c>
      <c r="G70" s="417" t="s">
        <v>85</v>
      </c>
      <c r="H70" s="416" t="s">
        <v>86</v>
      </c>
      <c r="I70" s="416"/>
      <c r="J70" s="369">
        <v>869</v>
      </c>
      <c r="K70" s="389">
        <v>44805</v>
      </c>
      <c r="L70" s="390" t="s">
        <v>1810</v>
      </c>
      <c r="M70" s="391"/>
      <c r="N70" s="387" t="s">
        <v>30</v>
      </c>
      <c r="O70" s="370">
        <v>650</v>
      </c>
      <c r="P70" s="387">
        <v>25</v>
      </c>
      <c r="Q70" s="387">
        <v>0</v>
      </c>
      <c r="R70" s="394">
        <f t="shared" si="11"/>
        <v>625</v>
      </c>
      <c r="S70" s="413">
        <v>650</v>
      </c>
      <c r="T70" s="414">
        <f t="shared" si="10"/>
        <v>25</v>
      </c>
      <c r="U70" s="370" t="s">
        <v>1816</v>
      </c>
      <c r="V70" s="395">
        <v>44817</v>
      </c>
      <c r="W70" s="401" t="s">
        <v>1723</v>
      </c>
      <c r="X70" s="402"/>
      <c r="Y70" s="403"/>
    </row>
    <row r="71" spans="1:25" s="399" customFormat="1" ht="12.75" hidden="1">
      <c r="A71" s="297">
        <v>70</v>
      </c>
      <c r="B71" s="405">
        <v>20200703140963</v>
      </c>
      <c r="C71" s="418">
        <v>44013</v>
      </c>
      <c r="D71" s="387" t="s">
        <v>24</v>
      </c>
      <c r="E71" s="408" t="s">
        <v>25</v>
      </c>
      <c r="F71" s="408" t="s">
        <v>26</v>
      </c>
      <c r="G71" s="388" t="s">
        <v>27</v>
      </c>
      <c r="H71" s="387" t="s">
        <v>28</v>
      </c>
      <c r="I71" s="387"/>
      <c r="J71" s="369">
        <v>870</v>
      </c>
      <c r="K71" s="389">
        <v>44805</v>
      </c>
      <c r="L71" s="390" t="s">
        <v>1810</v>
      </c>
      <c r="M71" s="391"/>
      <c r="N71" s="387" t="s">
        <v>30</v>
      </c>
      <c r="O71" s="370">
        <v>1500</v>
      </c>
      <c r="P71" s="387">
        <v>0</v>
      </c>
      <c r="Q71" s="387">
        <v>0</v>
      </c>
      <c r="R71" s="394">
        <f t="shared" si="11"/>
        <v>1500</v>
      </c>
      <c r="S71" s="413">
        <v>1476</v>
      </c>
      <c r="T71" s="414">
        <f t="shared" si="10"/>
        <v>-24</v>
      </c>
      <c r="U71" s="370" t="s">
        <v>1819</v>
      </c>
      <c r="V71" s="395">
        <v>44816</v>
      </c>
      <c r="W71" s="401" t="s">
        <v>1723</v>
      </c>
      <c r="X71" s="402"/>
      <c r="Y71" s="403"/>
    </row>
    <row r="72" spans="1:25" s="399" customFormat="1" ht="12.75" hidden="1">
      <c r="A72" s="404">
        <v>71</v>
      </c>
      <c r="B72" s="405">
        <v>20220331295998</v>
      </c>
      <c r="C72" s="418">
        <v>44651</v>
      </c>
      <c r="D72" s="419" t="s">
        <v>1736</v>
      </c>
      <c r="E72" s="408" t="s">
        <v>1737</v>
      </c>
      <c r="F72" s="408" t="s">
        <v>1738</v>
      </c>
      <c r="G72" s="420" t="s">
        <v>1739</v>
      </c>
      <c r="H72" s="387" t="s">
        <v>1740</v>
      </c>
      <c r="I72" s="387"/>
      <c r="J72" s="369">
        <v>871</v>
      </c>
      <c r="K72" s="389">
        <v>44805</v>
      </c>
      <c r="L72" s="390" t="s">
        <v>1810</v>
      </c>
      <c r="M72" s="391"/>
      <c r="N72" s="387" t="s">
        <v>30</v>
      </c>
      <c r="O72" s="370">
        <v>5383.2</v>
      </c>
      <c r="P72" s="387">
        <v>0</v>
      </c>
      <c r="Q72" s="387">
        <v>0</v>
      </c>
      <c r="R72" s="394">
        <f t="shared" si="11"/>
        <v>5383.2</v>
      </c>
      <c r="S72" s="413">
        <v>5383</v>
      </c>
      <c r="T72" s="414">
        <f t="shared" si="10"/>
        <v>-0.1999999999998181</v>
      </c>
      <c r="U72" s="370" t="s">
        <v>1827</v>
      </c>
      <c r="V72" s="395">
        <v>44819</v>
      </c>
      <c r="W72" s="401" t="s">
        <v>1723</v>
      </c>
      <c r="X72" s="402"/>
      <c r="Y72" s="403"/>
    </row>
    <row r="73" spans="1:25" s="399" customFormat="1" ht="12.75" hidden="1">
      <c r="A73" s="297">
        <v>72</v>
      </c>
      <c r="B73" s="405">
        <v>20210515211746</v>
      </c>
      <c r="C73" s="406">
        <v>44331</v>
      </c>
      <c r="D73" s="407" t="s">
        <v>111</v>
      </c>
      <c r="E73" s="407" t="s">
        <v>112</v>
      </c>
      <c r="F73" s="407" t="s">
        <v>113</v>
      </c>
      <c r="G73" s="409" t="s">
        <v>114</v>
      </c>
      <c r="H73" s="407" t="s">
        <v>115</v>
      </c>
      <c r="I73" s="424"/>
      <c r="J73" s="369">
        <v>872</v>
      </c>
      <c r="K73" s="389">
        <v>44819</v>
      </c>
      <c r="L73" s="390" t="s">
        <v>1829</v>
      </c>
      <c r="M73" s="391"/>
      <c r="N73" s="387" t="s">
        <v>40</v>
      </c>
      <c r="O73" s="370">
        <v>7925</v>
      </c>
      <c r="P73" s="410">
        <v>25</v>
      </c>
      <c r="Q73" s="410">
        <v>0</v>
      </c>
      <c r="R73" s="394">
        <f t="shared" si="11"/>
        <v>7900</v>
      </c>
      <c r="S73" s="410">
        <v>7919</v>
      </c>
      <c r="T73" s="411">
        <f t="shared" ref="T73" si="12">S73-R73</f>
        <v>19</v>
      </c>
      <c r="U73" s="370" t="s">
        <v>1836</v>
      </c>
      <c r="V73" s="395">
        <v>44833</v>
      </c>
      <c r="W73" s="401" t="s">
        <v>1723</v>
      </c>
      <c r="X73" s="402"/>
      <c r="Y73" s="403"/>
    </row>
    <row r="74" spans="1:25" s="399" customFormat="1" ht="12.75" hidden="1">
      <c r="A74" s="404">
        <v>73</v>
      </c>
      <c r="B74" s="421" t="s">
        <v>105</v>
      </c>
      <c r="C74" s="422">
        <v>42625</v>
      </c>
      <c r="D74" s="408" t="s">
        <v>106</v>
      </c>
      <c r="E74" s="408" t="s">
        <v>107</v>
      </c>
      <c r="F74" s="408" t="s">
        <v>26</v>
      </c>
      <c r="G74" s="423"/>
      <c r="H74" s="424"/>
      <c r="I74" s="424"/>
      <c r="J74" s="369">
        <v>882</v>
      </c>
      <c r="K74" s="389">
        <v>44834</v>
      </c>
      <c r="L74" s="390" t="s">
        <v>1810</v>
      </c>
      <c r="M74" s="391"/>
      <c r="N74" s="425" t="s">
        <v>30</v>
      </c>
      <c r="O74" s="370">
        <v>24273</v>
      </c>
      <c r="P74" s="403">
        <v>0</v>
      </c>
      <c r="Q74" s="403">
        <v>0</v>
      </c>
      <c r="R74" s="394">
        <f>+O74-P74</f>
        <v>24273</v>
      </c>
      <c r="S74" s="370">
        <v>24030</v>
      </c>
      <c r="T74" s="403">
        <f>S74-R74</f>
        <v>-243</v>
      </c>
      <c r="U74" s="370" t="s">
        <v>1837</v>
      </c>
      <c r="V74" s="395">
        <v>44840</v>
      </c>
      <c r="W74" s="401" t="s">
        <v>1723</v>
      </c>
      <c r="X74" s="402"/>
      <c r="Y74" s="403"/>
    </row>
    <row r="75" spans="1:25" s="399" customFormat="1" ht="12.75" hidden="1">
      <c r="A75" s="297">
        <v>74</v>
      </c>
      <c r="B75" s="384" t="s">
        <v>61</v>
      </c>
      <c r="C75" s="385">
        <v>43462</v>
      </c>
      <c r="D75" s="386" t="s">
        <v>62</v>
      </c>
      <c r="E75" s="387" t="s">
        <v>63</v>
      </c>
      <c r="F75" s="387" t="s">
        <v>26</v>
      </c>
      <c r="G75" s="388" t="s">
        <v>64</v>
      </c>
      <c r="H75" s="387" t="s">
        <v>65</v>
      </c>
      <c r="I75" s="387"/>
      <c r="J75" s="369">
        <v>873</v>
      </c>
      <c r="K75" s="389">
        <v>44835</v>
      </c>
      <c r="L75" s="390" t="s">
        <v>1832</v>
      </c>
      <c r="M75" s="391"/>
      <c r="N75" s="392" t="s">
        <v>30</v>
      </c>
      <c r="O75" s="393">
        <v>4329</v>
      </c>
      <c r="P75" s="393">
        <v>25</v>
      </c>
      <c r="Q75" s="393">
        <v>0</v>
      </c>
      <c r="R75" s="394">
        <f t="shared" ref="R75:R77" si="13">+O75-P75</f>
        <v>4304</v>
      </c>
      <c r="S75" s="393">
        <v>4321</v>
      </c>
      <c r="T75" s="393">
        <f>S75-R75</f>
        <v>17</v>
      </c>
      <c r="U75" s="370" t="s">
        <v>1840</v>
      </c>
      <c r="V75" s="395">
        <v>44846</v>
      </c>
      <c r="W75" s="396" t="s">
        <v>1723</v>
      </c>
      <c r="X75" s="397"/>
      <c r="Y75" s="398"/>
    </row>
    <row r="76" spans="1:25" s="374" customFormat="1" ht="25.5" hidden="1">
      <c r="A76" s="441">
        <v>75</v>
      </c>
      <c r="B76" s="442" t="s">
        <v>33</v>
      </c>
      <c r="C76" s="443">
        <v>43435</v>
      </c>
      <c r="D76" s="333" t="s">
        <v>34</v>
      </c>
      <c r="E76" s="333" t="s">
        <v>35</v>
      </c>
      <c r="F76" s="333" t="s">
        <v>36</v>
      </c>
      <c r="G76" s="330" t="s">
        <v>37</v>
      </c>
      <c r="H76" s="333" t="s">
        <v>38</v>
      </c>
      <c r="I76" s="333"/>
      <c r="J76" s="331">
        <v>874</v>
      </c>
      <c r="K76" s="371">
        <v>44835</v>
      </c>
      <c r="L76" s="372" t="s">
        <v>1832</v>
      </c>
      <c r="M76" s="373"/>
      <c r="N76" s="333" t="s">
        <v>40</v>
      </c>
      <c r="O76" s="375">
        <v>8710</v>
      </c>
      <c r="P76" s="375">
        <v>10</v>
      </c>
      <c r="Q76" s="375">
        <v>0</v>
      </c>
      <c r="R76" s="444">
        <f t="shared" si="13"/>
        <v>8700</v>
      </c>
      <c r="S76" s="467">
        <f>4990+5488</f>
        <v>10478</v>
      </c>
      <c r="T76" s="466">
        <f>S76-R76</f>
        <v>1778</v>
      </c>
      <c r="U76" s="468" t="s">
        <v>1873</v>
      </c>
      <c r="V76" s="469" t="s">
        <v>1872</v>
      </c>
      <c r="W76" s="396" t="s">
        <v>1723</v>
      </c>
      <c r="X76" s="377"/>
      <c r="Y76" s="378"/>
    </row>
    <row r="77" spans="1:25" s="399" customFormat="1" ht="12.75" hidden="1">
      <c r="A77" s="297">
        <v>76</v>
      </c>
      <c r="B77" s="405">
        <v>20211013247674</v>
      </c>
      <c r="C77" s="406">
        <v>44482</v>
      </c>
      <c r="D77" s="407" t="s">
        <v>128</v>
      </c>
      <c r="E77" s="407" t="s">
        <v>129</v>
      </c>
      <c r="F77" s="408" t="s">
        <v>130</v>
      </c>
      <c r="G77" s="409" t="s">
        <v>131</v>
      </c>
      <c r="H77" s="407" t="s">
        <v>132</v>
      </c>
      <c r="I77" s="424"/>
      <c r="J77" s="369">
        <v>875</v>
      </c>
      <c r="K77" s="389">
        <v>44835</v>
      </c>
      <c r="L77" s="390" t="s">
        <v>1832</v>
      </c>
      <c r="M77" s="391"/>
      <c r="N77" s="387" t="s">
        <v>30</v>
      </c>
      <c r="O77" s="370">
        <v>1275</v>
      </c>
      <c r="P77" s="387">
        <v>25</v>
      </c>
      <c r="Q77" s="387">
        <v>0</v>
      </c>
      <c r="R77" s="394">
        <f t="shared" si="13"/>
        <v>1250</v>
      </c>
      <c r="S77" s="370">
        <v>1275</v>
      </c>
      <c r="T77" s="370">
        <f>S77-R77</f>
        <v>25</v>
      </c>
      <c r="U77" s="370" t="s">
        <v>1835</v>
      </c>
      <c r="V77" s="395">
        <v>44834</v>
      </c>
      <c r="W77" s="401" t="s">
        <v>1723</v>
      </c>
      <c r="X77" s="402"/>
      <c r="Y77" s="403"/>
    </row>
    <row r="78" spans="1:25" s="399" customFormat="1" ht="12.75" hidden="1">
      <c r="A78" s="404">
        <v>77</v>
      </c>
      <c r="B78" s="405">
        <v>20210515211746</v>
      </c>
      <c r="C78" s="406">
        <v>44331</v>
      </c>
      <c r="D78" s="407" t="s">
        <v>111</v>
      </c>
      <c r="E78" s="407" t="s">
        <v>112</v>
      </c>
      <c r="F78" s="407" t="s">
        <v>113</v>
      </c>
      <c r="G78" s="409" t="s">
        <v>114</v>
      </c>
      <c r="H78" s="407" t="s">
        <v>115</v>
      </c>
      <c r="I78" s="424"/>
      <c r="J78" s="369">
        <v>876</v>
      </c>
      <c r="K78" s="389">
        <v>44835</v>
      </c>
      <c r="L78" s="390" t="s">
        <v>1833</v>
      </c>
      <c r="M78" s="391"/>
      <c r="N78" s="387" t="s">
        <v>40</v>
      </c>
      <c r="O78" s="370">
        <v>7775</v>
      </c>
      <c r="P78" s="410">
        <v>25</v>
      </c>
      <c r="Q78" s="410">
        <v>0</v>
      </c>
      <c r="R78" s="394">
        <f>+O78-P78</f>
        <v>7750</v>
      </c>
      <c r="S78" s="410">
        <v>7769</v>
      </c>
      <c r="T78" s="411">
        <f t="shared" ref="T78:T85" si="14">S78-R78</f>
        <v>19</v>
      </c>
      <c r="U78" s="370" t="s">
        <v>1839</v>
      </c>
      <c r="V78" s="395">
        <v>44840</v>
      </c>
      <c r="W78" s="401" t="s">
        <v>1723</v>
      </c>
      <c r="X78" s="402"/>
      <c r="Y78" s="403"/>
    </row>
    <row r="79" spans="1:25" s="399" customFormat="1" ht="12.75" hidden="1">
      <c r="A79" s="297">
        <v>78</v>
      </c>
      <c r="B79" s="405">
        <v>20200427137403</v>
      </c>
      <c r="C79" s="412">
        <v>43948</v>
      </c>
      <c r="D79" s="387" t="s">
        <v>72</v>
      </c>
      <c r="E79" s="387" t="s">
        <v>73</v>
      </c>
      <c r="F79" s="387" t="s">
        <v>26</v>
      </c>
      <c r="G79" s="388" t="s">
        <v>74</v>
      </c>
      <c r="H79" s="387" t="s">
        <v>75</v>
      </c>
      <c r="I79" s="387"/>
      <c r="J79" s="369">
        <v>877</v>
      </c>
      <c r="K79" s="389">
        <v>44835</v>
      </c>
      <c r="L79" s="390" t="s">
        <v>1832</v>
      </c>
      <c r="M79" s="391"/>
      <c r="N79" s="387" t="s">
        <v>30</v>
      </c>
      <c r="O79" s="370">
        <v>1425</v>
      </c>
      <c r="P79" s="387">
        <v>25</v>
      </c>
      <c r="Q79" s="387">
        <v>0</v>
      </c>
      <c r="R79" s="394">
        <f t="shared" ref="R79:R85" si="15">+O79-P79</f>
        <v>1400</v>
      </c>
      <c r="S79" s="413">
        <v>1417</v>
      </c>
      <c r="T79" s="414">
        <f t="shared" si="14"/>
        <v>17</v>
      </c>
      <c r="U79" s="370" t="s">
        <v>1834</v>
      </c>
      <c r="V79" s="395">
        <v>44834</v>
      </c>
      <c r="W79" s="401" t="s">
        <v>1723</v>
      </c>
      <c r="X79" s="402"/>
      <c r="Y79" s="403"/>
    </row>
    <row r="80" spans="1:25" s="399" customFormat="1" ht="12.75" hidden="1">
      <c r="A80" s="404">
        <v>79</v>
      </c>
      <c r="B80" s="405">
        <v>2019100884827</v>
      </c>
      <c r="C80" s="412">
        <v>43746</v>
      </c>
      <c r="D80" s="387" t="s">
        <v>77</v>
      </c>
      <c r="E80" s="408" t="s">
        <v>78</v>
      </c>
      <c r="F80" s="408" t="s">
        <v>26</v>
      </c>
      <c r="G80" s="388" t="s">
        <v>79</v>
      </c>
      <c r="H80" s="387" t="s">
        <v>80</v>
      </c>
      <c r="I80" s="387"/>
      <c r="J80" s="369">
        <v>878</v>
      </c>
      <c r="K80" s="389">
        <v>44835</v>
      </c>
      <c r="L80" s="390" t="s">
        <v>1832</v>
      </c>
      <c r="M80" s="391"/>
      <c r="N80" s="387" t="s">
        <v>30</v>
      </c>
      <c r="O80" s="370">
        <v>1275</v>
      </c>
      <c r="P80" s="387">
        <v>25</v>
      </c>
      <c r="Q80" s="387">
        <v>0</v>
      </c>
      <c r="R80" s="394">
        <f t="shared" si="15"/>
        <v>1250</v>
      </c>
      <c r="S80" s="413">
        <v>1257</v>
      </c>
      <c r="T80" s="414">
        <f t="shared" si="14"/>
        <v>7</v>
      </c>
      <c r="U80" s="370" t="s">
        <v>1842</v>
      </c>
      <c r="V80" s="395">
        <v>44840</v>
      </c>
      <c r="W80" s="401" t="s">
        <v>1723</v>
      </c>
      <c r="X80" s="402"/>
      <c r="Y80" s="370"/>
    </row>
    <row r="81" spans="1:25" s="399" customFormat="1" ht="12.75" hidden="1">
      <c r="A81" s="297">
        <v>80</v>
      </c>
      <c r="B81" s="405">
        <v>20220201281442</v>
      </c>
      <c r="C81" s="412">
        <v>43948</v>
      </c>
      <c r="D81" s="415" t="s">
        <v>351</v>
      </c>
      <c r="E81" s="416" t="s">
        <v>83</v>
      </c>
      <c r="F81" s="416" t="s">
        <v>84</v>
      </c>
      <c r="G81" s="417" t="s">
        <v>85</v>
      </c>
      <c r="H81" s="416" t="s">
        <v>86</v>
      </c>
      <c r="I81" s="416"/>
      <c r="J81" s="369">
        <v>879</v>
      </c>
      <c r="K81" s="389">
        <v>44835</v>
      </c>
      <c r="L81" s="390" t="s">
        <v>1832</v>
      </c>
      <c r="M81" s="391"/>
      <c r="N81" s="387" t="s">
        <v>30</v>
      </c>
      <c r="O81" s="370">
        <v>650</v>
      </c>
      <c r="P81" s="387">
        <v>25</v>
      </c>
      <c r="Q81" s="387">
        <v>0</v>
      </c>
      <c r="R81" s="394">
        <f t="shared" si="15"/>
        <v>625</v>
      </c>
      <c r="S81" s="413">
        <v>650</v>
      </c>
      <c r="T81" s="414">
        <f t="shared" si="14"/>
        <v>25</v>
      </c>
      <c r="U81" s="370" t="s">
        <v>1841</v>
      </c>
      <c r="V81" s="395">
        <v>44846</v>
      </c>
      <c r="W81" s="401" t="s">
        <v>1723</v>
      </c>
      <c r="X81" s="402"/>
      <c r="Y81" s="403"/>
    </row>
    <row r="82" spans="1:25" s="399" customFormat="1" ht="12.75" hidden="1">
      <c r="A82" s="404">
        <v>81</v>
      </c>
      <c r="B82" s="405">
        <v>20200703140963</v>
      </c>
      <c r="C82" s="418">
        <v>44013</v>
      </c>
      <c r="D82" s="387" t="s">
        <v>24</v>
      </c>
      <c r="E82" s="408" t="s">
        <v>25</v>
      </c>
      <c r="F82" s="408" t="s">
        <v>26</v>
      </c>
      <c r="G82" s="388" t="s">
        <v>27</v>
      </c>
      <c r="H82" s="387" t="s">
        <v>28</v>
      </c>
      <c r="I82" s="387"/>
      <c r="J82" s="369">
        <v>880</v>
      </c>
      <c r="K82" s="389">
        <v>44835</v>
      </c>
      <c r="L82" s="390" t="s">
        <v>1832</v>
      </c>
      <c r="M82" s="391"/>
      <c r="N82" s="387" t="s">
        <v>30</v>
      </c>
      <c r="O82" s="370">
        <v>1500</v>
      </c>
      <c r="P82" s="387">
        <v>0</v>
      </c>
      <c r="Q82" s="387">
        <v>0</v>
      </c>
      <c r="R82" s="394">
        <f t="shared" si="15"/>
        <v>1500</v>
      </c>
      <c r="S82" s="413">
        <v>1476</v>
      </c>
      <c r="T82" s="414">
        <f t="shared" si="14"/>
        <v>-24</v>
      </c>
      <c r="U82" s="370" t="s">
        <v>1838</v>
      </c>
      <c r="V82" s="395">
        <v>44840</v>
      </c>
      <c r="W82" s="401" t="s">
        <v>1723</v>
      </c>
      <c r="X82" s="402"/>
      <c r="Y82" s="403"/>
    </row>
    <row r="83" spans="1:25" s="399" customFormat="1" ht="12.75" hidden="1">
      <c r="A83" s="297">
        <v>82</v>
      </c>
      <c r="B83" s="405">
        <v>20220331295998</v>
      </c>
      <c r="C83" s="418">
        <v>44651</v>
      </c>
      <c r="D83" s="419" t="s">
        <v>1736</v>
      </c>
      <c r="E83" s="408" t="s">
        <v>1737</v>
      </c>
      <c r="F83" s="408" t="s">
        <v>1738</v>
      </c>
      <c r="G83" s="420" t="s">
        <v>1739</v>
      </c>
      <c r="H83" s="387" t="s">
        <v>1740</v>
      </c>
      <c r="I83" s="387"/>
      <c r="J83" s="369">
        <v>881</v>
      </c>
      <c r="K83" s="389">
        <v>44835</v>
      </c>
      <c r="L83" s="390" t="s">
        <v>1832</v>
      </c>
      <c r="M83" s="391"/>
      <c r="N83" s="387" t="s">
        <v>30</v>
      </c>
      <c r="O83" s="370">
        <v>5328.3</v>
      </c>
      <c r="P83" s="387">
        <v>0</v>
      </c>
      <c r="Q83" s="387">
        <v>0</v>
      </c>
      <c r="R83" s="394">
        <f t="shared" si="15"/>
        <v>5328.3</v>
      </c>
      <c r="S83" s="413">
        <v>5328.3</v>
      </c>
      <c r="T83" s="414">
        <f t="shared" si="14"/>
        <v>0</v>
      </c>
      <c r="U83" s="370" t="s">
        <v>1843</v>
      </c>
      <c r="V83" s="395">
        <v>44847</v>
      </c>
      <c r="W83" s="401" t="s">
        <v>1723</v>
      </c>
      <c r="X83" s="402"/>
      <c r="Y83" s="403"/>
    </row>
    <row r="84" spans="1:25" ht="12.75" hidden="1">
      <c r="A84" s="297">
        <v>83</v>
      </c>
      <c r="B84" s="405">
        <v>20210515211746</v>
      </c>
      <c r="C84" s="406">
        <v>44331</v>
      </c>
      <c r="D84" s="407" t="s">
        <v>111</v>
      </c>
      <c r="E84" s="407" t="s">
        <v>112</v>
      </c>
      <c r="F84" s="407" t="s">
        <v>113</v>
      </c>
      <c r="G84" s="409" t="s">
        <v>114</v>
      </c>
      <c r="H84" s="407" t="s">
        <v>115</v>
      </c>
      <c r="I84" s="424"/>
      <c r="J84" s="369">
        <v>883</v>
      </c>
      <c r="K84" s="389">
        <v>44849</v>
      </c>
      <c r="L84" s="390" t="s">
        <v>1844</v>
      </c>
      <c r="M84" s="391"/>
      <c r="N84" s="387" t="s">
        <v>40</v>
      </c>
      <c r="O84" s="370">
        <v>7775</v>
      </c>
      <c r="P84" s="410">
        <v>25</v>
      </c>
      <c r="Q84" s="410">
        <v>0</v>
      </c>
      <c r="R84" s="394">
        <f t="shared" si="15"/>
        <v>7750</v>
      </c>
      <c r="S84" s="410">
        <v>7769</v>
      </c>
      <c r="T84" s="411">
        <f t="shared" si="14"/>
        <v>19</v>
      </c>
      <c r="U84" s="370" t="s">
        <v>1848</v>
      </c>
      <c r="V84" s="395">
        <v>44855</v>
      </c>
      <c r="W84" s="401" t="s">
        <v>1723</v>
      </c>
      <c r="X84" s="402"/>
      <c r="Y84" s="403"/>
    </row>
    <row r="85" spans="1:25" ht="12.75" hidden="1">
      <c r="A85" s="404">
        <v>84</v>
      </c>
      <c r="B85" s="421" t="s">
        <v>105</v>
      </c>
      <c r="C85" s="422">
        <v>42625</v>
      </c>
      <c r="D85" s="408" t="s">
        <v>106</v>
      </c>
      <c r="E85" s="408" t="s">
        <v>107</v>
      </c>
      <c r="F85" s="408" t="s">
        <v>26</v>
      </c>
      <c r="G85" s="423"/>
      <c r="H85" s="424"/>
      <c r="I85" s="424"/>
      <c r="J85" s="369">
        <v>884</v>
      </c>
      <c r="K85" s="389">
        <v>44865</v>
      </c>
      <c r="L85" s="390" t="s">
        <v>1832</v>
      </c>
      <c r="M85" s="391"/>
      <c r="N85" s="425" t="s">
        <v>30</v>
      </c>
      <c r="O85" s="370">
        <v>27222</v>
      </c>
      <c r="P85" s="387">
        <v>0</v>
      </c>
      <c r="Q85" s="387">
        <v>0</v>
      </c>
      <c r="R85" s="394">
        <f t="shared" si="15"/>
        <v>27222</v>
      </c>
      <c r="S85" s="413">
        <v>26950</v>
      </c>
      <c r="T85" s="414">
        <f t="shared" si="14"/>
        <v>-272</v>
      </c>
      <c r="U85" s="370" t="s">
        <v>1851</v>
      </c>
      <c r="V85" s="395">
        <v>44874</v>
      </c>
      <c r="W85" s="401" t="s">
        <v>1723</v>
      </c>
      <c r="X85" s="402"/>
      <c r="Y85" s="403"/>
    </row>
    <row r="86" spans="1:25" s="399" customFormat="1" ht="12.75" hidden="1">
      <c r="A86" s="297">
        <v>85</v>
      </c>
      <c r="B86" s="384" t="s">
        <v>61</v>
      </c>
      <c r="C86" s="385">
        <v>43462</v>
      </c>
      <c r="D86" s="386" t="s">
        <v>62</v>
      </c>
      <c r="E86" s="387" t="s">
        <v>63</v>
      </c>
      <c r="F86" s="387" t="s">
        <v>26</v>
      </c>
      <c r="G86" s="388" t="s">
        <v>64</v>
      </c>
      <c r="H86" s="387" t="s">
        <v>65</v>
      </c>
      <c r="I86" s="387"/>
      <c r="J86" s="432">
        <v>885</v>
      </c>
      <c r="K86" s="389">
        <v>44866</v>
      </c>
      <c r="L86" s="390" t="s">
        <v>1846</v>
      </c>
      <c r="M86" s="391"/>
      <c r="N86" s="392" t="s">
        <v>30</v>
      </c>
      <c r="O86" s="370">
        <v>3769</v>
      </c>
      <c r="P86" s="393">
        <v>25</v>
      </c>
      <c r="Q86" s="393">
        <v>0</v>
      </c>
      <c r="R86" s="394">
        <f t="shared" ref="R86:R88" si="16">+O86-P86</f>
        <v>3744</v>
      </c>
      <c r="S86" s="393">
        <v>3761</v>
      </c>
      <c r="T86" s="393">
        <f>S86-R86</f>
        <v>17</v>
      </c>
      <c r="U86" s="370" t="s">
        <v>1849</v>
      </c>
      <c r="V86" s="395">
        <v>44869</v>
      </c>
      <c r="W86" s="401" t="s">
        <v>1723</v>
      </c>
      <c r="X86" s="402"/>
      <c r="Y86" s="403"/>
    </row>
    <row r="87" spans="1:25" s="374" customFormat="1" ht="15.75" hidden="1" customHeight="1">
      <c r="A87" s="441">
        <v>86</v>
      </c>
      <c r="B87" s="442" t="s">
        <v>33</v>
      </c>
      <c r="C87" s="443">
        <v>43435</v>
      </c>
      <c r="D87" s="333" t="s">
        <v>34</v>
      </c>
      <c r="E87" s="333" t="s">
        <v>35</v>
      </c>
      <c r="F87" s="333" t="s">
        <v>36</v>
      </c>
      <c r="G87" s="330" t="s">
        <v>37</v>
      </c>
      <c r="H87" s="333" t="s">
        <v>38</v>
      </c>
      <c r="I87" s="333"/>
      <c r="J87" s="446">
        <v>886</v>
      </c>
      <c r="K87" s="371">
        <v>44866</v>
      </c>
      <c r="L87" s="372" t="s">
        <v>1846</v>
      </c>
      <c r="M87" s="373"/>
      <c r="N87" s="333" t="s">
        <v>40</v>
      </c>
      <c r="O87" s="375">
        <v>8710</v>
      </c>
      <c r="P87" s="375">
        <v>10</v>
      </c>
      <c r="Q87" s="375">
        <v>0</v>
      </c>
      <c r="R87" s="444">
        <f t="shared" si="16"/>
        <v>8700</v>
      </c>
      <c r="S87" s="375"/>
      <c r="T87" s="375">
        <f>S87-R87</f>
        <v>-8700</v>
      </c>
      <c r="U87" s="375"/>
      <c r="V87" s="445"/>
      <c r="W87" s="376"/>
      <c r="X87" s="377"/>
      <c r="Y87" s="378"/>
    </row>
    <row r="88" spans="1:25" s="399" customFormat="1" ht="15.75" hidden="1" customHeight="1">
      <c r="A88" s="297">
        <v>87</v>
      </c>
      <c r="B88" s="405">
        <v>20211013247674</v>
      </c>
      <c r="C88" s="406">
        <v>44482</v>
      </c>
      <c r="D88" s="407" t="s">
        <v>128</v>
      </c>
      <c r="E88" s="407" t="s">
        <v>129</v>
      </c>
      <c r="F88" s="408" t="s">
        <v>130</v>
      </c>
      <c r="G88" s="409" t="s">
        <v>131</v>
      </c>
      <c r="H88" s="407" t="s">
        <v>132</v>
      </c>
      <c r="I88" s="424"/>
      <c r="J88" s="432">
        <v>887</v>
      </c>
      <c r="K88" s="389">
        <v>44866</v>
      </c>
      <c r="L88" s="390" t="s">
        <v>1846</v>
      </c>
      <c r="M88" s="391"/>
      <c r="N88" s="387" t="s">
        <v>30</v>
      </c>
      <c r="O88" s="370">
        <v>1275</v>
      </c>
      <c r="P88" s="370">
        <v>25</v>
      </c>
      <c r="Q88" s="370">
        <v>0</v>
      </c>
      <c r="R88" s="370">
        <f t="shared" si="16"/>
        <v>1250</v>
      </c>
      <c r="S88" s="370">
        <v>1240</v>
      </c>
      <c r="T88" s="370">
        <f>S88-R88</f>
        <v>-10</v>
      </c>
      <c r="U88" s="370" t="s">
        <v>1858</v>
      </c>
      <c r="V88" s="395">
        <v>44868</v>
      </c>
      <c r="W88" s="401" t="s">
        <v>1723</v>
      </c>
      <c r="X88" s="402"/>
      <c r="Y88" s="403"/>
    </row>
    <row r="89" spans="1:25" s="399" customFormat="1" ht="15.75" hidden="1" customHeight="1">
      <c r="A89" s="404">
        <v>88</v>
      </c>
      <c r="B89" s="405">
        <v>20210515211746</v>
      </c>
      <c r="C89" s="406">
        <v>44331</v>
      </c>
      <c r="D89" s="407" t="s">
        <v>111</v>
      </c>
      <c r="E89" s="407" t="s">
        <v>112</v>
      </c>
      <c r="F89" s="407" t="s">
        <v>113</v>
      </c>
      <c r="G89" s="409" t="s">
        <v>114</v>
      </c>
      <c r="H89" s="407" t="s">
        <v>115</v>
      </c>
      <c r="I89" s="424"/>
      <c r="J89" s="432">
        <v>888</v>
      </c>
      <c r="K89" s="389">
        <v>44866</v>
      </c>
      <c r="L89" s="390" t="s">
        <v>1847</v>
      </c>
      <c r="M89" s="391"/>
      <c r="N89" s="387" t="s">
        <v>40</v>
      </c>
      <c r="O89" s="370">
        <v>7775</v>
      </c>
      <c r="P89" s="410">
        <v>25</v>
      </c>
      <c r="Q89" s="410">
        <v>0</v>
      </c>
      <c r="R89" s="394">
        <f>+O89-P89</f>
        <v>7750</v>
      </c>
      <c r="S89" s="410">
        <v>7769</v>
      </c>
      <c r="T89" s="411">
        <f t="shared" ref="T89:T96" si="17">S89-R89</f>
        <v>19</v>
      </c>
      <c r="U89" s="370" t="s">
        <v>1857</v>
      </c>
      <c r="V89" s="395">
        <v>44868</v>
      </c>
      <c r="W89" s="401" t="s">
        <v>1723</v>
      </c>
      <c r="X89" s="402"/>
      <c r="Y89" s="403"/>
    </row>
    <row r="90" spans="1:25" s="399" customFormat="1" ht="15.75" hidden="1" customHeight="1">
      <c r="A90" s="297">
        <v>89</v>
      </c>
      <c r="B90" s="405">
        <v>20200427137403</v>
      </c>
      <c r="C90" s="412">
        <v>43948</v>
      </c>
      <c r="D90" s="387" t="s">
        <v>72</v>
      </c>
      <c r="E90" s="387" t="s">
        <v>73</v>
      </c>
      <c r="F90" s="387" t="s">
        <v>26</v>
      </c>
      <c r="G90" s="388" t="s">
        <v>74</v>
      </c>
      <c r="H90" s="387" t="s">
        <v>75</v>
      </c>
      <c r="I90" s="387"/>
      <c r="J90" s="432">
        <v>889</v>
      </c>
      <c r="K90" s="389">
        <v>44866</v>
      </c>
      <c r="L90" s="390" t="s">
        <v>1846</v>
      </c>
      <c r="M90" s="391"/>
      <c r="N90" s="387" t="s">
        <v>30</v>
      </c>
      <c r="O90" s="370">
        <v>2295</v>
      </c>
      <c r="P90" s="370">
        <v>25</v>
      </c>
      <c r="Q90" s="370">
        <v>0</v>
      </c>
      <c r="R90" s="370">
        <f t="shared" ref="R90:R96" si="18">+O90-P90</f>
        <v>2270</v>
      </c>
      <c r="S90" s="370">
        <v>2295</v>
      </c>
      <c r="T90" s="370">
        <f t="shared" si="17"/>
        <v>25</v>
      </c>
      <c r="U90" s="370" t="s">
        <v>1859</v>
      </c>
      <c r="V90" s="395">
        <v>44868</v>
      </c>
      <c r="W90" s="401" t="s">
        <v>1723</v>
      </c>
      <c r="X90" s="402"/>
      <c r="Y90" s="403"/>
    </row>
    <row r="91" spans="1:25" s="399" customFormat="1" ht="15.75" hidden="1" customHeight="1">
      <c r="A91" s="404">
        <v>90</v>
      </c>
      <c r="B91" s="405">
        <v>2019100884827</v>
      </c>
      <c r="C91" s="412">
        <v>43746</v>
      </c>
      <c r="D91" s="387" t="s">
        <v>77</v>
      </c>
      <c r="E91" s="408" t="s">
        <v>78</v>
      </c>
      <c r="F91" s="408" t="s">
        <v>26</v>
      </c>
      <c r="G91" s="388" t="s">
        <v>79</v>
      </c>
      <c r="H91" s="387" t="s">
        <v>80</v>
      </c>
      <c r="I91" s="387"/>
      <c r="J91" s="432">
        <v>890</v>
      </c>
      <c r="K91" s="389">
        <v>44866</v>
      </c>
      <c r="L91" s="390" t="s">
        <v>1846</v>
      </c>
      <c r="M91" s="391"/>
      <c r="N91" s="387" t="s">
        <v>30</v>
      </c>
      <c r="O91" s="370">
        <v>1275</v>
      </c>
      <c r="P91" s="387">
        <v>25</v>
      </c>
      <c r="Q91" s="387">
        <v>0</v>
      </c>
      <c r="R91" s="394">
        <f t="shared" si="18"/>
        <v>1250</v>
      </c>
      <c r="S91" s="413">
        <v>1257</v>
      </c>
      <c r="T91" s="414">
        <f t="shared" si="17"/>
        <v>7</v>
      </c>
      <c r="U91" s="370" t="s">
        <v>1850</v>
      </c>
      <c r="V91" s="395">
        <v>44869</v>
      </c>
      <c r="W91" s="401" t="s">
        <v>1723</v>
      </c>
      <c r="X91" s="402"/>
      <c r="Y91" s="403"/>
    </row>
    <row r="92" spans="1:25" s="399" customFormat="1" ht="15.75" hidden="1" customHeight="1">
      <c r="A92" s="297">
        <v>91</v>
      </c>
      <c r="B92" s="405">
        <v>20220201281442</v>
      </c>
      <c r="C92" s="412">
        <v>43948</v>
      </c>
      <c r="D92" s="415" t="s">
        <v>351</v>
      </c>
      <c r="E92" s="416" t="s">
        <v>83</v>
      </c>
      <c r="F92" s="416" t="s">
        <v>84</v>
      </c>
      <c r="G92" s="417" t="s">
        <v>85</v>
      </c>
      <c r="H92" s="416" t="s">
        <v>86</v>
      </c>
      <c r="I92" s="416"/>
      <c r="J92" s="432">
        <v>891</v>
      </c>
      <c r="K92" s="389">
        <v>44866</v>
      </c>
      <c r="L92" s="390" t="s">
        <v>1846</v>
      </c>
      <c r="M92" s="391"/>
      <c r="N92" s="387" t="s">
        <v>30</v>
      </c>
      <c r="O92" s="370">
        <v>650</v>
      </c>
      <c r="P92" s="387">
        <v>25</v>
      </c>
      <c r="Q92" s="387">
        <v>0</v>
      </c>
      <c r="R92" s="394">
        <f t="shared" si="18"/>
        <v>625</v>
      </c>
      <c r="S92" s="413">
        <v>650</v>
      </c>
      <c r="T92" s="414">
        <f t="shared" si="17"/>
        <v>25</v>
      </c>
      <c r="U92" s="370" t="s">
        <v>1854</v>
      </c>
      <c r="V92" s="395">
        <v>44875</v>
      </c>
      <c r="W92" s="401" t="s">
        <v>1723</v>
      </c>
      <c r="X92" s="402"/>
      <c r="Y92" s="403"/>
    </row>
    <row r="93" spans="1:25" s="399" customFormat="1" ht="15.75" hidden="1" customHeight="1">
      <c r="A93" s="404">
        <v>92</v>
      </c>
      <c r="B93" s="405">
        <v>20200703140963</v>
      </c>
      <c r="C93" s="418">
        <v>44013</v>
      </c>
      <c r="D93" s="387" t="s">
        <v>24</v>
      </c>
      <c r="E93" s="408" t="s">
        <v>25</v>
      </c>
      <c r="F93" s="408" t="s">
        <v>26</v>
      </c>
      <c r="G93" s="388" t="s">
        <v>27</v>
      </c>
      <c r="H93" s="387" t="s">
        <v>28</v>
      </c>
      <c r="I93" s="387"/>
      <c r="J93" s="432">
        <v>892</v>
      </c>
      <c r="K93" s="389">
        <v>44866</v>
      </c>
      <c r="L93" s="390" t="s">
        <v>1846</v>
      </c>
      <c r="M93" s="391"/>
      <c r="N93" s="387" t="s">
        <v>30</v>
      </c>
      <c r="O93" s="370">
        <v>1500</v>
      </c>
      <c r="P93" s="387">
        <v>0</v>
      </c>
      <c r="Q93" s="387">
        <v>0</v>
      </c>
      <c r="R93" s="394">
        <f t="shared" si="18"/>
        <v>1500</v>
      </c>
      <c r="S93" s="413">
        <v>1476</v>
      </c>
      <c r="T93" s="414">
        <f t="shared" si="17"/>
        <v>-24</v>
      </c>
      <c r="U93" s="370" t="s">
        <v>1853</v>
      </c>
      <c r="V93" s="395">
        <v>44875</v>
      </c>
      <c r="W93" s="401" t="s">
        <v>1723</v>
      </c>
      <c r="X93" s="402"/>
      <c r="Y93" s="403"/>
    </row>
    <row r="94" spans="1:25" s="399" customFormat="1" ht="15.75" hidden="1" customHeight="1">
      <c r="A94" s="297">
        <v>93</v>
      </c>
      <c r="B94" s="405">
        <v>20220331295998</v>
      </c>
      <c r="C94" s="418">
        <v>44651</v>
      </c>
      <c r="D94" s="419" t="s">
        <v>1852</v>
      </c>
      <c r="E94" s="408" t="s">
        <v>1737</v>
      </c>
      <c r="F94" s="408" t="s">
        <v>1738</v>
      </c>
      <c r="G94" s="420" t="s">
        <v>1739</v>
      </c>
      <c r="H94" s="387" t="s">
        <v>1740</v>
      </c>
      <c r="I94" s="387"/>
      <c r="J94" s="432">
        <v>893</v>
      </c>
      <c r="K94" s="389">
        <v>44866</v>
      </c>
      <c r="L94" s="390" t="s">
        <v>1846</v>
      </c>
      <c r="M94" s="391"/>
      <c r="N94" s="387" t="s">
        <v>30</v>
      </c>
      <c r="O94" s="370">
        <v>4811</v>
      </c>
      <c r="P94" s="387">
        <v>0</v>
      </c>
      <c r="Q94" s="387">
        <v>0</v>
      </c>
      <c r="R94" s="394">
        <f t="shared" si="18"/>
        <v>4811</v>
      </c>
      <c r="S94" s="413">
        <v>4806.2</v>
      </c>
      <c r="T94" s="414">
        <f t="shared" si="17"/>
        <v>-4.8000000000001819</v>
      </c>
      <c r="U94" s="370" t="s">
        <v>1855</v>
      </c>
      <c r="V94" s="395">
        <v>44876</v>
      </c>
      <c r="W94" s="401" t="s">
        <v>1723</v>
      </c>
      <c r="X94" s="402"/>
      <c r="Y94" s="403"/>
    </row>
    <row r="95" spans="1:25" ht="15.75" hidden="1" customHeight="1">
      <c r="A95" s="404">
        <v>94</v>
      </c>
      <c r="B95" s="405">
        <v>20210515211746</v>
      </c>
      <c r="C95" s="406">
        <v>44331</v>
      </c>
      <c r="D95" s="407" t="s">
        <v>111</v>
      </c>
      <c r="E95" s="407" t="s">
        <v>112</v>
      </c>
      <c r="F95" s="407" t="s">
        <v>113</v>
      </c>
      <c r="G95" s="409" t="s">
        <v>114</v>
      </c>
      <c r="H95" s="407" t="s">
        <v>115</v>
      </c>
      <c r="I95" s="424"/>
      <c r="J95" s="369">
        <v>894</v>
      </c>
      <c r="K95" s="389">
        <v>44880</v>
      </c>
      <c r="L95" s="390" t="s">
        <v>1856</v>
      </c>
      <c r="M95" s="391"/>
      <c r="N95" s="387" t="s">
        <v>40</v>
      </c>
      <c r="O95" s="370">
        <v>11400</v>
      </c>
      <c r="P95" s="410">
        <v>25</v>
      </c>
      <c r="Q95" s="410">
        <v>0</v>
      </c>
      <c r="R95" s="394">
        <f t="shared" si="18"/>
        <v>11375</v>
      </c>
      <c r="S95" s="410">
        <v>11394</v>
      </c>
      <c r="T95" s="411">
        <f t="shared" si="17"/>
        <v>19</v>
      </c>
      <c r="U95" s="370" t="s">
        <v>1860</v>
      </c>
      <c r="V95" s="395">
        <v>44888</v>
      </c>
      <c r="W95" s="401" t="s">
        <v>1723</v>
      </c>
      <c r="X95" s="402"/>
      <c r="Y95" s="403"/>
    </row>
    <row r="96" spans="1:25" s="399" customFormat="1" ht="15.75" hidden="1" customHeight="1">
      <c r="A96" s="297">
        <v>95</v>
      </c>
      <c r="B96" s="421" t="s">
        <v>105</v>
      </c>
      <c r="C96" s="422">
        <v>42625</v>
      </c>
      <c r="D96" s="408" t="s">
        <v>106</v>
      </c>
      <c r="E96" s="408" t="s">
        <v>107</v>
      </c>
      <c r="F96" s="408" t="s">
        <v>26</v>
      </c>
      <c r="G96" s="423"/>
      <c r="H96" s="424"/>
      <c r="I96" s="424"/>
      <c r="J96" s="369">
        <v>895</v>
      </c>
      <c r="K96" s="389">
        <v>44895</v>
      </c>
      <c r="L96" s="390" t="s">
        <v>1846</v>
      </c>
      <c r="M96" s="391"/>
      <c r="N96" s="425" t="s">
        <v>30</v>
      </c>
      <c r="O96" s="370">
        <v>26099</v>
      </c>
      <c r="P96" s="387"/>
      <c r="Q96" s="387"/>
      <c r="R96" s="509">
        <f t="shared" si="18"/>
        <v>26099</v>
      </c>
      <c r="S96" s="413">
        <v>17255</v>
      </c>
      <c r="T96" s="411">
        <f t="shared" si="17"/>
        <v>-8844</v>
      </c>
      <c r="U96" s="370" t="s">
        <v>1870</v>
      </c>
      <c r="V96" s="395">
        <v>44904</v>
      </c>
      <c r="W96" s="401" t="s">
        <v>1723</v>
      </c>
      <c r="X96" s="402"/>
      <c r="Y96" s="403"/>
    </row>
    <row r="97" spans="1:26" s="399" customFormat="1" ht="12.75" hidden="1">
      <c r="A97" s="404">
        <v>96</v>
      </c>
      <c r="B97" s="384" t="s">
        <v>61</v>
      </c>
      <c r="C97" s="385">
        <v>43462</v>
      </c>
      <c r="D97" s="386" t="s">
        <v>62</v>
      </c>
      <c r="E97" s="387" t="s">
        <v>63</v>
      </c>
      <c r="F97" s="387" t="s">
        <v>26</v>
      </c>
      <c r="G97" s="388" t="s">
        <v>64</v>
      </c>
      <c r="H97" s="387" t="s">
        <v>65</v>
      </c>
      <c r="I97" s="387"/>
      <c r="J97" s="369">
        <v>896</v>
      </c>
      <c r="K97" s="389">
        <v>44896</v>
      </c>
      <c r="L97" s="390" t="s">
        <v>1861</v>
      </c>
      <c r="M97" s="391"/>
      <c r="N97" s="392" t="s">
        <v>30</v>
      </c>
      <c r="O97" s="370">
        <v>10242</v>
      </c>
      <c r="P97" s="393">
        <v>25</v>
      </c>
      <c r="Q97" s="393">
        <v>0</v>
      </c>
      <c r="R97" s="394">
        <f t="shared" ref="R97:R98" si="19">+O97-P97</f>
        <v>10217</v>
      </c>
      <c r="S97" s="393">
        <v>10219</v>
      </c>
      <c r="T97" s="393">
        <f>S97-R97</f>
        <v>2</v>
      </c>
      <c r="U97" s="370" t="s">
        <v>1869</v>
      </c>
      <c r="V97" s="395">
        <v>44903</v>
      </c>
      <c r="W97" s="401" t="s">
        <v>1723</v>
      </c>
      <c r="X97" s="402"/>
      <c r="Y97" s="403"/>
    </row>
    <row r="98" spans="1:26" s="399" customFormat="1" ht="15.75" hidden="1" customHeight="1">
      <c r="A98" s="297">
        <v>97</v>
      </c>
      <c r="B98" s="405">
        <v>20211013247674</v>
      </c>
      <c r="C98" s="406">
        <v>44482</v>
      </c>
      <c r="D98" s="407" t="s">
        <v>128</v>
      </c>
      <c r="E98" s="407" t="s">
        <v>129</v>
      </c>
      <c r="F98" s="408" t="s">
        <v>130</v>
      </c>
      <c r="G98" s="409" t="s">
        <v>131</v>
      </c>
      <c r="H98" s="407" t="s">
        <v>132</v>
      </c>
      <c r="I98" s="424"/>
      <c r="J98" s="369">
        <v>897</v>
      </c>
      <c r="K98" s="389">
        <v>44896</v>
      </c>
      <c r="L98" s="390" t="s">
        <v>1861</v>
      </c>
      <c r="M98" s="391"/>
      <c r="N98" s="387" t="s">
        <v>30</v>
      </c>
      <c r="O98" s="370">
        <v>1275</v>
      </c>
      <c r="P98" s="370">
        <v>25</v>
      </c>
      <c r="Q98" s="370">
        <v>0</v>
      </c>
      <c r="R98" s="370">
        <f t="shared" si="19"/>
        <v>1250</v>
      </c>
      <c r="S98" s="370">
        <v>1250</v>
      </c>
      <c r="T98" s="370">
        <f>S98-R98</f>
        <v>0</v>
      </c>
      <c r="U98" s="370" t="s">
        <v>1862</v>
      </c>
      <c r="V98" s="395">
        <v>44895</v>
      </c>
      <c r="W98" s="401" t="s">
        <v>1723</v>
      </c>
      <c r="X98" s="402"/>
      <c r="Y98" s="403"/>
    </row>
    <row r="99" spans="1:26" s="399" customFormat="1" ht="15.75" hidden="1" customHeight="1">
      <c r="A99" s="404">
        <v>98</v>
      </c>
      <c r="B99" s="405">
        <v>20210515211746</v>
      </c>
      <c r="C99" s="406">
        <v>44331</v>
      </c>
      <c r="D99" s="407" t="s">
        <v>111</v>
      </c>
      <c r="E99" s="407" t="s">
        <v>112</v>
      </c>
      <c r="F99" s="407" t="s">
        <v>113</v>
      </c>
      <c r="G99" s="409" t="s">
        <v>114</v>
      </c>
      <c r="H99" s="407" t="s">
        <v>115</v>
      </c>
      <c r="I99" s="424"/>
      <c r="J99" s="369">
        <v>898</v>
      </c>
      <c r="K99" s="389">
        <v>44896</v>
      </c>
      <c r="L99" s="390" t="s">
        <v>1878</v>
      </c>
      <c r="M99" s="391"/>
      <c r="N99" s="387" t="s">
        <v>40</v>
      </c>
      <c r="O99" s="370">
        <v>9650</v>
      </c>
      <c r="P99" s="410">
        <v>25</v>
      </c>
      <c r="Q99" s="410">
        <v>0</v>
      </c>
      <c r="R99" s="394">
        <f>+O99-P99</f>
        <v>9625</v>
      </c>
      <c r="S99" s="410">
        <v>9644</v>
      </c>
      <c r="T99" s="411">
        <f t="shared" ref="T99:T105" si="20">S99-R99</f>
        <v>19</v>
      </c>
      <c r="U99" s="370" t="s">
        <v>1864</v>
      </c>
      <c r="V99" s="395">
        <v>44897</v>
      </c>
      <c r="W99" s="401" t="s">
        <v>1723</v>
      </c>
      <c r="X99" s="402"/>
      <c r="Y99" s="403"/>
    </row>
    <row r="100" spans="1:26" s="399" customFormat="1" ht="15.75" hidden="1" customHeight="1">
      <c r="A100" s="297">
        <v>99</v>
      </c>
      <c r="B100" s="405">
        <v>20200427137403</v>
      </c>
      <c r="C100" s="412">
        <v>43948</v>
      </c>
      <c r="D100" s="387" t="s">
        <v>72</v>
      </c>
      <c r="E100" s="387" t="s">
        <v>73</v>
      </c>
      <c r="F100" s="387" t="s">
        <v>26</v>
      </c>
      <c r="G100" s="388" t="s">
        <v>74</v>
      </c>
      <c r="H100" s="387" t="s">
        <v>75</v>
      </c>
      <c r="I100" s="387"/>
      <c r="J100" s="369">
        <v>899</v>
      </c>
      <c r="K100" s="389">
        <v>44896</v>
      </c>
      <c r="L100" s="390" t="s">
        <v>1861</v>
      </c>
      <c r="M100" s="391"/>
      <c r="N100" s="387" t="s">
        <v>30</v>
      </c>
      <c r="O100" s="370">
        <v>1605</v>
      </c>
      <c r="P100" s="370">
        <v>25</v>
      </c>
      <c r="Q100" s="370">
        <v>0</v>
      </c>
      <c r="R100" s="370">
        <f t="shared" ref="R100:R105" si="21">+O100-P100</f>
        <v>1580</v>
      </c>
      <c r="S100" s="370">
        <v>1597</v>
      </c>
      <c r="T100" s="370">
        <f t="shared" si="20"/>
        <v>17</v>
      </c>
      <c r="U100" s="370" t="s">
        <v>1865</v>
      </c>
      <c r="V100" s="395">
        <v>44897</v>
      </c>
      <c r="W100" s="401" t="s">
        <v>1723</v>
      </c>
      <c r="X100" s="402"/>
      <c r="Y100" s="403"/>
    </row>
    <row r="101" spans="1:26" s="399" customFormat="1" ht="15.75" hidden="1" customHeight="1">
      <c r="A101" s="404">
        <v>100</v>
      </c>
      <c r="B101" s="405">
        <v>2019100884827</v>
      </c>
      <c r="C101" s="412">
        <v>43746</v>
      </c>
      <c r="D101" s="387" t="s">
        <v>77</v>
      </c>
      <c r="E101" s="408" t="s">
        <v>78</v>
      </c>
      <c r="F101" s="408" t="s">
        <v>26</v>
      </c>
      <c r="G101" s="388" t="s">
        <v>79</v>
      </c>
      <c r="H101" s="387" t="s">
        <v>80</v>
      </c>
      <c r="I101" s="387"/>
      <c r="J101" s="369">
        <v>900</v>
      </c>
      <c r="K101" s="389">
        <v>44896</v>
      </c>
      <c r="L101" s="390" t="s">
        <v>1861</v>
      </c>
      <c r="M101" s="391"/>
      <c r="N101" s="387" t="s">
        <v>30</v>
      </c>
      <c r="O101" s="370">
        <v>1275</v>
      </c>
      <c r="P101" s="387">
        <v>25</v>
      </c>
      <c r="Q101" s="387">
        <v>0</v>
      </c>
      <c r="R101" s="394">
        <f t="shared" si="21"/>
        <v>1250</v>
      </c>
      <c r="S101" s="413">
        <v>1257</v>
      </c>
      <c r="T101" s="414">
        <f t="shared" si="20"/>
        <v>7</v>
      </c>
      <c r="U101" s="370" t="s">
        <v>1863</v>
      </c>
      <c r="V101" s="395">
        <v>44896</v>
      </c>
      <c r="W101" s="401" t="s">
        <v>1723</v>
      </c>
      <c r="X101" s="402"/>
      <c r="Y101" s="403"/>
    </row>
    <row r="102" spans="1:26" s="461" customFormat="1" ht="15.75" hidden="1" customHeight="1">
      <c r="A102" s="447">
        <v>101</v>
      </c>
      <c r="B102" s="448">
        <v>20220201281442</v>
      </c>
      <c r="C102" s="462">
        <v>43948</v>
      </c>
      <c r="D102" s="463" t="s">
        <v>351</v>
      </c>
      <c r="E102" s="464" t="s">
        <v>83</v>
      </c>
      <c r="F102" s="464" t="s">
        <v>84</v>
      </c>
      <c r="G102" s="465" t="s">
        <v>85</v>
      </c>
      <c r="H102" s="464" t="s">
        <v>86</v>
      </c>
      <c r="I102" s="464"/>
      <c r="J102" s="450">
        <v>901</v>
      </c>
      <c r="K102" s="529">
        <v>44896</v>
      </c>
      <c r="L102" s="451" t="s">
        <v>1861</v>
      </c>
      <c r="M102" s="452"/>
      <c r="N102" s="449" t="s">
        <v>30</v>
      </c>
      <c r="O102" s="453">
        <v>650</v>
      </c>
      <c r="P102" s="449">
        <v>25</v>
      </c>
      <c r="Q102" s="449">
        <v>0</v>
      </c>
      <c r="R102" s="454">
        <f t="shared" si="21"/>
        <v>625</v>
      </c>
      <c r="S102" s="455">
        <v>650</v>
      </c>
      <c r="T102" s="456">
        <f t="shared" si="20"/>
        <v>25</v>
      </c>
      <c r="U102" s="453" t="s">
        <v>1875</v>
      </c>
      <c r="V102" s="457">
        <v>44911</v>
      </c>
      <c r="W102" s="458" t="s">
        <v>1723</v>
      </c>
      <c r="X102" s="459"/>
      <c r="Y102" s="460"/>
    </row>
    <row r="103" spans="1:26" s="399" customFormat="1" ht="15.75" hidden="1" customHeight="1">
      <c r="A103" s="404">
        <v>102</v>
      </c>
      <c r="B103" s="405">
        <v>20200703140963</v>
      </c>
      <c r="C103" s="418">
        <v>44013</v>
      </c>
      <c r="D103" s="387" t="s">
        <v>24</v>
      </c>
      <c r="E103" s="408" t="s">
        <v>25</v>
      </c>
      <c r="F103" s="408" t="s">
        <v>26</v>
      </c>
      <c r="G103" s="388" t="s">
        <v>27</v>
      </c>
      <c r="H103" s="387" t="s">
        <v>28</v>
      </c>
      <c r="I103" s="387"/>
      <c r="J103" s="369">
        <v>902</v>
      </c>
      <c r="K103" s="389">
        <v>44896</v>
      </c>
      <c r="L103" s="390" t="s">
        <v>1861</v>
      </c>
      <c r="M103" s="391"/>
      <c r="N103" s="387" t="s">
        <v>30</v>
      </c>
      <c r="O103" s="370">
        <v>1500</v>
      </c>
      <c r="P103" s="387">
        <v>0</v>
      </c>
      <c r="Q103" s="387">
        <v>0</v>
      </c>
      <c r="R103" s="394">
        <f t="shared" si="21"/>
        <v>1500</v>
      </c>
      <c r="S103" s="413">
        <v>1476</v>
      </c>
      <c r="T103" s="414">
        <f t="shared" si="20"/>
        <v>-24</v>
      </c>
      <c r="U103" s="370" t="s">
        <v>1868</v>
      </c>
      <c r="V103" s="395">
        <v>44900</v>
      </c>
      <c r="W103" s="401" t="s">
        <v>1723</v>
      </c>
      <c r="X103" s="402"/>
      <c r="Y103" s="403"/>
    </row>
    <row r="104" spans="1:26" s="399" customFormat="1" ht="15.75" hidden="1" customHeight="1">
      <c r="A104" s="297">
        <v>103</v>
      </c>
      <c r="B104" s="405">
        <v>20220331295998</v>
      </c>
      <c r="C104" s="418">
        <v>44651</v>
      </c>
      <c r="D104" s="419" t="s">
        <v>1852</v>
      </c>
      <c r="E104" s="408" t="s">
        <v>1737</v>
      </c>
      <c r="F104" s="408" t="s">
        <v>1738</v>
      </c>
      <c r="G104" s="420" t="s">
        <v>1739</v>
      </c>
      <c r="H104" s="387" t="s">
        <v>1740</v>
      </c>
      <c r="I104" s="387"/>
      <c r="J104" s="369">
        <v>903</v>
      </c>
      <c r="K104" s="389">
        <v>44896</v>
      </c>
      <c r="L104" s="390" t="s">
        <v>1861</v>
      </c>
      <c r="M104" s="391"/>
      <c r="N104" s="387" t="s">
        <v>30</v>
      </c>
      <c r="O104" s="370">
        <v>7646.75</v>
      </c>
      <c r="P104" s="387">
        <v>0</v>
      </c>
      <c r="Q104" s="387">
        <v>0</v>
      </c>
      <c r="R104" s="394">
        <f t="shared" si="21"/>
        <v>7646.75</v>
      </c>
      <c r="S104" s="516">
        <v>7646.75</v>
      </c>
      <c r="T104" s="414">
        <f t="shared" si="20"/>
        <v>0</v>
      </c>
      <c r="U104" s="370" t="s">
        <v>1871</v>
      </c>
      <c r="V104" s="395">
        <v>44907</v>
      </c>
      <c r="W104" s="401" t="s">
        <v>1723</v>
      </c>
      <c r="X104" s="402" t="s">
        <v>1879</v>
      </c>
      <c r="Y104" s="403"/>
    </row>
    <row r="105" spans="1:26" s="399" customFormat="1" ht="15.75" hidden="1" customHeight="1">
      <c r="A105" s="404">
        <v>104</v>
      </c>
      <c r="B105" s="405">
        <v>20210515211746</v>
      </c>
      <c r="C105" s="406">
        <v>44331</v>
      </c>
      <c r="D105" s="407" t="s">
        <v>111</v>
      </c>
      <c r="E105" s="407" t="s">
        <v>112</v>
      </c>
      <c r="F105" s="407" t="s">
        <v>113</v>
      </c>
      <c r="G105" s="409" t="s">
        <v>114</v>
      </c>
      <c r="H105" s="407" t="s">
        <v>115</v>
      </c>
      <c r="I105" s="424"/>
      <c r="J105" s="369">
        <v>904</v>
      </c>
      <c r="K105" s="389">
        <v>44910</v>
      </c>
      <c r="L105" s="390" t="s">
        <v>1874</v>
      </c>
      <c r="M105" s="391"/>
      <c r="N105" s="387" t="s">
        <v>40</v>
      </c>
      <c r="O105" s="370">
        <v>7775</v>
      </c>
      <c r="P105" s="410">
        <v>25</v>
      </c>
      <c r="Q105" s="410">
        <v>0</v>
      </c>
      <c r="R105" s="394">
        <f t="shared" si="21"/>
        <v>7750</v>
      </c>
      <c r="S105" s="410">
        <v>7769</v>
      </c>
      <c r="T105" s="411">
        <f t="shared" si="20"/>
        <v>19</v>
      </c>
      <c r="U105" s="370" t="s">
        <v>1883</v>
      </c>
      <c r="V105" s="395">
        <v>44917</v>
      </c>
      <c r="W105" s="401" t="s">
        <v>1723</v>
      </c>
      <c r="X105" s="402"/>
      <c r="Y105" s="403"/>
    </row>
    <row r="106" spans="1:26" s="374" customFormat="1" ht="15.75" hidden="1" customHeight="1">
      <c r="A106" s="379">
        <v>105</v>
      </c>
      <c r="B106" s="442" t="s">
        <v>33</v>
      </c>
      <c r="C106" s="443">
        <v>43435</v>
      </c>
      <c r="D106" s="333" t="s">
        <v>34</v>
      </c>
      <c r="E106" s="333" t="s">
        <v>35</v>
      </c>
      <c r="F106" s="333" t="s">
        <v>36</v>
      </c>
      <c r="G106" s="330" t="s">
        <v>37</v>
      </c>
      <c r="H106" s="333" t="s">
        <v>38</v>
      </c>
      <c r="I106" s="333"/>
      <c r="J106" s="331">
        <v>905</v>
      </c>
      <c r="K106" s="371">
        <v>44896</v>
      </c>
      <c r="L106" s="372" t="s">
        <v>1861</v>
      </c>
      <c r="M106" s="373"/>
      <c r="N106" s="333" t="s">
        <v>40</v>
      </c>
      <c r="O106" s="375">
        <v>8710</v>
      </c>
      <c r="P106" s="375">
        <v>10</v>
      </c>
      <c r="Q106" s="375">
        <v>0</v>
      </c>
      <c r="R106" s="444">
        <f>+O106-P106</f>
        <v>8700</v>
      </c>
      <c r="S106" s="375"/>
      <c r="T106" s="375">
        <f>S106-R106</f>
        <v>-8700</v>
      </c>
      <c r="U106" s="375"/>
      <c r="V106" s="445"/>
      <c r="W106" s="376"/>
      <c r="X106" s="377"/>
      <c r="Y106" s="378"/>
    </row>
    <row r="107" spans="1:26" s="399" customFormat="1" ht="15.75" hidden="1" customHeight="1">
      <c r="A107" s="404">
        <v>106</v>
      </c>
      <c r="B107" s="421" t="s">
        <v>105</v>
      </c>
      <c r="C107" s="422">
        <v>42625</v>
      </c>
      <c r="D107" s="408" t="s">
        <v>106</v>
      </c>
      <c r="E107" s="408" t="s">
        <v>107</v>
      </c>
      <c r="F107" s="408" t="s">
        <v>26</v>
      </c>
      <c r="G107" s="423"/>
      <c r="H107" s="424"/>
      <c r="I107" s="424"/>
      <c r="J107" s="369">
        <v>906</v>
      </c>
      <c r="K107" s="389">
        <v>44926</v>
      </c>
      <c r="L107" s="390" t="s">
        <v>1861</v>
      </c>
      <c r="M107" s="391"/>
      <c r="N107" s="425" t="s">
        <v>30</v>
      </c>
      <c r="O107" s="370">
        <v>14005.5</v>
      </c>
      <c r="P107" s="387"/>
      <c r="Q107" s="387"/>
      <c r="R107" s="471">
        <f>+O107-P107</f>
        <v>14005.5</v>
      </c>
      <c r="S107" s="516">
        <v>13305.23</v>
      </c>
      <c r="T107" s="370">
        <f>S107-R107</f>
        <v>-700.27000000000044</v>
      </c>
      <c r="U107" s="370" t="s">
        <v>1882</v>
      </c>
      <c r="V107" s="395">
        <v>44928</v>
      </c>
      <c r="W107" s="401" t="s">
        <v>1723</v>
      </c>
      <c r="X107" s="402">
        <v>5</v>
      </c>
      <c r="Y107" s="403"/>
    </row>
    <row r="108" spans="1:26" s="533" customFormat="1" ht="12.75">
      <c r="A108" s="586">
        <v>107</v>
      </c>
      <c r="B108" s="587" t="s">
        <v>61</v>
      </c>
      <c r="C108" s="601">
        <v>43462</v>
      </c>
      <c r="D108" s="602" t="s">
        <v>62</v>
      </c>
      <c r="E108" s="588" t="s">
        <v>63</v>
      </c>
      <c r="F108" s="588" t="s">
        <v>26</v>
      </c>
      <c r="G108" s="589" t="s">
        <v>64</v>
      </c>
      <c r="H108" s="588" t="s">
        <v>65</v>
      </c>
      <c r="I108" s="603" t="s">
        <v>1916</v>
      </c>
      <c r="J108" s="590">
        <v>907</v>
      </c>
      <c r="K108" s="591">
        <v>44927</v>
      </c>
      <c r="L108" s="592" t="s">
        <v>1876</v>
      </c>
      <c r="M108" s="593"/>
      <c r="N108" s="604" t="s">
        <v>30</v>
      </c>
      <c r="O108" s="594">
        <v>7503</v>
      </c>
      <c r="P108" s="605">
        <v>25</v>
      </c>
      <c r="Q108" s="605">
        <v>0</v>
      </c>
      <c r="R108" s="595">
        <f t="shared" ref="R108:R109" si="22">+O108-P108</f>
        <v>7478</v>
      </c>
      <c r="S108" s="605">
        <v>7491</v>
      </c>
      <c r="T108" s="605">
        <f>S108-R108</f>
        <v>13</v>
      </c>
      <c r="U108" s="594" t="s">
        <v>1884</v>
      </c>
      <c r="V108" s="596">
        <v>44930</v>
      </c>
      <c r="W108" s="597" t="s">
        <v>1723</v>
      </c>
      <c r="X108" s="402"/>
      <c r="Y108" s="403"/>
      <c r="Z108" s="606" t="s">
        <v>1929</v>
      </c>
    </row>
    <row r="109" spans="1:26" s="533" customFormat="1" ht="15.75" customHeight="1">
      <c r="A109" s="586">
        <v>108</v>
      </c>
      <c r="B109" s="607">
        <v>20211013247674</v>
      </c>
      <c r="C109" s="608">
        <v>44482</v>
      </c>
      <c r="D109" s="609" t="s">
        <v>128</v>
      </c>
      <c r="E109" s="609" t="s">
        <v>129</v>
      </c>
      <c r="F109" s="610" t="s">
        <v>130</v>
      </c>
      <c r="G109" s="611" t="s">
        <v>131</v>
      </c>
      <c r="H109" s="609" t="s">
        <v>132</v>
      </c>
      <c r="I109" s="603" t="s">
        <v>1917</v>
      </c>
      <c r="J109" s="590">
        <v>908</v>
      </c>
      <c r="K109" s="591">
        <v>44927</v>
      </c>
      <c r="L109" s="592" t="s">
        <v>1876</v>
      </c>
      <c r="M109" s="593"/>
      <c r="N109" s="588" t="s">
        <v>30</v>
      </c>
      <c r="O109" s="594">
        <v>1275</v>
      </c>
      <c r="P109" s="594">
        <v>25</v>
      </c>
      <c r="Q109" s="594">
        <v>0</v>
      </c>
      <c r="R109" s="594">
        <f t="shared" si="22"/>
        <v>1250</v>
      </c>
      <c r="S109" s="594">
        <v>1240</v>
      </c>
      <c r="T109" s="594">
        <f>S109-R109</f>
        <v>-10</v>
      </c>
      <c r="U109" s="594" t="s">
        <v>1881</v>
      </c>
      <c r="V109" s="596">
        <v>44928</v>
      </c>
      <c r="W109" s="597" t="s">
        <v>1723</v>
      </c>
      <c r="X109" s="402"/>
      <c r="Y109" s="403"/>
      <c r="Z109" s="612" t="s">
        <v>1930</v>
      </c>
    </row>
    <row r="110" spans="1:26" s="374" customFormat="1" ht="15.75" customHeight="1">
      <c r="A110" s="441">
        <v>109</v>
      </c>
      <c r="B110" s="442" t="s">
        <v>33</v>
      </c>
      <c r="C110" s="443">
        <v>43435</v>
      </c>
      <c r="D110" s="333" t="s">
        <v>34</v>
      </c>
      <c r="E110" s="333" t="s">
        <v>35</v>
      </c>
      <c r="F110" s="333" t="s">
        <v>36</v>
      </c>
      <c r="G110" s="330" t="s">
        <v>37</v>
      </c>
      <c r="H110" s="333" t="s">
        <v>38</v>
      </c>
      <c r="I110" s="585" t="s">
        <v>1918</v>
      </c>
      <c r="J110" s="331">
        <v>909</v>
      </c>
      <c r="K110" s="371">
        <v>44927</v>
      </c>
      <c r="L110" s="372" t="s">
        <v>1876</v>
      </c>
      <c r="M110" s="373"/>
      <c r="N110" s="333" t="s">
        <v>40</v>
      </c>
      <c r="O110" s="375">
        <v>8710</v>
      </c>
      <c r="P110" s="375">
        <v>10</v>
      </c>
      <c r="Q110" s="375">
        <v>0</v>
      </c>
      <c r="R110" s="444">
        <f>+O110-P110</f>
        <v>8700</v>
      </c>
      <c r="S110" s="375"/>
      <c r="T110" s="375">
        <f>S110-R110</f>
        <v>-8700</v>
      </c>
      <c r="U110" s="375"/>
      <c r="V110" s="445"/>
      <c r="W110" s="376"/>
      <c r="X110" s="402"/>
      <c r="Y110" s="403"/>
    </row>
    <row r="111" spans="1:26" s="533" customFormat="1" ht="15.75" customHeight="1">
      <c r="A111" s="586">
        <v>110</v>
      </c>
      <c r="B111" s="607">
        <v>20210515211746</v>
      </c>
      <c r="C111" s="608">
        <v>44331</v>
      </c>
      <c r="D111" s="609" t="s">
        <v>111</v>
      </c>
      <c r="E111" s="609" t="s">
        <v>112</v>
      </c>
      <c r="F111" s="609" t="s">
        <v>113</v>
      </c>
      <c r="G111" s="611" t="s">
        <v>114</v>
      </c>
      <c r="H111" s="609" t="s">
        <v>115</v>
      </c>
      <c r="I111" s="603" t="s">
        <v>1919</v>
      </c>
      <c r="J111" s="590">
        <v>910</v>
      </c>
      <c r="K111" s="591">
        <v>44927</v>
      </c>
      <c r="L111" s="592" t="s">
        <v>1877</v>
      </c>
      <c r="M111" s="593"/>
      <c r="N111" s="588" t="s">
        <v>40</v>
      </c>
      <c r="O111" s="594">
        <v>7775</v>
      </c>
      <c r="P111" s="613">
        <v>25</v>
      </c>
      <c r="Q111" s="613">
        <v>0</v>
      </c>
      <c r="R111" s="595">
        <f>+O111-P111</f>
        <v>7750</v>
      </c>
      <c r="S111" s="613">
        <v>7769</v>
      </c>
      <c r="T111" s="614">
        <f t="shared" ref="T111:T119" si="23">S111-R111</f>
        <v>19</v>
      </c>
      <c r="U111" s="594" t="s">
        <v>1885</v>
      </c>
      <c r="V111" s="596">
        <v>44930</v>
      </c>
      <c r="W111" s="597" t="s">
        <v>1723</v>
      </c>
      <c r="X111" s="402"/>
      <c r="Y111" s="403"/>
      <c r="Z111" s="533" t="s">
        <v>1940</v>
      </c>
    </row>
    <row r="112" spans="1:26" s="533" customFormat="1" ht="15.75" customHeight="1">
      <c r="A112" s="586">
        <v>111</v>
      </c>
      <c r="B112" s="607">
        <v>20200427137403</v>
      </c>
      <c r="C112" s="615">
        <v>43948</v>
      </c>
      <c r="D112" s="588" t="s">
        <v>72</v>
      </c>
      <c r="E112" s="588" t="s">
        <v>73</v>
      </c>
      <c r="F112" s="588" t="s">
        <v>26</v>
      </c>
      <c r="G112" s="589" t="s">
        <v>74</v>
      </c>
      <c r="H112" s="588" t="s">
        <v>75</v>
      </c>
      <c r="I112" s="603" t="s">
        <v>1920</v>
      </c>
      <c r="J112" s="590">
        <v>911</v>
      </c>
      <c r="K112" s="591">
        <v>44927</v>
      </c>
      <c r="L112" s="592" t="s">
        <v>1876</v>
      </c>
      <c r="M112" s="593"/>
      <c r="N112" s="588" t="s">
        <v>30</v>
      </c>
      <c r="O112" s="594">
        <v>2245</v>
      </c>
      <c r="P112" s="594">
        <v>25</v>
      </c>
      <c r="Q112" s="594">
        <v>0</v>
      </c>
      <c r="R112" s="594">
        <f t="shared" ref="R112:R121" si="24">+O112-P112</f>
        <v>2220</v>
      </c>
      <c r="S112" s="594">
        <v>2237</v>
      </c>
      <c r="T112" s="616">
        <f t="shared" si="23"/>
        <v>17</v>
      </c>
      <c r="U112" s="594" t="s">
        <v>1905</v>
      </c>
      <c r="V112" s="596">
        <v>44942</v>
      </c>
      <c r="W112" s="597" t="s">
        <v>1723</v>
      </c>
      <c r="X112" s="402"/>
      <c r="Y112" s="403"/>
      <c r="Z112" s="606" t="s">
        <v>1931</v>
      </c>
    </row>
    <row r="113" spans="1:27" s="533" customFormat="1" ht="15.75" customHeight="1">
      <c r="A113" s="586">
        <v>112</v>
      </c>
      <c r="B113" s="607">
        <v>2019100884827</v>
      </c>
      <c r="C113" s="615">
        <v>43746</v>
      </c>
      <c r="D113" s="588" t="s">
        <v>77</v>
      </c>
      <c r="E113" s="610" t="s">
        <v>78</v>
      </c>
      <c r="F113" s="610" t="s">
        <v>26</v>
      </c>
      <c r="G113" s="589" t="s">
        <v>79</v>
      </c>
      <c r="H113" s="588" t="s">
        <v>80</v>
      </c>
      <c r="I113" s="603" t="s">
        <v>1921</v>
      </c>
      <c r="J113" s="590">
        <v>912</v>
      </c>
      <c r="K113" s="591">
        <v>44927</v>
      </c>
      <c r="L113" s="592" t="s">
        <v>1876</v>
      </c>
      <c r="M113" s="593"/>
      <c r="N113" s="588" t="s">
        <v>30</v>
      </c>
      <c r="O113" s="594">
        <v>1275</v>
      </c>
      <c r="P113" s="588">
        <v>25</v>
      </c>
      <c r="Q113" s="588">
        <v>0</v>
      </c>
      <c r="R113" s="595">
        <f t="shared" si="24"/>
        <v>1250</v>
      </c>
      <c r="S113" s="617">
        <v>1257</v>
      </c>
      <c r="T113" s="616">
        <f t="shared" si="23"/>
        <v>7</v>
      </c>
      <c r="U113" s="594" t="s">
        <v>1886</v>
      </c>
      <c r="V113" s="596">
        <v>44930</v>
      </c>
      <c r="W113" s="597" t="s">
        <v>1723</v>
      </c>
      <c r="X113" s="402"/>
      <c r="Y113" s="403"/>
      <c r="Z113" s="606" t="s">
        <v>1932</v>
      </c>
    </row>
    <row r="114" spans="1:27" s="533" customFormat="1" ht="15.75" customHeight="1">
      <c r="A114" s="586">
        <v>113</v>
      </c>
      <c r="B114" s="607">
        <v>20220201281442</v>
      </c>
      <c r="C114" s="615">
        <v>43948</v>
      </c>
      <c r="D114" s="618" t="s">
        <v>351</v>
      </c>
      <c r="E114" s="619" t="s">
        <v>83</v>
      </c>
      <c r="F114" s="619" t="s">
        <v>84</v>
      </c>
      <c r="G114" s="620" t="s">
        <v>85</v>
      </c>
      <c r="H114" s="619" t="s">
        <v>86</v>
      </c>
      <c r="I114" s="603" t="s">
        <v>1922</v>
      </c>
      <c r="J114" s="590">
        <v>913</v>
      </c>
      <c r="K114" s="591">
        <v>44927</v>
      </c>
      <c r="L114" s="592" t="s">
        <v>1876</v>
      </c>
      <c r="M114" s="593"/>
      <c r="N114" s="588" t="s">
        <v>30</v>
      </c>
      <c r="O114" s="594">
        <v>650</v>
      </c>
      <c r="P114" s="588">
        <v>25</v>
      </c>
      <c r="Q114" s="588">
        <v>0</v>
      </c>
      <c r="R114" s="595">
        <f t="shared" si="24"/>
        <v>625</v>
      </c>
      <c r="S114" s="617">
        <v>650</v>
      </c>
      <c r="T114" s="616">
        <f t="shared" si="23"/>
        <v>25</v>
      </c>
      <c r="U114" s="594" t="s">
        <v>1897</v>
      </c>
      <c r="V114" s="596">
        <v>44944</v>
      </c>
      <c r="W114" s="597" t="s">
        <v>1723</v>
      </c>
      <c r="X114" s="402"/>
      <c r="Y114" s="403"/>
      <c r="Z114" s="606" t="s">
        <v>1933</v>
      </c>
    </row>
    <row r="115" spans="1:27" s="533" customFormat="1" ht="15.75" customHeight="1">
      <c r="A115" s="586">
        <v>114</v>
      </c>
      <c r="B115" s="607">
        <v>20200703140963</v>
      </c>
      <c r="C115" s="621">
        <v>44013</v>
      </c>
      <c r="D115" s="588" t="s">
        <v>24</v>
      </c>
      <c r="E115" s="610" t="s">
        <v>25</v>
      </c>
      <c r="F115" s="610" t="s">
        <v>26</v>
      </c>
      <c r="G115" s="589" t="s">
        <v>27</v>
      </c>
      <c r="H115" s="588" t="s">
        <v>28</v>
      </c>
      <c r="I115" s="603" t="s">
        <v>1923</v>
      </c>
      <c r="J115" s="590">
        <v>914</v>
      </c>
      <c r="K115" s="591">
        <v>44927</v>
      </c>
      <c r="L115" s="592" t="s">
        <v>1876</v>
      </c>
      <c r="M115" s="593"/>
      <c r="N115" s="588" t="s">
        <v>30</v>
      </c>
      <c r="O115" s="594">
        <v>1500</v>
      </c>
      <c r="P115" s="588"/>
      <c r="Q115" s="588">
        <v>0</v>
      </c>
      <c r="R115" s="595">
        <f t="shared" si="24"/>
        <v>1500</v>
      </c>
      <c r="S115" s="617">
        <v>1476</v>
      </c>
      <c r="T115" s="616">
        <f t="shared" si="23"/>
        <v>-24</v>
      </c>
      <c r="U115" s="594" t="s">
        <v>1887</v>
      </c>
      <c r="V115" s="596">
        <v>44930</v>
      </c>
      <c r="W115" s="597" t="s">
        <v>1723</v>
      </c>
      <c r="X115" s="402"/>
      <c r="Y115" s="403"/>
      <c r="Z115" s="600" t="s">
        <v>1934</v>
      </c>
    </row>
    <row r="116" spans="1:27" s="533" customFormat="1" ht="15.75" customHeight="1">
      <c r="A116" s="586">
        <v>115</v>
      </c>
      <c r="B116" s="607">
        <v>20220331295998</v>
      </c>
      <c r="C116" s="621">
        <v>44651</v>
      </c>
      <c r="D116" s="588" t="s">
        <v>1935</v>
      </c>
      <c r="E116" s="610" t="s">
        <v>1737</v>
      </c>
      <c r="F116" s="610" t="s">
        <v>1738</v>
      </c>
      <c r="G116" s="622" t="s">
        <v>1739</v>
      </c>
      <c r="H116" s="588" t="s">
        <v>1740</v>
      </c>
      <c r="I116" s="603" t="s">
        <v>1924</v>
      </c>
      <c r="J116" s="590">
        <v>915</v>
      </c>
      <c r="K116" s="591">
        <v>44927</v>
      </c>
      <c r="L116" s="592" t="s">
        <v>1876</v>
      </c>
      <c r="M116" s="593"/>
      <c r="N116" s="588" t="s">
        <v>30</v>
      </c>
      <c r="O116" s="594">
        <v>6931</v>
      </c>
      <c r="P116" s="588"/>
      <c r="Q116" s="588">
        <v>0</v>
      </c>
      <c r="R116" s="595">
        <f t="shared" si="24"/>
        <v>6931</v>
      </c>
      <c r="S116" s="623">
        <v>6920.27</v>
      </c>
      <c r="T116" s="616">
        <f t="shared" si="23"/>
        <v>-10.729999999999563</v>
      </c>
      <c r="U116" s="594" t="s">
        <v>1896</v>
      </c>
      <c r="V116" s="596">
        <v>44939</v>
      </c>
      <c r="W116" s="597" t="s">
        <v>1723</v>
      </c>
      <c r="X116" s="402"/>
      <c r="Y116" s="403"/>
      <c r="Z116" s="600" t="s">
        <v>1936</v>
      </c>
    </row>
    <row r="117" spans="1:27" s="533" customFormat="1" ht="15.75" customHeight="1">
      <c r="A117" s="586">
        <v>116</v>
      </c>
      <c r="B117" s="607">
        <v>20230103350205</v>
      </c>
      <c r="C117" s="624">
        <v>44929</v>
      </c>
      <c r="D117" s="588" t="s">
        <v>1888</v>
      </c>
      <c r="E117" s="625" t="s">
        <v>1889</v>
      </c>
      <c r="F117" s="625" t="s">
        <v>1890</v>
      </c>
      <c r="G117" s="626" t="s">
        <v>1891</v>
      </c>
      <c r="H117" s="627" t="s">
        <v>1892</v>
      </c>
      <c r="I117" s="603" t="s">
        <v>1925</v>
      </c>
      <c r="J117" s="590">
        <v>916</v>
      </c>
      <c r="K117" s="591">
        <v>44929</v>
      </c>
      <c r="L117" s="592" t="s">
        <v>1893</v>
      </c>
      <c r="M117" s="593"/>
      <c r="N117" s="588" t="s">
        <v>30</v>
      </c>
      <c r="O117" s="594">
        <v>3610</v>
      </c>
      <c r="P117" s="588">
        <v>25</v>
      </c>
      <c r="Q117" s="588"/>
      <c r="R117" s="628">
        <f t="shared" si="24"/>
        <v>3585</v>
      </c>
      <c r="S117" s="617">
        <v>3575</v>
      </c>
      <c r="T117" s="616">
        <f t="shared" si="23"/>
        <v>-10</v>
      </c>
      <c r="U117" s="594" t="s">
        <v>1894</v>
      </c>
      <c r="V117" s="596">
        <v>44931</v>
      </c>
      <c r="W117" s="597" t="s">
        <v>1723</v>
      </c>
      <c r="X117" s="402"/>
      <c r="Y117" s="403"/>
      <c r="Z117" s="606" t="s">
        <v>1937</v>
      </c>
    </row>
    <row r="118" spans="1:27" s="533" customFormat="1" ht="15.75" customHeight="1">
      <c r="A118" s="586">
        <v>117</v>
      </c>
      <c r="B118" s="607">
        <v>20210515211746</v>
      </c>
      <c r="C118" s="608">
        <v>44331</v>
      </c>
      <c r="D118" s="609" t="s">
        <v>111</v>
      </c>
      <c r="E118" s="609" t="s">
        <v>112</v>
      </c>
      <c r="F118" s="609" t="s">
        <v>113</v>
      </c>
      <c r="G118" s="611" t="s">
        <v>114</v>
      </c>
      <c r="H118" s="609" t="s">
        <v>115</v>
      </c>
      <c r="I118" s="603" t="s">
        <v>1926</v>
      </c>
      <c r="J118" s="590">
        <v>917</v>
      </c>
      <c r="K118" s="591">
        <v>44941</v>
      </c>
      <c r="L118" s="592" t="s">
        <v>1895</v>
      </c>
      <c r="M118" s="593"/>
      <c r="N118" s="588" t="s">
        <v>40</v>
      </c>
      <c r="O118" s="594">
        <v>7775</v>
      </c>
      <c r="P118" s="613">
        <v>25</v>
      </c>
      <c r="Q118" s="613">
        <v>0</v>
      </c>
      <c r="R118" s="595">
        <f t="shared" si="24"/>
        <v>7750</v>
      </c>
      <c r="S118" s="613">
        <v>7769</v>
      </c>
      <c r="T118" s="614">
        <f t="shared" si="23"/>
        <v>19</v>
      </c>
      <c r="U118" s="594" t="s">
        <v>1898</v>
      </c>
      <c r="V118" s="596">
        <v>44951</v>
      </c>
      <c r="W118" s="597" t="s">
        <v>1723</v>
      </c>
      <c r="X118" s="402"/>
      <c r="Y118" s="403"/>
      <c r="Z118" s="533">
        <v>88.73</v>
      </c>
      <c r="AA118" s="606" t="s">
        <v>1938</v>
      </c>
    </row>
    <row r="119" spans="1:27" s="533" customFormat="1" ht="15.75" customHeight="1">
      <c r="A119" s="586">
        <v>118</v>
      </c>
      <c r="B119" s="629" t="s">
        <v>105</v>
      </c>
      <c r="C119" s="630">
        <v>42625</v>
      </c>
      <c r="D119" s="610" t="s">
        <v>106</v>
      </c>
      <c r="E119" s="610" t="s">
        <v>107</v>
      </c>
      <c r="F119" s="610" t="s">
        <v>26</v>
      </c>
      <c r="G119" s="631"/>
      <c r="H119" s="627"/>
      <c r="I119" s="603" t="s">
        <v>1927</v>
      </c>
      <c r="J119" s="590">
        <v>918</v>
      </c>
      <c r="K119" s="591">
        <v>44957</v>
      </c>
      <c r="L119" s="592" t="s">
        <v>1876</v>
      </c>
      <c r="M119" s="593"/>
      <c r="N119" s="588" t="s">
        <v>30</v>
      </c>
      <c r="O119" s="594">
        <v>18242</v>
      </c>
      <c r="P119" s="613"/>
      <c r="Q119" s="613"/>
      <c r="R119" s="595">
        <f t="shared" si="24"/>
        <v>18242</v>
      </c>
      <c r="S119" s="613">
        <f>18060-730</f>
        <v>17330</v>
      </c>
      <c r="T119" s="614">
        <f t="shared" si="23"/>
        <v>-912</v>
      </c>
      <c r="U119" s="594" t="s">
        <v>1901</v>
      </c>
      <c r="V119" s="596">
        <v>44951</v>
      </c>
      <c r="W119" s="588" t="s">
        <v>1723</v>
      </c>
      <c r="X119" s="402"/>
      <c r="Y119" s="403"/>
      <c r="Z119" s="533">
        <v>81.701999999999998</v>
      </c>
      <c r="AA119" s="606" t="s">
        <v>1939</v>
      </c>
    </row>
    <row r="120" spans="1:27" ht="15.75" hidden="1" customHeight="1">
      <c r="A120" s="404">
        <v>119</v>
      </c>
      <c r="B120" s="384" t="s">
        <v>61</v>
      </c>
      <c r="C120" s="385">
        <v>43462</v>
      </c>
      <c r="D120" s="386" t="s">
        <v>62</v>
      </c>
      <c r="E120" s="387" t="s">
        <v>63</v>
      </c>
      <c r="F120" s="387" t="s">
        <v>26</v>
      </c>
      <c r="G120" s="388" t="s">
        <v>64</v>
      </c>
      <c r="H120" s="387" t="s">
        <v>65</v>
      </c>
      <c r="I120" s="387"/>
      <c r="J120" s="432">
        <v>919</v>
      </c>
      <c r="K120" s="433">
        <v>44958</v>
      </c>
      <c r="L120" s="390" t="s">
        <v>1899</v>
      </c>
      <c r="M120" s="391"/>
      <c r="N120" s="531" t="s">
        <v>30</v>
      </c>
      <c r="O120" s="370">
        <v>3803</v>
      </c>
      <c r="P120" s="410">
        <v>25</v>
      </c>
      <c r="Q120" s="410">
        <v>0</v>
      </c>
      <c r="R120" s="394">
        <f t="shared" si="24"/>
        <v>3778</v>
      </c>
      <c r="S120" s="410">
        <v>3795</v>
      </c>
      <c r="T120" s="411">
        <f>S120-R120</f>
        <v>17</v>
      </c>
      <c r="U120" s="370" t="s">
        <v>1903</v>
      </c>
      <c r="V120" s="395">
        <v>44960</v>
      </c>
      <c r="W120" s="387" t="s">
        <v>1723</v>
      </c>
      <c r="X120" s="402"/>
      <c r="Y120" s="403"/>
      <c r="Z120" s="533">
        <v>81.701999999999998</v>
      </c>
    </row>
    <row r="121" spans="1:27" ht="15.75" hidden="1" customHeight="1">
      <c r="A121" s="404">
        <v>120</v>
      </c>
      <c r="B121" s="405">
        <v>20211013247674</v>
      </c>
      <c r="C121" s="406">
        <v>44482</v>
      </c>
      <c r="D121" s="407" t="s">
        <v>128</v>
      </c>
      <c r="E121" s="407" t="s">
        <v>129</v>
      </c>
      <c r="F121" s="408" t="s">
        <v>130</v>
      </c>
      <c r="G121" s="409" t="s">
        <v>131</v>
      </c>
      <c r="H121" s="407" t="s">
        <v>132</v>
      </c>
      <c r="I121" s="424"/>
      <c r="J121" s="432">
        <v>920</v>
      </c>
      <c r="K121" s="433">
        <v>44958</v>
      </c>
      <c r="L121" s="390" t="s">
        <v>1899</v>
      </c>
      <c r="M121" s="391"/>
      <c r="N121" s="531" t="s">
        <v>30</v>
      </c>
      <c r="O121" s="370">
        <v>1275</v>
      </c>
      <c r="P121" s="410">
        <v>25</v>
      </c>
      <c r="Q121" s="410">
        <v>0</v>
      </c>
      <c r="R121" s="394">
        <f t="shared" si="24"/>
        <v>1250</v>
      </c>
      <c r="S121" s="410">
        <v>1240</v>
      </c>
      <c r="T121" s="411">
        <f>S121-R121</f>
        <v>-10</v>
      </c>
      <c r="U121" s="370" t="s">
        <v>1904</v>
      </c>
      <c r="V121" s="395">
        <v>44967</v>
      </c>
      <c r="W121" s="387" t="s">
        <v>1723</v>
      </c>
      <c r="X121" s="402"/>
      <c r="Y121" s="403"/>
      <c r="Z121" s="534">
        <v>82.353499999999997</v>
      </c>
    </row>
    <row r="122" spans="1:27" ht="15.75" hidden="1" customHeight="1">
      <c r="A122" s="404">
        <v>122</v>
      </c>
      <c r="B122" s="405">
        <v>20210515211746</v>
      </c>
      <c r="C122" s="406">
        <v>44331</v>
      </c>
      <c r="D122" s="407" t="s">
        <v>111</v>
      </c>
      <c r="E122" s="407" t="s">
        <v>112</v>
      </c>
      <c r="F122" s="407" t="s">
        <v>113</v>
      </c>
      <c r="G122" s="409" t="s">
        <v>114</v>
      </c>
      <c r="H122" s="407" t="s">
        <v>115</v>
      </c>
      <c r="I122" s="424"/>
      <c r="J122" s="432">
        <v>921</v>
      </c>
      <c r="K122" s="433">
        <v>44958</v>
      </c>
      <c r="L122" s="390" t="s">
        <v>1900</v>
      </c>
      <c r="M122" s="391"/>
      <c r="N122" s="531" t="s">
        <v>40</v>
      </c>
      <c r="O122" s="370">
        <v>7775</v>
      </c>
      <c r="P122" s="410">
        <v>25</v>
      </c>
      <c r="Q122" s="410">
        <v>0</v>
      </c>
      <c r="R122" s="394">
        <f>+O122-P122</f>
        <v>7750</v>
      </c>
      <c r="S122" s="410">
        <v>7769</v>
      </c>
      <c r="T122" s="411">
        <f t="shared" ref="T122:T129" si="25">S122-R122</f>
        <v>19</v>
      </c>
      <c r="U122" s="370" t="s">
        <v>1909</v>
      </c>
      <c r="V122" s="395">
        <v>44959</v>
      </c>
      <c r="W122" s="387" t="s">
        <v>1723</v>
      </c>
      <c r="X122" s="402"/>
      <c r="Y122" s="403"/>
      <c r="Z122" s="533">
        <v>90.118099999999998</v>
      </c>
    </row>
    <row r="123" spans="1:27" ht="15.75" hidden="1" customHeight="1">
      <c r="A123" s="404">
        <v>123</v>
      </c>
      <c r="B123" s="405">
        <v>20200427137403</v>
      </c>
      <c r="C123" s="412">
        <v>43948</v>
      </c>
      <c r="D123" s="387" t="s">
        <v>72</v>
      </c>
      <c r="E123" s="387" t="s">
        <v>73</v>
      </c>
      <c r="F123" s="387" t="s">
        <v>26</v>
      </c>
      <c r="G123" s="388" t="s">
        <v>74</v>
      </c>
      <c r="H123" s="387" t="s">
        <v>75</v>
      </c>
      <c r="I123" s="387"/>
      <c r="J123" s="432">
        <v>922</v>
      </c>
      <c r="K123" s="433">
        <v>44958</v>
      </c>
      <c r="L123" s="390" t="s">
        <v>1899</v>
      </c>
      <c r="M123" s="391"/>
      <c r="N123" s="531" t="s">
        <v>30</v>
      </c>
      <c r="O123" s="370">
        <v>1585</v>
      </c>
      <c r="P123" s="370">
        <v>25</v>
      </c>
      <c r="Q123" s="370">
        <v>0</v>
      </c>
      <c r="R123" s="370">
        <f t="shared" ref="R123:R129" si="26">+O123-P123</f>
        <v>1560</v>
      </c>
      <c r="S123" s="370">
        <v>1577</v>
      </c>
      <c r="T123" s="414">
        <f t="shared" si="25"/>
        <v>17</v>
      </c>
      <c r="U123" s="370" t="s">
        <v>1910</v>
      </c>
      <c r="V123" s="395">
        <v>44957</v>
      </c>
      <c r="W123" s="387" t="s">
        <v>1723</v>
      </c>
      <c r="X123" s="402"/>
      <c r="Y123" s="403"/>
      <c r="Z123" s="533">
        <v>81.608500000000006</v>
      </c>
    </row>
    <row r="124" spans="1:27" ht="15.75" hidden="1" customHeight="1">
      <c r="A124" s="404">
        <v>125</v>
      </c>
      <c r="B124" s="405">
        <v>20220201281442</v>
      </c>
      <c r="C124" s="412">
        <v>43948</v>
      </c>
      <c r="D124" s="415" t="s">
        <v>351</v>
      </c>
      <c r="E124" s="416" t="s">
        <v>83</v>
      </c>
      <c r="F124" s="416" t="s">
        <v>84</v>
      </c>
      <c r="G124" s="417" t="s">
        <v>85</v>
      </c>
      <c r="H124" s="416" t="s">
        <v>86</v>
      </c>
      <c r="I124" s="416"/>
      <c r="J124" s="432">
        <v>923</v>
      </c>
      <c r="K124" s="433">
        <v>44958</v>
      </c>
      <c r="L124" s="390" t="s">
        <v>1899</v>
      </c>
      <c r="M124" s="391"/>
      <c r="N124" s="531" t="s">
        <v>30</v>
      </c>
      <c r="O124" s="370">
        <v>650</v>
      </c>
      <c r="P124" s="387">
        <v>25</v>
      </c>
      <c r="Q124" s="387">
        <v>0</v>
      </c>
      <c r="R124" s="394">
        <f t="shared" si="26"/>
        <v>625</v>
      </c>
      <c r="S124" s="413">
        <v>650</v>
      </c>
      <c r="T124" s="414">
        <f t="shared" si="25"/>
        <v>25</v>
      </c>
      <c r="U124" s="370" t="s">
        <v>1908</v>
      </c>
      <c r="V124" s="395">
        <v>44970</v>
      </c>
      <c r="W124" s="387" t="s">
        <v>1723</v>
      </c>
      <c r="X124" s="402"/>
      <c r="Y124" s="403"/>
      <c r="Z124" s="533">
        <v>82.613500000000002</v>
      </c>
    </row>
    <row r="125" spans="1:27" ht="15.75" hidden="1" customHeight="1">
      <c r="A125" s="404">
        <v>126</v>
      </c>
      <c r="B125" s="405">
        <v>20200703140963</v>
      </c>
      <c r="C125" s="418">
        <v>44013</v>
      </c>
      <c r="D125" s="415" t="s">
        <v>24</v>
      </c>
      <c r="E125" s="408" t="s">
        <v>25</v>
      </c>
      <c r="F125" s="408" t="s">
        <v>26</v>
      </c>
      <c r="G125" s="388" t="s">
        <v>27</v>
      </c>
      <c r="H125" s="387" t="s">
        <v>28</v>
      </c>
      <c r="I125" s="387"/>
      <c r="J125" s="432">
        <v>924</v>
      </c>
      <c r="K125" s="433">
        <v>44958</v>
      </c>
      <c r="L125" s="390" t="s">
        <v>1899</v>
      </c>
      <c r="M125" s="391"/>
      <c r="N125" s="531" t="s">
        <v>30</v>
      </c>
      <c r="O125" s="370">
        <v>1125</v>
      </c>
      <c r="P125" s="387"/>
      <c r="Q125" s="387">
        <v>0</v>
      </c>
      <c r="R125" s="394">
        <f t="shared" si="26"/>
        <v>1125</v>
      </c>
      <c r="S125" s="413">
        <v>1101</v>
      </c>
      <c r="T125" s="414">
        <f t="shared" si="25"/>
        <v>-24</v>
      </c>
      <c r="U125" s="370" t="s">
        <v>1902</v>
      </c>
      <c r="V125" s="395">
        <v>44960</v>
      </c>
      <c r="W125" s="387" t="s">
        <v>1723</v>
      </c>
      <c r="X125" s="402"/>
      <c r="Y125" s="403"/>
      <c r="Z125" s="533">
        <v>81.701999999999998</v>
      </c>
    </row>
    <row r="126" spans="1:27" ht="15.75" hidden="1" customHeight="1">
      <c r="A126" s="404">
        <v>127</v>
      </c>
      <c r="B126" s="405">
        <v>20220331295998</v>
      </c>
      <c r="C126" s="418">
        <v>44651</v>
      </c>
      <c r="D126" s="415" t="s">
        <v>1911</v>
      </c>
      <c r="E126" s="408" t="s">
        <v>1912</v>
      </c>
      <c r="F126" s="408" t="s">
        <v>1738</v>
      </c>
      <c r="G126" s="420" t="s">
        <v>1739</v>
      </c>
      <c r="H126" s="387" t="s">
        <v>1740</v>
      </c>
      <c r="I126" s="387"/>
      <c r="J126" s="432">
        <v>925</v>
      </c>
      <c r="K126" s="433">
        <v>44958</v>
      </c>
      <c r="L126" s="390" t="s">
        <v>1899</v>
      </c>
      <c r="M126" s="391"/>
      <c r="N126" s="531" t="s">
        <v>30</v>
      </c>
      <c r="O126" s="370">
        <v>4949</v>
      </c>
      <c r="P126" s="387"/>
      <c r="Q126" s="387">
        <v>0</v>
      </c>
      <c r="R126" s="394">
        <f t="shared" si="26"/>
        <v>4949</v>
      </c>
      <c r="S126" s="535">
        <v>4949</v>
      </c>
      <c r="T126" s="414">
        <f t="shared" si="25"/>
        <v>0</v>
      </c>
      <c r="U126" s="370" t="s">
        <v>1906</v>
      </c>
      <c r="V126" s="395">
        <v>44967</v>
      </c>
      <c r="W126" s="387" t="s">
        <v>1723</v>
      </c>
      <c r="X126" s="402"/>
      <c r="Y126" s="403"/>
      <c r="Z126" s="534">
        <v>82.442499999999995</v>
      </c>
    </row>
    <row r="127" spans="1:27" ht="15.75" hidden="1" customHeight="1">
      <c r="A127" s="404">
        <v>128</v>
      </c>
      <c r="B127" s="405">
        <v>20230103350205</v>
      </c>
      <c r="C127" s="513">
        <v>44929</v>
      </c>
      <c r="D127" s="415" t="s">
        <v>1888</v>
      </c>
      <c r="E127" s="514" t="s">
        <v>1889</v>
      </c>
      <c r="F127" s="514" t="s">
        <v>1890</v>
      </c>
      <c r="G127" s="515" t="s">
        <v>1891</v>
      </c>
      <c r="H127" s="424" t="s">
        <v>1892</v>
      </c>
      <c r="I127" s="424"/>
      <c r="J127" s="432">
        <v>926</v>
      </c>
      <c r="K127" s="433">
        <v>44970</v>
      </c>
      <c r="L127" s="390" t="s">
        <v>1907</v>
      </c>
      <c r="M127" s="391"/>
      <c r="N127" s="531" t="s">
        <v>30</v>
      </c>
      <c r="O127" s="370">
        <v>6370</v>
      </c>
      <c r="P127" s="387">
        <v>25</v>
      </c>
      <c r="Q127" s="387"/>
      <c r="R127" s="470">
        <f t="shared" si="26"/>
        <v>6345</v>
      </c>
      <c r="S127" s="413"/>
      <c r="T127" s="536">
        <f t="shared" si="25"/>
        <v>-6345</v>
      </c>
      <c r="U127" s="370"/>
      <c r="V127" s="395"/>
      <c r="W127" s="401"/>
      <c r="X127" s="402"/>
      <c r="Y127" s="403"/>
    </row>
    <row r="128" spans="1:27" ht="15.75" hidden="1" customHeight="1">
      <c r="A128" s="404">
        <v>129</v>
      </c>
      <c r="B128" s="405">
        <v>20210515211746</v>
      </c>
      <c r="C128" s="406">
        <v>44331</v>
      </c>
      <c r="D128" s="407" t="s">
        <v>111</v>
      </c>
      <c r="E128" s="407" t="s">
        <v>112</v>
      </c>
      <c r="F128" s="407" t="s">
        <v>113</v>
      </c>
      <c r="G128" s="409" t="s">
        <v>114</v>
      </c>
      <c r="H128" s="407" t="s">
        <v>115</v>
      </c>
      <c r="I128" s="424"/>
      <c r="J128" s="432">
        <v>927</v>
      </c>
      <c r="K128" s="433">
        <v>44972</v>
      </c>
      <c r="L128" s="390" t="s">
        <v>1913</v>
      </c>
      <c r="M128" s="391"/>
      <c r="N128" s="531" t="s">
        <v>40</v>
      </c>
      <c r="O128" s="370">
        <v>9025</v>
      </c>
      <c r="P128" s="410">
        <v>25</v>
      </c>
      <c r="Q128" s="410">
        <v>0</v>
      </c>
      <c r="R128" s="394">
        <f t="shared" si="26"/>
        <v>9000</v>
      </c>
      <c r="S128" s="410"/>
      <c r="T128" s="537">
        <f t="shared" si="25"/>
        <v>-9000</v>
      </c>
      <c r="U128" s="370"/>
      <c r="V128" s="395"/>
      <c r="W128" s="401"/>
      <c r="X128" s="402"/>
      <c r="Y128" s="403"/>
    </row>
    <row r="129" spans="1:25" s="512" customFormat="1" ht="15.75" hidden="1" customHeight="1">
      <c r="A129" s="404">
        <v>130</v>
      </c>
      <c r="B129" s="520" t="s">
        <v>105</v>
      </c>
      <c r="C129" s="521">
        <v>42625</v>
      </c>
      <c r="D129" s="507" t="s">
        <v>106</v>
      </c>
      <c r="E129" s="507" t="s">
        <v>107</v>
      </c>
      <c r="F129" s="507" t="s">
        <v>26</v>
      </c>
      <c r="G129" s="522"/>
      <c r="H129" s="523"/>
      <c r="I129" s="523"/>
      <c r="J129" s="432">
        <v>928</v>
      </c>
      <c r="K129" s="530">
        <v>44985</v>
      </c>
      <c r="L129" s="390" t="s">
        <v>1899</v>
      </c>
      <c r="M129" s="508"/>
      <c r="N129" s="532" t="s">
        <v>30</v>
      </c>
      <c r="O129" s="517">
        <v>17530</v>
      </c>
      <c r="P129" s="524"/>
      <c r="Q129" s="524"/>
      <c r="R129" s="518">
        <f t="shared" si="26"/>
        <v>17530</v>
      </c>
      <c r="S129" s="519">
        <v>17355</v>
      </c>
      <c r="T129" s="525">
        <f t="shared" si="25"/>
        <v>-175</v>
      </c>
      <c r="U129" s="526"/>
      <c r="V129" s="527"/>
      <c r="W129" s="528"/>
      <c r="X129" s="510"/>
      <c r="Y129" s="511"/>
    </row>
    <row r="130" spans="1:25" ht="15.75" customHeight="1">
      <c r="A130" s="404"/>
      <c r="B130" s="421"/>
      <c r="C130" s="422"/>
      <c r="D130" s="408"/>
      <c r="E130" s="408"/>
      <c r="F130" s="408"/>
      <c r="G130" s="423"/>
      <c r="H130" s="424"/>
      <c r="I130" s="424"/>
      <c r="J130" s="369"/>
      <c r="K130" s="433"/>
      <c r="L130" s="390"/>
      <c r="M130" s="391"/>
      <c r="N130" s="425"/>
      <c r="O130" s="370"/>
      <c r="P130" s="387"/>
      <c r="Q130" s="387"/>
      <c r="R130" s="394"/>
      <c r="S130" s="413"/>
      <c r="T130" s="414"/>
      <c r="U130" s="370"/>
      <c r="V130" s="395"/>
      <c r="W130" s="401"/>
      <c r="X130" s="402"/>
      <c r="Y130" s="403"/>
    </row>
    <row r="131" spans="1:25" ht="15.75" customHeight="1">
      <c r="A131" s="404"/>
      <c r="B131" s="421"/>
      <c r="C131" s="422"/>
      <c r="D131" s="408"/>
      <c r="E131" s="408"/>
      <c r="F131" s="408"/>
      <c r="G131" s="423"/>
      <c r="H131" s="424"/>
      <c r="I131" s="424"/>
      <c r="J131" s="369"/>
      <c r="K131" s="389"/>
      <c r="L131" s="390"/>
      <c r="M131" s="391"/>
      <c r="N131" s="425"/>
      <c r="O131" s="370"/>
      <c r="P131" s="387"/>
      <c r="Q131" s="387"/>
      <c r="R131" s="394"/>
      <c r="S131" s="413"/>
      <c r="T131" s="414"/>
      <c r="U131" s="370"/>
      <c r="V131" s="395"/>
      <c r="W131" s="401"/>
      <c r="X131" s="402"/>
      <c r="Y131" s="403"/>
    </row>
    <row r="132" spans="1:25" ht="15.75" customHeight="1">
      <c r="A132" s="404"/>
      <c r="B132" s="421"/>
      <c r="C132" s="422"/>
      <c r="D132" s="408"/>
      <c r="E132" s="408"/>
      <c r="F132" s="408"/>
      <c r="G132" s="423"/>
      <c r="H132" s="424"/>
      <c r="I132" s="424"/>
      <c r="J132" s="369"/>
      <c r="K132" s="389"/>
      <c r="L132" s="297" t="s">
        <v>1914</v>
      </c>
      <c r="M132" s="343"/>
      <c r="N132" s="543" t="s">
        <v>30</v>
      </c>
      <c r="O132" s="370">
        <f>+O127+O129</f>
        <v>23900</v>
      </c>
      <c r="P132" s="387"/>
      <c r="Q132" s="387"/>
      <c r="R132" s="394"/>
      <c r="S132" s="413"/>
      <c r="T132" s="414"/>
      <c r="U132" s="370"/>
      <c r="V132" s="395"/>
      <c r="W132" s="401"/>
      <c r="X132" s="402"/>
      <c r="Y132" s="403"/>
    </row>
    <row r="133" spans="1:25" ht="15.75" customHeight="1">
      <c r="A133" s="404"/>
      <c r="B133" s="421"/>
      <c r="C133" s="422"/>
      <c r="D133" s="408"/>
      <c r="E133" s="408"/>
      <c r="F133" s="408"/>
      <c r="G133" s="423"/>
      <c r="H133" s="424"/>
      <c r="I133" s="424"/>
      <c r="J133" s="369"/>
      <c r="K133" s="389"/>
      <c r="L133" s="546" t="s">
        <v>1914</v>
      </c>
      <c r="M133" s="545"/>
      <c r="N133" s="544" t="s">
        <v>40</v>
      </c>
      <c r="O133" s="539">
        <f>+O128</f>
        <v>9025</v>
      </c>
      <c r="P133" s="387"/>
      <c r="Q133" s="387"/>
      <c r="R133" s="394"/>
      <c r="S133" s="413"/>
      <c r="T133" s="414"/>
      <c r="U133" s="370"/>
      <c r="V133" s="395"/>
      <c r="W133" s="401"/>
      <c r="X133" s="402"/>
      <c r="Y133" s="403"/>
    </row>
    <row r="134" spans="1:25" ht="15.75" customHeight="1">
      <c r="A134" s="404"/>
      <c r="B134" s="421"/>
      <c r="C134" s="422"/>
      <c r="D134" s="408"/>
      <c r="E134" s="408"/>
      <c r="F134" s="408"/>
      <c r="G134" s="423"/>
      <c r="H134" s="424"/>
      <c r="I134" s="424"/>
      <c r="J134" s="369"/>
      <c r="K134" s="389"/>
      <c r="L134" s="547" t="s">
        <v>1915</v>
      </c>
      <c r="M134" s="403"/>
      <c r="N134" s="343"/>
      <c r="O134" s="538">
        <f>+O132+O133</f>
        <v>32925</v>
      </c>
      <c r="P134" s="387"/>
      <c r="Q134" s="387"/>
      <c r="R134" s="394"/>
      <c r="S134" s="413"/>
      <c r="T134" s="414"/>
      <c r="U134" s="370"/>
      <c r="V134" s="395"/>
      <c r="W134" s="401"/>
      <c r="X134" s="402"/>
      <c r="Y134" s="403"/>
    </row>
    <row r="135" spans="1:25" ht="15.75" customHeight="1">
      <c r="A135" s="404"/>
      <c r="B135" s="421"/>
      <c r="C135" s="422"/>
      <c r="D135" s="408"/>
      <c r="E135" s="408"/>
      <c r="F135" s="408"/>
      <c r="G135" s="423"/>
      <c r="H135" s="424"/>
      <c r="I135" s="424"/>
      <c r="J135" s="369"/>
      <c r="K135" s="389"/>
      <c r="L135" s="540"/>
      <c r="M135" s="541"/>
      <c r="N135" s="542"/>
      <c r="O135" s="370"/>
      <c r="P135" s="387"/>
      <c r="Q135" s="387"/>
      <c r="R135" s="394"/>
      <c r="S135" s="413"/>
      <c r="T135" s="414"/>
      <c r="U135" s="370"/>
      <c r="V135" s="395"/>
      <c r="W135" s="401"/>
      <c r="X135" s="402"/>
      <c r="Y135" s="403"/>
    </row>
    <row r="136" spans="1:25" ht="15.75" customHeight="1">
      <c r="A136" s="404"/>
      <c r="B136" s="421"/>
      <c r="C136" s="422"/>
      <c r="D136" s="408"/>
      <c r="E136" s="408"/>
      <c r="F136" s="408"/>
      <c r="G136" s="423"/>
      <c r="H136" s="424"/>
      <c r="I136" s="424"/>
      <c r="J136" s="369"/>
      <c r="K136" s="389"/>
      <c r="L136" s="390"/>
      <c r="M136" s="391"/>
      <c r="N136" s="425"/>
      <c r="O136" s="370"/>
      <c r="P136" s="387"/>
      <c r="Q136" s="387"/>
      <c r="R136" s="394"/>
      <c r="S136" s="413"/>
      <c r="T136" s="414"/>
      <c r="U136" s="370"/>
      <c r="V136" s="395"/>
      <c r="W136" s="401"/>
      <c r="X136" s="402"/>
      <c r="Y136" s="403"/>
    </row>
    <row r="137" spans="1:25" ht="15.75" customHeight="1">
      <c r="A137" s="404"/>
      <c r="B137" s="421"/>
      <c r="C137" s="422"/>
      <c r="D137" s="598"/>
      <c r="E137" s="408"/>
      <c r="F137" s="408"/>
      <c r="G137" s="599" t="s">
        <v>1928</v>
      </c>
      <c r="H137" s="424"/>
      <c r="I137" s="424"/>
      <c r="J137" s="369"/>
      <c r="K137" s="389"/>
      <c r="L137" s="390"/>
      <c r="M137" s="391"/>
      <c r="N137" s="425"/>
      <c r="O137" s="370"/>
      <c r="P137" s="387"/>
      <c r="Q137" s="387"/>
      <c r="R137" s="394"/>
      <c r="S137" s="413"/>
      <c r="T137" s="414"/>
      <c r="U137" s="370"/>
      <c r="V137" s="395"/>
      <c r="W137" s="401"/>
      <c r="X137" s="402"/>
      <c r="Y137" s="403"/>
    </row>
    <row r="138" spans="1:25" ht="15.75" customHeight="1">
      <c r="A138" s="404"/>
      <c r="B138" s="421"/>
      <c r="C138" s="422"/>
      <c r="D138" s="408"/>
      <c r="E138" s="408"/>
      <c r="F138" s="408"/>
      <c r="G138" s="423"/>
      <c r="H138" s="424"/>
      <c r="I138" s="424"/>
      <c r="J138" s="369"/>
      <c r="K138" s="389"/>
      <c r="L138" s="390"/>
      <c r="M138" s="391"/>
      <c r="N138" s="425"/>
      <c r="O138" s="370"/>
      <c r="P138" s="387"/>
      <c r="Q138" s="387"/>
      <c r="R138" s="394"/>
      <c r="S138" s="413"/>
      <c r="T138" s="414"/>
      <c r="U138" s="370"/>
      <c r="V138" s="395"/>
      <c r="W138" s="401"/>
      <c r="X138" s="402"/>
      <c r="Y138" s="403"/>
    </row>
    <row r="139" spans="1:25" ht="15.75" customHeight="1">
      <c r="A139" s="404"/>
      <c r="B139" s="421"/>
      <c r="C139" s="422"/>
      <c r="D139" s="408"/>
      <c r="E139" s="408"/>
      <c r="F139" s="408"/>
      <c r="G139" s="423"/>
      <c r="H139" s="424"/>
      <c r="I139" s="424"/>
      <c r="J139" s="369"/>
      <c r="K139" s="389"/>
      <c r="L139" s="390"/>
      <c r="M139" s="391"/>
      <c r="N139" s="425"/>
      <c r="O139" s="370"/>
      <c r="P139" s="387"/>
      <c r="Q139" s="387"/>
      <c r="R139" s="394"/>
      <c r="S139" s="413"/>
      <c r="T139" s="414"/>
      <c r="U139" s="370"/>
      <c r="V139" s="395"/>
      <c r="W139" s="401"/>
      <c r="X139" s="402"/>
      <c r="Y139" s="403"/>
    </row>
    <row r="140" spans="1:25" ht="15.75" customHeight="1">
      <c r="A140" s="404"/>
      <c r="B140" s="421"/>
      <c r="C140" s="422"/>
      <c r="D140" s="408"/>
      <c r="E140" s="408"/>
      <c r="F140" s="408"/>
      <c r="G140" s="423"/>
      <c r="H140" s="424"/>
      <c r="I140" s="424"/>
      <c r="J140" s="369"/>
      <c r="K140" s="389"/>
      <c r="L140" s="390"/>
      <c r="M140" s="391"/>
      <c r="N140" s="425"/>
      <c r="O140" s="370"/>
      <c r="P140" s="387"/>
      <c r="Q140" s="387"/>
      <c r="R140" s="394"/>
      <c r="S140" s="413"/>
      <c r="T140" s="414"/>
      <c r="U140" s="370"/>
      <c r="V140" s="395"/>
      <c r="W140" s="401"/>
      <c r="X140" s="402"/>
      <c r="Y140" s="403"/>
    </row>
    <row r="141" spans="1:25" ht="15.75" customHeight="1">
      <c r="A141" s="404"/>
      <c r="B141" s="421"/>
      <c r="C141" s="422"/>
      <c r="D141" s="408"/>
      <c r="E141" s="408"/>
      <c r="F141" s="408"/>
      <c r="G141" s="423"/>
      <c r="H141" s="424"/>
      <c r="I141" s="424"/>
      <c r="J141" s="369"/>
      <c r="K141" s="389"/>
      <c r="L141" s="390"/>
      <c r="M141" s="391"/>
      <c r="N141" s="425"/>
      <c r="O141" s="370"/>
      <c r="P141" s="387"/>
      <c r="Q141" s="387"/>
      <c r="R141" s="394"/>
      <c r="S141" s="413"/>
      <c r="T141" s="414"/>
      <c r="U141" s="370"/>
      <c r="V141" s="395"/>
      <c r="W141" s="401"/>
      <c r="X141" s="402"/>
      <c r="Y141" s="403"/>
    </row>
    <row r="142" spans="1:25" ht="15.75" customHeight="1">
      <c r="A142" s="404"/>
      <c r="B142" s="421"/>
      <c r="C142" s="422"/>
      <c r="D142" s="408"/>
      <c r="E142" s="408"/>
      <c r="F142" s="408"/>
      <c r="G142" s="423"/>
      <c r="H142" s="424"/>
      <c r="I142" s="424"/>
      <c r="J142" s="369"/>
      <c r="K142" s="389"/>
      <c r="L142" s="390"/>
      <c r="M142" s="391"/>
      <c r="N142" s="425"/>
      <c r="O142" s="370"/>
      <c r="P142" s="387"/>
      <c r="Q142" s="387"/>
      <c r="R142" s="394"/>
      <c r="S142" s="413"/>
      <c r="T142" s="414"/>
      <c r="U142" s="370"/>
      <c r="V142" s="395"/>
      <c r="W142" s="401"/>
      <c r="X142" s="402"/>
      <c r="Y142" s="403"/>
    </row>
    <row r="143" spans="1:25" ht="15.75" customHeight="1">
      <c r="A143" s="404"/>
      <c r="B143" s="421"/>
      <c r="C143" s="422"/>
      <c r="D143" s="408"/>
      <c r="E143" s="408"/>
      <c r="F143" s="408"/>
      <c r="G143" s="423"/>
      <c r="H143" s="424"/>
      <c r="I143" s="424"/>
      <c r="J143" s="369"/>
      <c r="K143" s="389"/>
      <c r="L143" s="390"/>
      <c r="M143" s="391"/>
      <c r="N143" s="425"/>
      <c r="O143" s="370"/>
      <c r="P143" s="387"/>
      <c r="Q143" s="387"/>
      <c r="R143" s="394"/>
      <c r="S143" s="413"/>
      <c r="T143" s="414"/>
      <c r="U143" s="370"/>
      <c r="V143" s="395"/>
      <c r="W143" s="401"/>
      <c r="X143" s="402"/>
      <c r="Y143" s="403"/>
    </row>
    <row r="144" spans="1:25" ht="15.75" customHeight="1">
      <c r="A144" s="404"/>
      <c r="B144" s="421"/>
      <c r="C144" s="422"/>
      <c r="D144" s="408"/>
      <c r="E144" s="408"/>
      <c r="F144" s="408"/>
      <c r="G144" s="423"/>
      <c r="H144" s="424"/>
      <c r="I144" s="424"/>
      <c r="J144" s="369"/>
      <c r="K144" s="389"/>
      <c r="L144" s="390"/>
      <c r="M144" s="391"/>
      <c r="N144" s="425"/>
      <c r="O144" s="370"/>
      <c r="P144" s="387"/>
      <c r="Q144" s="387"/>
      <c r="R144" s="394"/>
      <c r="S144" s="413"/>
      <c r="T144" s="414"/>
      <c r="U144" s="370"/>
      <c r="V144" s="395"/>
      <c r="W144" s="401"/>
      <c r="X144" s="402"/>
      <c r="Y144" s="403"/>
    </row>
    <row r="145" spans="1:25" ht="15.75" customHeight="1">
      <c r="A145" s="404"/>
      <c r="B145" s="421"/>
      <c r="C145" s="422"/>
      <c r="D145" s="408"/>
      <c r="E145" s="408"/>
      <c r="F145" s="408"/>
      <c r="G145" s="423"/>
      <c r="H145" s="424"/>
      <c r="I145" s="424"/>
      <c r="J145" s="369"/>
      <c r="K145" s="389"/>
      <c r="L145" s="390"/>
      <c r="M145" s="391"/>
      <c r="N145" s="425"/>
      <c r="O145" s="370"/>
      <c r="P145" s="387"/>
      <c r="Q145" s="387"/>
      <c r="R145" s="394"/>
      <c r="S145" s="413"/>
      <c r="T145" s="414"/>
      <c r="U145" s="370"/>
      <c r="V145" s="395"/>
      <c r="W145" s="401"/>
      <c r="X145" s="402"/>
      <c r="Y145" s="403"/>
    </row>
    <row r="146" spans="1:25" ht="15.75" customHeight="1">
      <c r="A146" s="404"/>
      <c r="B146" s="421"/>
      <c r="C146" s="422"/>
      <c r="D146" s="408"/>
      <c r="E146" s="408"/>
      <c r="F146" s="408"/>
      <c r="G146" s="423"/>
      <c r="H146" s="424"/>
      <c r="I146" s="424"/>
      <c r="J146" s="369"/>
      <c r="K146" s="389"/>
      <c r="L146" s="390"/>
      <c r="M146" s="391"/>
      <c r="N146" s="425"/>
      <c r="O146" s="370"/>
      <c r="P146" s="387"/>
      <c r="Q146" s="387"/>
      <c r="R146" s="394"/>
      <c r="S146" s="413"/>
      <c r="T146" s="414"/>
      <c r="U146" s="370"/>
      <c r="V146" s="395"/>
      <c r="W146" s="401"/>
      <c r="X146" s="402"/>
      <c r="Y146" s="403"/>
    </row>
    <row r="147" spans="1:25" ht="15.75" customHeight="1">
      <c r="A147" s="404"/>
      <c r="B147" s="421"/>
      <c r="C147" s="422"/>
      <c r="D147" s="408"/>
      <c r="E147" s="408"/>
      <c r="F147" s="408"/>
      <c r="G147" s="423"/>
      <c r="H147" s="424"/>
      <c r="I147" s="424"/>
      <c r="J147" s="369"/>
      <c r="K147" s="389"/>
      <c r="L147" s="390"/>
      <c r="M147" s="391"/>
      <c r="N147" s="425"/>
      <c r="O147" s="370"/>
      <c r="P147" s="387"/>
      <c r="Q147" s="387"/>
      <c r="R147" s="394"/>
      <c r="S147" s="413"/>
      <c r="T147" s="414"/>
      <c r="U147" s="370"/>
      <c r="V147" s="395"/>
      <c r="W147" s="401"/>
      <c r="X147" s="402"/>
      <c r="Y147" s="403"/>
    </row>
    <row r="148" spans="1:25" ht="15.75" customHeight="1">
      <c r="A148" s="404"/>
      <c r="B148" s="421"/>
      <c r="C148" s="422"/>
      <c r="D148" s="408"/>
      <c r="E148" s="408"/>
      <c r="F148" s="408"/>
      <c r="G148" s="423"/>
      <c r="H148" s="424"/>
      <c r="I148" s="424"/>
      <c r="J148" s="369"/>
      <c r="K148" s="389"/>
      <c r="L148" s="390"/>
      <c r="M148" s="391"/>
      <c r="N148" s="425"/>
      <c r="O148" s="370"/>
      <c r="P148" s="387"/>
      <c r="Q148" s="387"/>
      <c r="R148" s="394"/>
      <c r="S148" s="413"/>
      <c r="T148" s="414"/>
      <c r="U148" s="370"/>
      <c r="V148" s="395"/>
      <c r="W148" s="401"/>
      <c r="X148" s="402"/>
      <c r="Y148" s="403"/>
    </row>
    <row r="149" spans="1:25" ht="15.75" customHeight="1">
      <c r="A149" s="404"/>
      <c r="B149" s="421"/>
      <c r="C149" s="422"/>
      <c r="D149" s="408"/>
      <c r="E149" s="408"/>
      <c r="F149" s="408"/>
      <c r="G149" s="423"/>
      <c r="H149" s="424"/>
      <c r="I149" s="424"/>
      <c r="J149" s="369"/>
      <c r="K149" s="389"/>
      <c r="L149" s="390"/>
      <c r="M149" s="391"/>
      <c r="N149" s="425"/>
      <c r="O149" s="370"/>
      <c r="P149" s="387"/>
      <c r="Q149" s="387"/>
      <c r="R149" s="394"/>
      <c r="S149" s="413"/>
      <c r="T149" s="414"/>
      <c r="U149" s="370"/>
      <c r="V149" s="395"/>
      <c r="W149" s="401"/>
      <c r="X149" s="402"/>
      <c r="Y149" s="403"/>
    </row>
    <row r="150" spans="1:25" ht="15.75" customHeight="1">
      <c r="A150" s="404"/>
      <c r="B150" s="421"/>
      <c r="C150" s="422"/>
      <c r="D150" s="408"/>
      <c r="E150" s="408"/>
      <c r="F150" s="408"/>
      <c r="G150" s="423"/>
      <c r="H150" s="424"/>
      <c r="I150" s="424"/>
      <c r="J150" s="369"/>
      <c r="K150" s="389"/>
      <c r="L150" s="390"/>
      <c r="M150" s="391"/>
      <c r="N150" s="425"/>
      <c r="O150" s="370"/>
      <c r="P150" s="387"/>
      <c r="Q150" s="387"/>
      <c r="R150" s="394"/>
      <c r="S150" s="413"/>
      <c r="T150" s="414"/>
      <c r="U150" s="370"/>
      <c r="V150" s="395"/>
      <c r="W150" s="401"/>
      <c r="X150" s="402"/>
      <c r="Y150" s="403"/>
    </row>
    <row r="151" spans="1:25" ht="15.75" customHeight="1">
      <c r="A151" s="404"/>
      <c r="B151" s="421"/>
      <c r="C151" s="422"/>
      <c r="D151" s="408"/>
      <c r="E151" s="408"/>
      <c r="F151" s="408"/>
      <c r="G151" s="423"/>
      <c r="H151" s="424"/>
      <c r="I151" s="424"/>
      <c r="J151" s="369"/>
      <c r="K151" s="389"/>
      <c r="L151" s="390"/>
      <c r="M151" s="391"/>
      <c r="N151" s="425"/>
      <c r="O151" s="370"/>
      <c r="P151" s="387"/>
      <c r="Q151" s="387"/>
      <c r="R151" s="394"/>
      <c r="S151" s="413"/>
      <c r="T151" s="414"/>
      <c r="U151" s="370"/>
      <c r="V151" s="395"/>
      <c r="W151" s="401"/>
      <c r="X151" s="402"/>
      <c r="Y151" s="403"/>
    </row>
    <row r="152" spans="1:25" ht="15.75" customHeight="1">
      <c r="A152" s="404"/>
      <c r="B152" s="421"/>
      <c r="C152" s="422"/>
      <c r="D152" s="408"/>
      <c r="E152" s="408"/>
      <c r="F152" s="408"/>
      <c r="G152" s="423"/>
      <c r="H152" s="424"/>
      <c r="I152" s="424"/>
      <c r="J152" s="369"/>
      <c r="K152" s="389"/>
      <c r="L152" s="390"/>
      <c r="M152" s="391"/>
      <c r="N152" s="425"/>
      <c r="O152" s="370"/>
      <c r="P152" s="387"/>
      <c r="Q152" s="387"/>
      <c r="R152" s="394"/>
      <c r="S152" s="413"/>
      <c r="T152" s="414"/>
      <c r="U152" s="370"/>
      <c r="V152" s="395"/>
      <c r="W152" s="401"/>
      <c r="X152" s="402"/>
      <c r="Y152" s="403"/>
    </row>
    <row r="153" spans="1:25" ht="15.75" customHeight="1">
      <c r="A153" s="404"/>
      <c r="B153" s="421"/>
      <c r="C153" s="422"/>
      <c r="D153" s="408"/>
      <c r="E153" s="408"/>
      <c r="F153" s="408"/>
      <c r="G153" s="423"/>
      <c r="H153" s="424"/>
      <c r="I153" s="424"/>
      <c r="J153" s="369"/>
      <c r="K153" s="389"/>
      <c r="L153" s="390"/>
      <c r="M153" s="391"/>
      <c r="N153" s="425"/>
      <c r="O153" s="370"/>
      <c r="P153" s="387"/>
      <c r="Q153" s="387"/>
      <c r="R153" s="394"/>
      <c r="S153" s="413"/>
      <c r="T153" s="414"/>
      <c r="U153" s="370"/>
      <c r="V153" s="395"/>
      <c r="W153" s="401"/>
      <c r="X153" s="402"/>
      <c r="Y153" s="403"/>
    </row>
    <row r="154" spans="1:25" ht="15.75" customHeight="1">
      <c r="A154" s="404"/>
      <c r="B154" s="421"/>
      <c r="C154" s="422"/>
      <c r="D154" s="408"/>
      <c r="E154" s="408"/>
      <c r="F154" s="408"/>
      <c r="G154" s="423"/>
      <c r="H154" s="424"/>
      <c r="I154" s="424"/>
      <c r="J154" s="369"/>
      <c r="K154" s="389"/>
      <c r="L154" s="390"/>
      <c r="M154" s="391"/>
      <c r="N154" s="425"/>
      <c r="O154" s="370"/>
      <c r="P154" s="387"/>
      <c r="Q154" s="387"/>
      <c r="R154" s="394"/>
      <c r="S154" s="413"/>
      <c r="T154" s="414"/>
      <c r="U154" s="370"/>
      <c r="V154" s="395"/>
      <c r="W154" s="401"/>
      <c r="X154" s="402"/>
      <c r="Y154" s="403"/>
    </row>
    <row r="155" spans="1:25" ht="15.75" customHeight="1">
      <c r="A155" s="404"/>
      <c r="B155" s="421"/>
      <c r="C155" s="422"/>
      <c r="D155" s="408"/>
      <c r="E155" s="408"/>
      <c r="F155" s="408"/>
      <c r="G155" s="423"/>
      <c r="H155" s="424"/>
      <c r="I155" s="424"/>
      <c r="J155" s="369"/>
      <c r="K155" s="389"/>
      <c r="L155" s="390"/>
      <c r="M155" s="391"/>
      <c r="N155" s="425"/>
      <c r="O155" s="370"/>
      <c r="P155" s="387"/>
      <c r="Q155" s="387"/>
      <c r="R155" s="394"/>
      <c r="S155" s="413"/>
      <c r="T155" s="414"/>
      <c r="U155" s="370"/>
      <c r="V155" s="395"/>
      <c r="W155" s="401"/>
      <c r="X155" s="402"/>
      <c r="Y155" s="403"/>
    </row>
    <row r="156" spans="1:25" ht="15.75" customHeight="1">
      <c r="A156" s="404"/>
      <c r="B156" s="421"/>
      <c r="C156" s="422"/>
      <c r="D156" s="408"/>
      <c r="E156" s="408"/>
      <c r="F156" s="408"/>
      <c r="G156" s="423"/>
      <c r="H156" s="424"/>
      <c r="I156" s="424"/>
      <c r="J156" s="369"/>
      <c r="K156" s="389"/>
      <c r="L156" s="390"/>
      <c r="M156" s="391"/>
      <c r="N156" s="425"/>
      <c r="O156" s="370"/>
      <c r="P156" s="387"/>
      <c r="Q156" s="387"/>
      <c r="R156" s="394"/>
      <c r="S156" s="413"/>
      <c r="T156" s="414"/>
      <c r="U156" s="370"/>
      <c r="V156" s="395"/>
      <c r="W156" s="401"/>
      <c r="X156" s="402"/>
      <c r="Y156" s="403"/>
    </row>
    <row r="157" spans="1:25" ht="15.75" customHeight="1">
      <c r="A157" s="404"/>
      <c r="B157" s="421"/>
      <c r="C157" s="422"/>
      <c r="D157" s="408"/>
      <c r="E157" s="408"/>
      <c r="F157" s="408"/>
      <c r="G157" s="423"/>
      <c r="H157" s="424"/>
      <c r="I157" s="424"/>
      <c r="J157" s="369"/>
      <c r="K157" s="389"/>
      <c r="L157" s="390"/>
      <c r="M157" s="391"/>
      <c r="N157" s="425"/>
      <c r="O157" s="370"/>
      <c r="P157" s="387"/>
      <c r="Q157" s="387"/>
      <c r="R157" s="394"/>
      <c r="S157" s="413"/>
      <c r="T157" s="414"/>
      <c r="U157" s="370"/>
      <c r="V157" s="395"/>
      <c r="W157" s="401"/>
      <c r="X157" s="402"/>
      <c r="Y157" s="403"/>
    </row>
    <row r="158" spans="1:25" ht="15.75" customHeight="1">
      <c r="A158" s="404"/>
      <c r="B158" s="421"/>
      <c r="C158" s="422"/>
      <c r="D158" s="408"/>
      <c r="E158" s="408"/>
      <c r="F158" s="408"/>
      <c r="G158" s="423"/>
      <c r="H158" s="424"/>
      <c r="I158" s="424"/>
      <c r="J158" s="369"/>
      <c r="K158" s="389"/>
      <c r="L158" s="390"/>
      <c r="M158" s="391"/>
      <c r="N158" s="425"/>
      <c r="O158" s="370"/>
      <c r="P158" s="387"/>
      <c r="Q158" s="387"/>
      <c r="R158" s="394"/>
      <c r="S158" s="413"/>
      <c r="T158" s="414"/>
      <c r="U158" s="370"/>
      <c r="V158" s="395"/>
      <c r="W158" s="401"/>
      <c r="X158" s="402"/>
      <c r="Y158" s="403"/>
    </row>
    <row r="159" spans="1:25" ht="15.75" customHeight="1">
      <c r="A159" s="404"/>
      <c r="B159" s="421"/>
      <c r="C159" s="422"/>
      <c r="D159" s="408"/>
      <c r="E159" s="408"/>
      <c r="F159" s="408"/>
      <c r="G159" s="423"/>
      <c r="H159" s="424"/>
      <c r="I159" s="424"/>
      <c r="J159" s="369"/>
      <c r="K159" s="389"/>
      <c r="L159" s="390"/>
      <c r="M159" s="391"/>
      <c r="N159" s="425"/>
      <c r="O159" s="370"/>
      <c r="P159" s="387"/>
      <c r="Q159" s="387"/>
      <c r="R159" s="394"/>
      <c r="S159" s="413"/>
      <c r="T159" s="414"/>
      <c r="U159" s="370"/>
      <c r="V159" s="395"/>
      <c r="W159" s="401"/>
      <c r="X159" s="402"/>
      <c r="Y159" s="403"/>
    </row>
    <row r="160" spans="1:25" ht="15.75" customHeight="1">
      <c r="A160" s="404"/>
      <c r="B160" s="421"/>
      <c r="C160" s="422"/>
      <c r="D160" s="408"/>
      <c r="E160" s="408"/>
      <c r="F160" s="408"/>
      <c r="G160" s="423"/>
      <c r="H160" s="424"/>
      <c r="I160" s="424"/>
      <c r="J160" s="369"/>
      <c r="K160" s="389"/>
      <c r="L160" s="390"/>
      <c r="M160" s="391"/>
      <c r="N160" s="425"/>
      <c r="O160" s="370"/>
      <c r="P160" s="387"/>
      <c r="Q160" s="387"/>
      <c r="R160" s="394"/>
      <c r="S160" s="413"/>
      <c r="T160" s="414"/>
      <c r="U160" s="370"/>
      <c r="V160" s="395"/>
      <c r="W160" s="401"/>
      <c r="X160" s="402"/>
      <c r="Y160" s="403"/>
    </row>
    <row r="161" spans="1:25" ht="15.75" customHeight="1">
      <c r="A161" s="404"/>
      <c r="B161" s="421"/>
      <c r="C161" s="422"/>
      <c r="D161" s="408"/>
      <c r="E161" s="408"/>
      <c r="F161" s="408"/>
      <c r="G161" s="423"/>
      <c r="H161" s="424"/>
      <c r="I161" s="424"/>
      <c r="J161" s="369"/>
      <c r="K161" s="389"/>
      <c r="L161" s="390"/>
      <c r="M161" s="391"/>
      <c r="N161" s="425"/>
      <c r="O161" s="370"/>
      <c r="P161" s="387"/>
      <c r="Q161" s="387"/>
      <c r="R161" s="394"/>
      <c r="S161" s="413"/>
      <c r="T161" s="414"/>
      <c r="U161" s="370"/>
      <c r="V161" s="395"/>
      <c r="W161" s="401"/>
      <c r="X161" s="402"/>
      <c r="Y161" s="403"/>
    </row>
    <row r="162" spans="1:25" ht="15.75" customHeight="1">
      <c r="A162" s="404"/>
      <c r="B162" s="421"/>
      <c r="C162" s="422"/>
      <c r="D162" s="408"/>
      <c r="E162" s="408"/>
      <c r="F162" s="408"/>
      <c r="G162" s="423"/>
      <c r="H162" s="424"/>
      <c r="I162" s="424"/>
      <c r="J162" s="369"/>
      <c r="K162" s="389"/>
      <c r="L162" s="390"/>
      <c r="M162" s="391"/>
      <c r="N162" s="425"/>
      <c r="O162" s="370"/>
      <c r="P162" s="387"/>
      <c r="Q162" s="387"/>
      <c r="R162" s="394"/>
      <c r="S162" s="413"/>
      <c r="T162" s="414"/>
      <c r="U162" s="370"/>
      <c r="V162" s="395"/>
      <c r="W162" s="401"/>
      <c r="X162" s="402"/>
      <c r="Y162" s="403"/>
    </row>
    <row r="163" spans="1:25" ht="15.75" customHeight="1">
      <c r="A163" s="404"/>
      <c r="B163" s="421"/>
      <c r="C163" s="422"/>
      <c r="D163" s="408"/>
      <c r="E163" s="408"/>
      <c r="F163" s="408"/>
      <c r="G163" s="423"/>
      <c r="H163" s="424"/>
      <c r="I163" s="424"/>
      <c r="J163" s="369"/>
      <c r="K163" s="389"/>
      <c r="L163" s="390"/>
      <c r="M163" s="391"/>
      <c r="N163" s="425"/>
      <c r="O163" s="370"/>
      <c r="P163" s="387"/>
      <c r="Q163" s="387"/>
      <c r="R163" s="394"/>
      <c r="S163" s="413"/>
      <c r="T163" s="414"/>
      <c r="U163" s="370"/>
      <c r="V163" s="395"/>
      <c r="W163" s="401"/>
      <c r="X163" s="402"/>
      <c r="Y163" s="403"/>
    </row>
    <row r="164" spans="1:25" ht="15.75" customHeight="1">
      <c r="A164" s="404"/>
      <c r="B164" s="421"/>
      <c r="C164" s="422"/>
      <c r="D164" s="408"/>
      <c r="E164" s="408"/>
      <c r="F164" s="408"/>
      <c r="G164" s="423"/>
      <c r="H164" s="424"/>
      <c r="I164" s="424"/>
      <c r="J164" s="369"/>
      <c r="K164" s="389"/>
      <c r="L164" s="390"/>
      <c r="M164" s="391"/>
      <c r="N164" s="425"/>
      <c r="O164" s="370"/>
      <c r="P164" s="387"/>
      <c r="Q164" s="387"/>
      <c r="R164" s="394"/>
      <c r="S164" s="413"/>
      <c r="T164" s="414"/>
      <c r="U164" s="370"/>
      <c r="V164" s="395"/>
      <c r="W164" s="401"/>
      <c r="X164" s="402"/>
      <c r="Y164" s="403"/>
    </row>
    <row r="165" spans="1:25" ht="15.75" customHeight="1">
      <c r="A165" s="404"/>
      <c r="B165" s="421"/>
      <c r="C165" s="422"/>
      <c r="D165" s="408"/>
      <c r="E165" s="408"/>
      <c r="F165" s="408"/>
      <c r="G165" s="423"/>
      <c r="H165" s="424"/>
      <c r="I165" s="424"/>
      <c r="J165" s="369"/>
      <c r="K165" s="389"/>
      <c r="L165" s="390"/>
      <c r="M165" s="391"/>
      <c r="N165" s="425"/>
      <c r="O165" s="370"/>
      <c r="P165" s="387"/>
      <c r="Q165" s="387"/>
      <c r="R165" s="394"/>
      <c r="S165" s="413"/>
      <c r="T165" s="414"/>
      <c r="U165" s="370"/>
      <c r="V165" s="395"/>
      <c r="W165" s="401"/>
      <c r="X165" s="402"/>
      <c r="Y165" s="403"/>
    </row>
    <row r="166" spans="1:25" ht="15.75" customHeight="1">
      <c r="A166" s="404"/>
      <c r="B166" s="421"/>
      <c r="C166" s="422"/>
      <c r="D166" s="408"/>
      <c r="E166" s="408"/>
      <c r="F166" s="408"/>
      <c r="G166" s="423"/>
      <c r="H166" s="424"/>
      <c r="I166" s="424"/>
      <c r="J166" s="369"/>
      <c r="K166" s="389"/>
      <c r="L166" s="390"/>
      <c r="M166" s="391"/>
      <c r="N166" s="425"/>
      <c r="O166" s="370"/>
      <c r="P166" s="387"/>
      <c r="Q166" s="387"/>
      <c r="R166" s="394"/>
      <c r="S166" s="413"/>
      <c r="T166" s="414"/>
      <c r="U166" s="370"/>
      <c r="V166" s="395"/>
      <c r="W166" s="401"/>
      <c r="X166" s="402"/>
      <c r="Y166" s="403"/>
    </row>
    <row r="167" spans="1:25" ht="15.75" customHeight="1">
      <c r="A167" s="404"/>
      <c r="B167" s="421"/>
      <c r="C167" s="422"/>
      <c r="D167" s="408"/>
      <c r="E167" s="408"/>
      <c r="F167" s="408"/>
      <c r="G167" s="423"/>
      <c r="H167" s="424"/>
      <c r="I167" s="424"/>
      <c r="J167" s="369"/>
      <c r="K167" s="389"/>
      <c r="L167" s="390"/>
      <c r="M167" s="391"/>
      <c r="N167" s="425"/>
      <c r="O167" s="370"/>
      <c r="P167" s="387"/>
      <c r="Q167" s="387"/>
      <c r="R167" s="394"/>
      <c r="S167" s="413"/>
      <c r="T167" s="414"/>
      <c r="U167" s="370"/>
      <c r="V167" s="395"/>
      <c r="W167" s="401"/>
      <c r="X167" s="402"/>
      <c r="Y167" s="403"/>
    </row>
    <row r="168" spans="1:25" ht="15.75" customHeight="1">
      <c r="A168" s="404"/>
      <c r="B168" s="421"/>
      <c r="C168" s="422"/>
      <c r="D168" s="408"/>
      <c r="E168" s="408"/>
      <c r="F168" s="408"/>
      <c r="G168" s="423"/>
      <c r="H168" s="424"/>
      <c r="I168" s="424"/>
      <c r="J168" s="369"/>
      <c r="K168" s="389"/>
      <c r="L168" s="390"/>
      <c r="M168" s="391"/>
      <c r="N168" s="425"/>
      <c r="O168" s="370"/>
      <c r="P168" s="387"/>
      <c r="Q168" s="387"/>
      <c r="R168" s="394"/>
      <c r="S168" s="413"/>
      <c r="T168" s="414"/>
      <c r="U168" s="370"/>
      <c r="V168" s="395"/>
      <c r="W168" s="401"/>
      <c r="X168" s="402"/>
      <c r="Y168" s="403"/>
    </row>
    <row r="169" spans="1:25" ht="15.75" customHeight="1">
      <c r="A169" s="404"/>
      <c r="B169" s="421"/>
      <c r="C169" s="422"/>
      <c r="D169" s="408"/>
      <c r="E169" s="408"/>
      <c r="F169" s="408"/>
      <c r="G169" s="423"/>
      <c r="H169" s="424"/>
      <c r="I169" s="424"/>
      <c r="J169" s="369"/>
      <c r="K169" s="389"/>
      <c r="L169" s="390"/>
      <c r="M169" s="391"/>
      <c r="N169" s="425"/>
      <c r="O169" s="370"/>
      <c r="P169" s="387"/>
      <c r="Q169" s="387"/>
      <c r="R169" s="394"/>
      <c r="S169" s="413"/>
      <c r="T169" s="414"/>
      <c r="U169" s="370"/>
      <c r="V169" s="395"/>
      <c r="W169" s="401"/>
      <c r="X169" s="402"/>
      <c r="Y169" s="403"/>
    </row>
    <row r="170" spans="1:25" ht="15.75" customHeight="1">
      <c r="A170" s="404"/>
      <c r="B170" s="421"/>
      <c r="C170" s="422"/>
      <c r="D170" s="408"/>
      <c r="E170" s="408"/>
      <c r="F170" s="408"/>
      <c r="G170" s="423"/>
      <c r="H170" s="424"/>
      <c r="I170" s="424"/>
      <c r="J170" s="369"/>
      <c r="K170" s="389"/>
      <c r="L170" s="390"/>
      <c r="M170" s="391"/>
      <c r="N170" s="425"/>
      <c r="O170" s="370"/>
      <c r="P170" s="387"/>
      <c r="Q170" s="387"/>
      <c r="R170" s="394"/>
      <c r="S170" s="413"/>
      <c r="T170" s="414"/>
      <c r="U170" s="370"/>
      <c r="V170" s="395"/>
      <c r="W170" s="401"/>
      <c r="X170" s="402"/>
      <c r="Y170" s="403"/>
    </row>
    <row r="171" spans="1:25" ht="15.75" customHeight="1">
      <c r="A171" s="404"/>
      <c r="B171" s="421"/>
      <c r="C171" s="422"/>
      <c r="D171" s="408"/>
      <c r="E171" s="408"/>
      <c r="F171" s="408"/>
      <c r="G171" s="423"/>
      <c r="H171" s="424"/>
      <c r="I171" s="424"/>
      <c r="J171" s="369"/>
      <c r="K171" s="389"/>
      <c r="L171" s="390"/>
      <c r="M171" s="391"/>
      <c r="N171" s="425"/>
      <c r="O171" s="370"/>
      <c r="P171" s="387"/>
      <c r="Q171" s="387"/>
      <c r="R171" s="394"/>
      <c r="S171" s="413"/>
      <c r="T171" s="414"/>
      <c r="U171" s="370"/>
      <c r="V171" s="395"/>
      <c r="W171" s="401"/>
      <c r="X171" s="402"/>
      <c r="Y171" s="403"/>
    </row>
    <row r="172" spans="1:25" ht="15.75" customHeight="1">
      <c r="A172" s="404"/>
      <c r="B172" s="421"/>
      <c r="C172" s="422"/>
      <c r="D172" s="408"/>
      <c r="E172" s="408"/>
      <c r="F172" s="408"/>
      <c r="G172" s="423"/>
      <c r="H172" s="424"/>
      <c r="I172" s="424"/>
      <c r="J172" s="369"/>
      <c r="K172" s="389"/>
      <c r="L172" s="390"/>
      <c r="M172" s="391"/>
      <c r="N172" s="425"/>
      <c r="O172" s="370"/>
      <c r="P172" s="387"/>
      <c r="Q172" s="387"/>
      <c r="R172" s="394"/>
      <c r="S172" s="413"/>
      <c r="T172" s="414"/>
      <c r="U172" s="370"/>
      <c r="V172" s="395"/>
      <c r="W172" s="401"/>
      <c r="X172" s="402"/>
      <c r="Y172" s="403"/>
    </row>
    <row r="173" spans="1:25" ht="15.75" customHeight="1">
      <c r="A173" s="404"/>
      <c r="B173" s="421"/>
      <c r="C173" s="422"/>
      <c r="D173" s="408"/>
      <c r="E173" s="408"/>
      <c r="F173" s="408"/>
      <c r="G173" s="423"/>
      <c r="H173" s="424"/>
      <c r="I173" s="424"/>
      <c r="J173" s="369"/>
      <c r="K173" s="389"/>
      <c r="L173" s="390"/>
      <c r="M173" s="391"/>
      <c r="N173" s="425"/>
      <c r="O173" s="370"/>
      <c r="P173" s="387"/>
      <c r="Q173" s="387"/>
      <c r="R173" s="394"/>
      <c r="S173" s="413"/>
      <c r="T173" s="414"/>
      <c r="U173" s="370"/>
      <c r="V173" s="395"/>
      <c r="W173" s="401"/>
      <c r="X173" s="402"/>
      <c r="Y173" s="403"/>
    </row>
    <row r="174" spans="1:25" ht="15.75" customHeight="1">
      <c r="A174" s="404"/>
      <c r="B174" s="421"/>
      <c r="C174" s="422"/>
      <c r="D174" s="408"/>
      <c r="E174" s="408"/>
      <c r="F174" s="408"/>
      <c r="G174" s="423"/>
      <c r="H174" s="424"/>
      <c r="I174" s="424"/>
      <c r="J174" s="369"/>
      <c r="K174" s="389"/>
      <c r="L174" s="390"/>
      <c r="M174" s="391"/>
      <c r="N174" s="425"/>
      <c r="O174" s="370"/>
      <c r="P174" s="387"/>
      <c r="Q174" s="387"/>
      <c r="R174" s="394"/>
      <c r="S174" s="413"/>
      <c r="T174" s="414"/>
      <c r="U174" s="370"/>
      <c r="V174" s="395"/>
      <c r="W174" s="401"/>
      <c r="X174" s="402"/>
      <c r="Y174" s="403"/>
    </row>
    <row r="175" spans="1:25" ht="15.75" customHeight="1">
      <c r="A175" s="404"/>
      <c r="B175" s="421"/>
      <c r="C175" s="422"/>
      <c r="D175" s="408"/>
      <c r="E175" s="408"/>
      <c r="F175" s="408"/>
      <c r="G175" s="423"/>
      <c r="H175" s="424"/>
      <c r="I175" s="424"/>
      <c r="J175" s="369"/>
      <c r="K175" s="389"/>
      <c r="L175" s="390"/>
      <c r="M175" s="391"/>
      <c r="N175" s="425"/>
      <c r="O175" s="370"/>
      <c r="P175" s="387"/>
      <c r="Q175" s="387"/>
      <c r="R175" s="394"/>
      <c r="S175" s="413"/>
      <c r="T175" s="414"/>
      <c r="U175" s="370"/>
      <c r="V175" s="395"/>
      <c r="W175" s="401"/>
      <c r="X175" s="402"/>
      <c r="Y175" s="403"/>
    </row>
    <row r="176" spans="1:25" ht="15.75" customHeight="1">
      <c r="A176" s="404"/>
      <c r="B176" s="421"/>
      <c r="C176" s="422"/>
      <c r="D176" s="408"/>
      <c r="E176" s="408"/>
      <c r="F176" s="408"/>
      <c r="G176" s="423"/>
      <c r="H176" s="424"/>
      <c r="I176" s="424"/>
      <c r="J176" s="369"/>
      <c r="K176" s="389"/>
      <c r="L176" s="390"/>
      <c r="M176" s="391"/>
      <c r="N176" s="425"/>
      <c r="O176" s="370"/>
      <c r="P176" s="387"/>
      <c r="Q176" s="387"/>
      <c r="R176" s="394"/>
      <c r="S176" s="413"/>
      <c r="T176" s="414"/>
      <c r="U176" s="370"/>
      <c r="V176" s="395"/>
      <c r="W176" s="401"/>
      <c r="X176" s="402"/>
      <c r="Y176" s="403"/>
    </row>
    <row r="177" spans="1:25" ht="15.75" customHeight="1">
      <c r="A177" s="404"/>
      <c r="B177" s="421"/>
      <c r="C177" s="422"/>
      <c r="D177" s="408"/>
      <c r="E177" s="408"/>
      <c r="F177" s="408"/>
      <c r="G177" s="423"/>
      <c r="H177" s="424"/>
      <c r="I177" s="424"/>
      <c r="J177" s="369"/>
      <c r="K177" s="389"/>
      <c r="L177" s="390"/>
      <c r="M177" s="391"/>
      <c r="N177" s="425"/>
      <c r="O177" s="370"/>
      <c r="P177" s="387"/>
      <c r="Q177" s="387"/>
      <c r="R177" s="394"/>
      <c r="S177" s="413"/>
      <c r="T177" s="414"/>
      <c r="U177" s="370"/>
      <c r="V177" s="395"/>
      <c r="W177" s="401"/>
      <c r="X177" s="402"/>
      <c r="Y177" s="403"/>
    </row>
    <row r="178" spans="1:25" ht="15.75" customHeight="1">
      <c r="A178" s="404"/>
      <c r="B178" s="421"/>
      <c r="C178" s="422"/>
      <c r="D178" s="408"/>
      <c r="E178" s="408"/>
      <c r="F178" s="408"/>
      <c r="G178" s="423"/>
      <c r="H178" s="424"/>
      <c r="I178" s="424"/>
      <c r="J178" s="369"/>
      <c r="K178" s="389"/>
      <c r="L178" s="390"/>
      <c r="M178" s="391"/>
      <c r="N178" s="425"/>
      <c r="O178" s="370"/>
      <c r="P178" s="387"/>
      <c r="Q178" s="387"/>
      <c r="R178" s="394"/>
      <c r="S178" s="413"/>
      <c r="T178" s="414"/>
      <c r="U178" s="370"/>
      <c r="V178" s="395"/>
      <c r="W178" s="401"/>
      <c r="X178" s="402"/>
      <c r="Y178" s="403"/>
    </row>
    <row r="179" spans="1:25" ht="15.75" customHeight="1">
      <c r="A179" s="404"/>
      <c r="B179" s="421"/>
      <c r="C179" s="422"/>
      <c r="D179" s="408"/>
      <c r="E179" s="408"/>
      <c r="F179" s="408"/>
      <c r="G179" s="423"/>
      <c r="H179" s="424"/>
      <c r="I179" s="424"/>
      <c r="J179" s="369"/>
      <c r="K179" s="389"/>
      <c r="L179" s="390"/>
      <c r="M179" s="391"/>
      <c r="N179" s="425"/>
      <c r="O179" s="370"/>
      <c r="P179" s="387"/>
      <c r="Q179" s="387"/>
      <c r="R179" s="394"/>
      <c r="S179" s="413"/>
      <c r="T179" s="414"/>
      <c r="U179" s="370"/>
      <c r="V179" s="395"/>
      <c r="W179" s="401"/>
      <c r="X179" s="402"/>
      <c r="Y179" s="403"/>
    </row>
    <row r="180" spans="1:25" ht="15.75" customHeight="1">
      <c r="A180" s="404"/>
      <c r="B180" s="421"/>
      <c r="C180" s="422"/>
      <c r="D180" s="408"/>
      <c r="E180" s="408"/>
      <c r="F180" s="408"/>
      <c r="G180" s="423"/>
      <c r="H180" s="424"/>
      <c r="I180" s="424"/>
      <c r="J180" s="369"/>
      <c r="K180" s="389"/>
      <c r="L180" s="390"/>
      <c r="M180" s="391"/>
      <c r="N180" s="425"/>
      <c r="O180" s="370"/>
      <c r="P180" s="387"/>
      <c r="Q180" s="387"/>
      <c r="R180" s="394"/>
      <c r="S180" s="413"/>
      <c r="T180" s="414"/>
      <c r="U180" s="370"/>
      <c r="V180" s="395"/>
      <c r="W180" s="401"/>
      <c r="X180" s="402"/>
      <c r="Y180" s="403"/>
    </row>
    <row r="181" spans="1:25" ht="15.75" customHeight="1">
      <c r="A181" s="404"/>
      <c r="B181" s="421"/>
      <c r="C181" s="422"/>
      <c r="D181" s="408"/>
      <c r="E181" s="408"/>
      <c r="F181" s="408"/>
      <c r="G181" s="423"/>
      <c r="H181" s="424"/>
      <c r="I181" s="424"/>
      <c r="J181" s="369"/>
      <c r="K181" s="389"/>
      <c r="L181" s="390"/>
      <c r="M181" s="391"/>
      <c r="N181" s="425"/>
      <c r="O181" s="370"/>
      <c r="P181" s="387"/>
      <c r="Q181" s="387"/>
      <c r="R181" s="394"/>
      <c r="S181" s="413"/>
      <c r="T181" s="414"/>
      <c r="U181" s="370"/>
      <c r="V181" s="395"/>
      <c r="W181" s="401"/>
      <c r="X181" s="402"/>
      <c r="Y181" s="403"/>
    </row>
    <row r="182" spans="1:25" ht="15.75" customHeight="1">
      <c r="A182" s="404"/>
      <c r="B182" s="421"/>
      <c r="C182" s="422"/>
      <c r="D182" s="408"/>
      <c r="E182" s="408"/>
      <c r="F182" s="408"/>
      <c r="G182" s="423"/>
      <c r="H182" s="424"/>
      <c r="I182" s="424"/>
      <c r="J182" s="369"/>
      <c r="K182" s="389"/>
      <c r="L182" s="390"/>
      <c r="M182" s="391"/>
      <c r="N182" s="425"/>
      <c r="O182" s="370"/>
      <c r="P182" s="387"/>
      <c r="Q182" s="387"/>
      <c r="R182" s="394"/>
      <c r="S182" s="413"/>
      <c r="T182" s="414"/>
      <c r="U182" s="370"/>
      <c r="V182" s="395"/>
      <c r="W182" s="401"/>
      <c r="X182" s="402"/>
      <c r="Y182" s="403"/>
    </row>
    <row r="183" spans="1:25" ht="15.75" customHeight="1">
      <c r="A183" s="404"/>
      <c r="B183" s="421"/>
      <c r="C183" s="422"/>
      <c r="D183" s="408"/>
      <c r="E183" s="408"/>
      <c r="F183" s="408"/>
      <c r="G183" s="423"/>
      <c r="H183" s="424"/>
      <c r="I183" s="424"/>
      <c r="J183" s="369"/>
      <c r="K183" s="389"/>
      <c r="L183" s="390"/>
      <c r="M183" s="391"/>
      <c r="N183" s="425"/>
      <c r="O183" s="370"/>
      <c r="P183" s="387"/>
      <c r="Q183" s="387"/>
      <c r="R183" s="394"/>
      <c r="S183" s="413"/>
      <c r="T183" s="414"/>
      <c r="U183" s="370"/>
      <c r="V183" s="395"/>
      <c r="W183" s="401"/>
      <c r="X183" s="402"/>
      <c r="Y183" s="403"/>
    </row>
    <row r="184" spans="1:25" ht="15.75" customHeight="1">
      <c r="U184" s="399"/>
    </row>
    <row r="185" spans="1:25" ht="15.75" customHeight="1">
      <c r="U185" s="399"/>
    </row>
    <row r="186" spans="1:25" ht="15.75" customHeight="1">
      <c r="U186" s="399"/>
    </row>
    <row r="187" spans="1:25" ht="15.75" customHeight="1">
      <c r="U187" s="399"/>
    </row>
    <row r="188" spans="1:25" ht="15.75" customHeight="1">
      <c r="U188" s="399"/>
    </row>
    <row r="189" spans="1:25" ht="15.75" customHeight="1">
      <c r="U189" s="399"/>
    </row>
    <row r="190" spans="1:25" ht="15.75" customHeight="1">
      <c r="U190" s="399"/>
    </row>
    <row r="191" spans="1:25" ht="15.75" customHeight="1">
      <c r="U191" s="399"/>
    </row>
    <row r="192" spans="1:25" ht="15.75" customHeight="1">
      <c r="U192" s="399"/>
    </row>
    <row r="193" spans="21:21" ht="15.75" customHeight="1">
      <c r="U193" s="399"/>
    </row>
    <row r="194" spans="21:21" ht="15.75" customHeight="1">
      <c r="U194" s="399"/>
    </row>
    <row r="195" spans="21:21" ht="15.75" customHeight="1">
      <c r="U195" s="399"/>
    </row>
    <row r="196" spans="21:21" ht="15.75" customHeight="1">
      <c r="U196" s="399"/>
    </row>
    <row r="197" spans="21:21" ht="15.75" customHeight="1">
      <c r="U197" s="399"/>
    </row>
    <row r="198" spans="21:21" ht="15.75" customHeight="1">
      <c r="U198" s="399"/>
    </row>
    <row r="199" spans="21:21" ht="15.75" customHeight="1">
      <c r="U199" s="399"/>
    </row>
    <row r="200" spans="21:21" ht="15.75" customHeight="1">
      <c r="U200" s="399"/>
    </row>
    <row r="201" spans="21:21" ht="15.75" customHeight="1">
      <c r="U201" s="399"/>
    </row>
    <row r="202" spans="21:21" ht="15.75" customHeight="1">
      <c r="U202" s="399"/>
    </row>
    <row r="203" spans="21:21" ht="15.75" customHeight="1">
      <c r="U203" s="399"/>
    </row>
    <row r="204" spans="21:21" ht="15.75" customHeight="1">
      <c r="U204" s="399"/>
    </row>
    <row r="205" spans="21:21" ht="15.75" customHeight="1">
      <c r="U205" s="399"/>
    </row>
    <row r="206" spans="21:21" ht="15.75" customHeight="1">
      <c r="U206" s="399"/>
    </row>
    <row r="207" spans="21:21" ht="15.75" customHeight="1">
      <c r="U207" s="399"/>
    </row>
    <row r="208" spans="21:21" ht="15.75" customHeight="1">
      <c r="U208" s="399"/>
    </row>
    <row r="209" spans="21:21" ht="15.75" customHeight="1">
      <c r="U209" s="399"/>
    </row>
    <row r="210" spans="21:21" ht="15.75" customHeight="1">
      <c r="U210" s="399"/>
    </row>
    <row r="211" spans="21:21" ht="15.75" customHeight="1">
      <c r="U211" s="399"/>
    </row>
    <row r="212" spans="21:21" ht="15.75" customHeight="1">
      <c r="U212" s="399"/>
    </row>
    <row r="213" spans="21:21" ht="15.75" customHeight="1"/>
    <row r="214" spans="21:21" ht="15.75" customHeight="1"/>
    <row r="215" spans="21:21" ht="15.75" customHeight="1"/>
    <row r="216" spans="21:21" ht="15.75" customHeight="1"/>
    <row r="217" spans="21:21" ht="15.75" customHeight="1"/>
    <row r="218" spans="21:21" ht="15.75" customHeight="1"/>
    <row r="219" spans="21:21" ht="15.75" customHeight="1"/>
    <row r="220" spans="21:21" ht="15.75" customHeight="1"/>
    <row r="221" spans="21:21" ht="15.75" customHeight="1"/>
    <row r="222" spans="21:21" ht="15.75" customHeight="1"/>
    <row r="223" spans="21:21" ht="15.75" customHeight="1"/>
    <row r="224" spans="2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</sheetData>
  <autoFilter ref="D1:W129">
    <filterColumn colId="5">
      <customFilters>
        <customFilter operator="notEqual" val=" "/>
      </customFilters>
    </filterColumn>
  </autoFilter>
  <conditionalFormatting sqref="S1 V1">
    <cfRule type="notContainsBlanks" dxfId="8" priority="2">
      <formula>LEN(TRIM(S1))&gt;0</formula>
    </cfRule>
  </conditionalFormatting>
  <hyperlinks>
    <hyperlink ref="G24" r:id="rId1"/>
    <hyperlink ref="G36" r:id="rId2"/>
    <hyperlink ref="G48" r:id="rId3"/>
    <hyperlink ref="G60" r:id="rId4"/>
    <hyperlink ref="G72" r:id="rId5"/>
    <hyperlink ref="G83" r:id="rId6"/>
    <hyperlink ref="G94" r:id="rId7"/>
    <hyperlink ref="G104" r:id="rId8"/>
    <hyperlink ref="G116" r:id="rId9"/>
    <hyperlink ref="G117" r:id="rId10"/>
    <hyperlink ref="G126" r:id="rId11"/>
    <hyperlink ref="G127" r:id="rId12"/>
  </hyperlinks>
  <printOptions horizontalCentered="1" gridLines="1"/>
  <pageMargins left="0.7" right="0.7" top="0.75" bottom="0.75" header="0" footer="0"/>
  <pageSetup paperSize="9" scale="44" fitToHeight="0" pageOrder="overThenDown" orientation="landscape" cellComments="atEnd" r:id="rId13"/>
  <legacy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2" t="s">
        <v>1429</v>
      </c>
      <c r="B1" s="253" t="s">
        <v>1430</v>
      </c>
      <c r="C1" s="253" t="s">
        <v>1431</v>
      </c>
      <c r="D1" s="253" t="s">
        <v>3</v>
      </c>
      <c r="E1" s="253" t="s">
        <v>1432</v>
      </c>
      <c r="F1" s="254" t="s">
        <v>1433</v>
      </c>
      <c r="G1" s="253" t="s">
        <v>1434</v>
      </c>
      <c r="H1" s="253" t="s">
        <v>1435</v>
      </c>
      <c r="I1" s="253" t="s">
        <v>1436</v>
      </c>
      <c r="J1" s="253" t="s">
        <v>1545</v>
      </c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spans="1:27" ht="15.75" customHeight="1">
      <c r="A2" s="256">
        <v>1</v>
      </c>
      <c r="B2" s="257" t="s">
        <v>1546</v>
      </c>
      <c r="C2" s="257" t="s">
        <v>1294</v>
      </c>
      <c r="D2" s="257" t="s">
        <v>80</v>
      </c>
      <c r="E2" s="257" t="s">
        <v>1455</v>
      </c>
      <c r="F2" s="258" t="s">
        <v>1547</v>
      </c>
      <c r="G2" s="259"/>
      <c r="H2" s="259"/>
      <c r="I2" s="259"/>
      <c r="J2" s="257" t="s">
        <v>1548</v>
      </c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</row>
    <row r="3" spans="1:27" ht="15.75" customHeight="1">
      <c r="A3" s="260"/>
      <c r="B3" s="261"/>
      <c r="C3" s="261"/>
      <c r="D3" s="261"/>
      <c r="E3" s="261"/>
      <c r="F3" s="262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</row>
    <row r="4" spans="1:27" ht="15.75" customHeight="1">
      <c r="A4" s="256">
        <v>2</v>
      </c>
      <c r="B4" s="257" t="s">
        <v>1549</v>
      </c>
      <c r="C4" s="257" t="s">
        <v>375</v>
      </c>
      <c r="D4" s="257" t="s">
        <v>1550</v>
      </c>
      <c r="E4" s="257" t="s">
        <v>1551</v>
      </c>
      <c r="F4" s="258">
        <v>525</v>
      </c>
      <c r="G4" s="259"/>
      <c r="H4" s="263">
        <v>81</v>
      </c>
      <c r="I4" s="257" t="s">
        <v>1444</v>
      </c>
      <c r="J4" s="257" t="s">
        <v>1552</v>
      </c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</row>
    <row r="5" spans="1:27" ht="15.75" customHeight="1">
      <c r="A5" s="260"/>
      <c r="B5" s="261"/>
      <c r="C5" s="261"/>
      <c r="D5" s="261"/>
      <c r="E5" s="264" t="s">
        <v>1553</v>
      </c>
      <c r="F5" s="265">
        <v>315</v>
      </c>
      <c r="G5" s="261"/>
      <c r="H5" s="266">
        <v>95</v>
      </c>
      <c r="I5" s="264" t="s">
        <v>1444</v>
      </c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</row>
    <row r="6" spans="1:27" ht="15.75" customHeight="1">
      <c r="A6" s="260"/>
      <c r="B6" s="261"/>
      <c r="C6" s="261"/>
      <c r="D6" s="261"/>
      <c r="E6" s="264" t="s">
        <v>1553</v>
      </c>
      <c r="F6" s="265">
        <v>525</v>
      </c>
      <c r="G6" s="261"/>
      <c r="H6" s="266">
        <v>96</v>
      </c>
      <c r="I6" s="264" t="s">
        <v>1444</v>
      </c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</row>
    <row r="7" spans="1:27" ht="15.75" customHeight="1">
      <c r="A7" s="260"/>
      <c r="B7" s="261"/>
      <c r="C7" s="261"/>
      <c r="D7" s="261"/>
      <c r="E7" s="264" t="s">
        <v>1554</v>
      </c>
      <c r="F7" s="265">
        <v>525</v>
      </c>
      <c r="G7" s="261"/>
      <c r="H7" s="266">
        <v>108</v>
      </c>
      <c r="I7" s="264" t="s">
        <v>1444</v>
      </c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15.75" customHeight="1">
      <c r="A8" s="260"/>
      <c r="B8" s="261"/>
      <c r="C8" s="261"/>
      <c r="D8" s="261"/>
      <c r="E8" s="264" t="s">
        <v>1555</v>
      </c>
      <c r="F8" s="265">
        <v>525</v>
      </c>
      <c r="G8" s="261"/>
      <c r="H8" s="266">
        <v>122</v>
      </c>
      <c r="I8" s="264" t="s">
        <v>1444</v>
      </c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</row>
    <row r="9" spans="1:27" ht="15.75" customHeight="1">
      <c r="A9" s="260"/>
      <c r="B9" s="261"/>
      <c r="C9" s="261"/>
      <c r="D9" s="261"/>
      <c r="E9" s="264" t="s">
        <v>1556</v>
      </c>
      <c r="F9" s="265">
        <v>525</v>
      </c>
      <c r="G9" s="261"/>
      <c r="H9" s="266">
        <v>141</v>
      </c>
      <c r="I9" s="264" t="s">
        <v>1444</v>
      </c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</row>
    <row r="10" spans="1:27" ht="15.75" customHeight="1">
      <c r="A10" s="260"/>
      <c r="B10" s="264"/>
      <c r="C10" s="264"/>
      <c r="D10" s="264"/>
      <c r="E10" s="264" t="s">
        <v>1557</v>
      </c>
      <c r="F10" s="265">
        <v>525</v>
      </c>
      <c r="G10" s="261"/>
      <c r="H10" s="266">
        <v>102</v>
      </c>
      <c r="I10" s="264" t="s">
        <v>1444</v>
      </c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</row>
    <row r="11" spans="1:27" ht="15.75" customHeight="1">
      <c r="A11" s="260"/>
      <c r="B11" s="264"/>
      <c r="C11" s="264"/>
      <c r="D11" s="264"/>
      <c r="E11" s="264" t="s">
        <v>1558</v>
      </c>
      <c r="F11" s="265">
        <v>525</v>
      </c>
      <c r="G11" s="261"/>
      <c r="H11" s="266">
        <v>117</v>
      </c>
      <c r="I11" s="264" t="s">
        <v>1444</v>
      </c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</row>
    <row r="12" spans="1:27" ht="15.75" customHeight="1">
      <c r="A12" s="260"/>
      <c r="B12" s="264"/>
      <c r="C12" s="264"/>
      <c r="D12" s="264"/>
      <c r="E12" s="264" t="s">
        <v>1559</v>
      </c>
      <c r="F12" s="265">
        <v>609</v>
      </c>
      <c r="G12" s="261"/>
      <c r="H12" s="266">
        <v>133</v>
      </c>
      <c r="I12" s="264" t="s">
        <v>1444</v>
      </c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</row>
    <row r="13" spans="1:27" ht="15.75" customHeight="1">
      <c r="A13" s="260"/>
      <c r="B13" s="264"/>
      <c r="C13" s="264"/>
      <c r="D13" s="264"/>
      <c r="E13" s="264" t="s">
        <v>1560</v>
      </c>
      <c r="F13" s="265">
        <v>840</v>
      </c>
      <c r="G13" s="261"/>
      <c r="H13" s="266">
        <v>150</v>
      </c>
      <c r="I13" s="264" t="s">
        <v>1444</v>
      </c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</row>
    <row r="14" spans="1:27" ht="15.75" customHeight="1">
      <c r="A14" s="260"/>
      <c r="B14" s="264"/>
      <c r="C14" s="264"/>
      <c r="D14" s="264"/>
      <c r="E14" s="264" t="s">
        <v>884</v>
      </c>
      <c r="F14" s="265">
        <v>525</v>
      </c>
      <c r="G14" s="261"/>
      <c r="H14" s="266">
        <v>164</v>
      </c>
      <c r="I14" s="264" t="s">
        <v>1444</v>
      </c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</row>
    <row r="15" spans="1:27" ht="15.75" customHeight="1">
      <c r="A15" s="260"/>
      <c r="B15" s="264"/>
      <c r="C15" s="264"/>
      <c r="D15" s="264"/>
      <c r="E15" s="264" t="s">
        <v>913</v>
      </c>
      <c r="F15" s="265">
        <v>525</v>
      </c>
      <c r="G15" s="261"/>
      <c r="H15" s="266">
        <v>180</v>
      </c>
      <c r="I15" s="264" t="s">
        <v>1444</v>
      </c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</row>
    <row r="16" spans="1:27" ht="15.75" customHeight="1">
      <c r="A16" s="260"/>
      <c r="B16" s="264"/>
      <c r="C16" s="264"/>
      <c r="D16" s="264"/>
      <c r="E16" s="264"/>
      <c r="F16" s="265"/>
      <c r="G16" s="261"/>
      <c r="H16" s="266"/>
      <c r="I16" s="264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</row>
    <row r="17" spans="1:27" ht="15.75" customHeight="1">
      <c r="A17" s="260"/>
      <c r="B17" s="264"/>
      <c r="C17" s="264"/>
      <c r="D17" s="264"/>
      <c r="E17" s="264"/>
      <c r="F17" s="265"/>
      <c r="G17" s="261"/>
      <c r="H17" s="266"/>
      <c r="I17" s="264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</row>
    <row r="18" spans="1:27" ht="15.75" customHeight="1">
      <c r="A18" s="256">
        <v>3</v>
      </c>
      <c r="B18" s="257" t="s">
        <v>1561</v>
      </c>
      <c r="C18" s="257" t="s">
        <v>362</v>
      </c>
      <c r="D18" s="257" t="s">
        <v>366</v>
      </c>
      <c r="E18" s="257" t="s">
        <v>1081</v>
      </c>
      <c r="F18" s="258">
        <v>1201</v>
      </c>
      <c r="G18" s="259"/>
      <c r="H18" s="263" t="s">
        <v>1047</v>
      </c>
      <c r="I18" s="257" t="s">
        <v>1444</v>
      </c>
      <c r="J18" s="257" t="s">
        <v>1562</v>
      </c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</row>
    <row r="19" spans="1:27" ht="15.75" customHeight="1">
      <c r="A19" s="267"/>
      <c r="B19" s="268"/>
      <c r="C19" s="268"/>
      <c r="D19" s="268"/>
      <c r="E19" s="264" t="s">
        <v>1563</v>
      </c>
      <c r="F19" s="269">
        <v>3210</v>
      </c>
      <c r="G19" s="268"/>
      <c r="H19" s="266">
        <v>20</v>
      </c>
      <c r="I19" s="264" t="s">
        <v>1444</v>
      </c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1"/>
    </row>
    <row r="20" spans="1:27" ht="15.75" customHeight="1">
      <c r="A20" s="267"/>
      <c r="B20" s="268"/>
      <c r="C20" s="268"/>
      <c r="D20" s="268"/>
      <c r="E20" s="264" t="s">
        <v>1564</v>
      </c>
      <c r="F20" s="269">
        <v>2015</v>
      </c>
      <c r="G20" s="268"/>
      <c r="H20" s="266">
        <v>31</v>
      </c>
      <c r="I20" s="264" t="s">
        <v>1444</v>
      </c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1"/>
    </row>
    <row r="21" spans="1:27" ht="15.75" customHeight="1">
      <c r="A21" s="267"/>
      <c r="B21" s="268"/>
      <c r="C21" s="268"/>
      <c r="D21" s="268"/>
      <c r="E21" s="264" t="s">
        <v>1565</v>
      </c>
      <c r="F21" s="269">
        <v>2735</v>
      </c>
      <c r="G21" s="268"/>
      <c r="H21" s="266">
        <v>38</v>
      </c>
      <c r="I21" s="264" t="s">
        <v>1444</v>
      </c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1"/>
    </row>
    <row r="22" spans="1:27" ht="15.75" customHeight="1">
      <c r="A22" s="267"/>
      <c r="B22" s="268"/>
      <c r="C22" s="268"/>
      <c r="D22" s="268"/>
      <c r="E22" s="264" t="s">
        <v>1566</v>
      </c>
      <c r="F22" s="269">
        <v>2735</v>
      </c>
      <c r="G22" s="268"/>
      <c r="H22" s="266">
        <v>50</v>
      </c>
      <c r="I22" s="264" t="s">
        <v>1444</v>
      </c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1"/>
    </row>
    <row r="23" spans="1:27" ht="15.75" customHeight="1">
      <c r="A23" s="267"/>
      <c r="B23" s="268"/>
      <c r="C23" s="268"/>
      <c r="D23" s="268"/>
      <c r="E23" s="264" t="s">
        <v>1567</v>
      </c>
      <c r="F23" s="269">
        <v>2770</v>
      </c>
      <c r="G23" s="268"/>
      <c r="H23" s="266">
        <v>64</v>
      </c>
      <c r="I23" s="264" t="s">
        <v>1444</v>
      </c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1"/>
    </row>
    <row r="24" spans="1:27" ht="15.75" customHeight="1">
      <c r="A24" s="267"/>
      <c r="B24" s="268"/>
      <c r="C24" s="268"/>
      <c r="D24" s="268"/>
      <c r="E24" s="264" t="s">
        <v>1568</v>
      </c>
      <c r="F24" s="269">
        <v>3347.5</v>
      </c>
      <c r="G24" s="268"/>
      <c r="H24" s="266">
        <v>75</v>
      </c>
      <c r="I24" s="264" t="s">
        <v>1444</v>
      </c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1"/>
    </row>
    <row r="25" spans="1:27" ht="15.75" customHeight="1">
      <c r="A25" s="267"/>
      <c r="B25" s="268"/>
      <c r="C25" s="268"/>
      <c r="D25" s="268"/>
      <c r="E25" s="264" t="s">
        <v>1569</v>
      </c>
      <c r="F25" s="269">
        <v>2770</v>
      </c>
      <c r="G25" s="268"/>
      <c r="H25" s="266">
        <v>92</v>
      </c>
      <c r="I25" s="264" t="s">
        <v>1444</v>
      </c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1"/>
    </row>
    <row r="26" spans="1:27" ht="15.75" customHeight="1">
      <c r="A26" s="260"/>
      <c r="B26" s="261"/>
      <c r="C26" s="261"/>
      <c r="D26" s="261"/>
      <c r="E26" s="264" t="s">
        <v>1570</v>
      </c>
      <c r="F26" s="265">
        <v>2770</v>
      </c>
      <c r="G26" s="261"/>
      <c r="H26" s="266">
        <v>107</v>
      </c>
      <c r="I26" s="264" t="s">
        <v>1444</v>
      </c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</row>
    <row r="27" spans="1:27" ht="15.75" customHeight="1">
      <c r="A27" s="260"/>
      <c r="B27" s="261"/>
      <c r="C27" s="261"/>
      <c r="D27" s="261"/>
      <c r="E27" s="264" t="s">
        <v>1571</v>
      </c>
      <c r="F27" s="265">
        <v>2735</v>
      </c>
      <c r="G27" s="261"/>
      <c r="H27" s="266">
        <v>127</v>
      </c>
      <c r="I27" s="264" t="s">
        <v>1444</v>
      </c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</row>
    <row r="28" spans="1:27" ht="15.75" customHeight="1">
      <c r="A28" s="260"/>
      <c r="B28" s="261"/>
      <c r="C28" s="261"/>
      <c r="D28" s="261"/>
      <c r="E28" s="264" t="s">
        <v>1572</v>
      </c>
      <c r="F28" s="265">
        <v>2770</v>
      </c>
      <c r="G28" s="261"/>
      <c r="H28" s="266">
        <v>146</v>
      </c>
      <c r="I28" s="264" t="s">
        <v>1444</v>
      </c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</row>
    <row r="29" spans="1:27" ht="15.75" customHeight="1">
      <c r="A29" s="19"/>
      <c r="B29" s="19"/>
      <c r="C29" s="19"/>
      <c r="D29" s="19"/>
      <c r="E29" s="270" t="s">
        <v>1573</v>
      </c>
      <c r="F29" s="265">
        <v>2770</v>
      </c>
      <c r="G29" s="19"/>
      <c r="H29" s="271">
        <v>101</v>
      </c>
      <c r="I29" s="264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2" t="s">
        <v>1558</v>
      </c>
      <c r="F30" s="265">
        <v>2735</v>
      </c>
      <c r="G30" s="19"/>
      <c r="H30" s="272">
        <v>116</v>
      </c>
      <c r="I30" s="261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2" t="s">
        <v>1559</v>
      </c>
      <c r="F31" s="265">
        <v>2735</v>
      </c>
      <c r="G31" s="19"/>
      <c r="H31" s="272">
        <v>135</v>
      </c>
      <c r="I31" s="261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2" t="s">
        <v>1560</v>
      </c>
      <c r="F32" s="265">
        <v>2735</v>
      </c>
      <c r="G32" s="19"/>
      <c r="H32" s="272">
        <v>152</v>
      </c>
      <c r="I32" s="261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2" t="s">
        <v>884</v>
      </c>
      <c r="F33" s="265">
        <v>3740</v>
      </c>
      <c r="G33" s="19"/>
      <c r="H33" s="272">
        <v>166</v>
      </c>
      <c r="I33" s="261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3"/>
      <c r="B34" s="273"/>
      <c r="C34" s="273"/>
      <c r="D34" s="273"/>
      <c r="E34" s="264" t="s">
        <v>913</v>
      </c>
      <c r="F34" s="265">
        <v>2735</v>
      </c>
      <c r="G34" s="273"/>
      <c r="H34" s="266">
        <v>183</v>
      </c>
      <c r="I34" s="261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</row>
    <row r="35" spans="1:27" ht="15.75" customHeight="1">
      <c r="A35" s="260"/>
      <c r="B35" s="261"/>
      <c r="C35" s="261"/>
      <c r="D35" s="261"/>
      <c r="E35" s="264" t="s">
        <v>1440</v>
      </c>
      <c r="F35" s="262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</row>
    <row r="36" spans="1:27" ht="15.75" customHeight="1">
      <c r="A36" s="256">
        <v>4</v>
      </c>
      <c r="B36" s="257" t="s">
        <v>1575</v>
      </c>
      <c r="C36" s="257" t="s">
        <v>1108</v>
      </c>
      <c r="D36" s="257" t="s">
        <v>58</v>
      </c>
      <c r="E36" s="257" t="s">
        <v>1081</v>
      </c>
      <c r="F36" s="258">
        <v>4600</v>
      </c>
      <c r="G36" s="259"/>
      <c r="H36" s="263">
        <v>24</v>
      </c>
      <c r="I36" s="257" t="s">
        <v>1444</v>
      </c>
      <c r="J36" s="257" t="s">
        <v>1576</v>
      </c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</row>
    <row r="37" spans="1:27" ht="15.75" customHeight="1">
      <c r="A37" s="267"/>
      <c r="B37" s="268"/>
      <c r="C37" s="268"/>
      <c r="D37" s="268"/>
      <c r="E37" s="264" t="s">
        <v>1563</v>
      </c>
      <c r="F37" s="269">
        <v>1125</v>
      </c>
      <c r="G37" s="268"/>
      <c r="H37" s="266">
        <v>27</v>
      </c>
      <c r="I37" s="264" t="s">
        <v>1444</v>
      </c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1"/>
    </row>
    <row r="38" spans="1:27" ht="15.75" customHeight="1">
      <c r="A38" s="267"/>
      <c r="B38" s="268"/>
      <c r="C38" s="268"/>
      <c r="D38" s="268"/>
      <c r="E38" s="264" t="s">
        <v>1564</v>
      </c>
      <c r="F38" s="269">
        <v>6925</v>
      </c>
      <c r="G38" s="268"/>
      <c r="H38" s="266">
        <v>36</v>
      </c>
      <c r="I38" s="264" t="s">
        <v>1444</v>
      </c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1"/>
    </row>
    <row r="39" spans="1:27" ht="15.75" customHeight="1">
      <c r="A39" s="267"/>
      <c r="B39" s="268"/>
      <c r="C39" s="268"/>
      <c r="D39" s="268"/>
      <c r="E39" s="264" t="s">
        <v>1565</v>
      </c>
      <c r="F39" s="269">
        <v>9225</v>
      </c>
      <c r="G39" s="268"/>
      <c r="H39" s="266">
        <v>46</v>
      </c>
      <c r="I39" s="264" t="s">
        <v>1444</v>
      </c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1"/>
    </row>
    <row r="40" spans="1:27" ht="15.75" customHeight="1">
      <c r="A40" s="267"/>
      <c r="B40" s="268"/>
      <c r="C40" s="268"/>
      <c r="D40" s="268"/>
      <c r="E40" s="264" t="s">
        <v>1566</v>
      </c>
      <c r="F40" s="269">
        <v>7870</v>
      </c>
      <c r="G40" s="268"/>
      <c r="H40" s="266">
        <v>58</v>
      </c>
      <c r="I40" s="264" t="s">
        <v>1444</v>
      </c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1"/>
    </row>
    <row r="41" spans="1:27" ht="15.75" customHeight="1">
      <c r="A41" s="267"/>
      <c r="B41" s="268"/>
      <c r="C41" s="268"/>
      <c r="D41" s="268"/>
      <c r="E41" s="264" t="s">
        <v>1567</v>
      </c>
      <c r="F41" s="269">
        <v>5785</v>
      </c>
      <c r="G41" s="268"/>
      <c r="H41" s="266">
        <v>79</v>
      </c>
      <c r="I41" s="264" t="s">
        <v>1444</v>
      </c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1"/>
    </row>
    <row r="42" spans="1:27" ht="15.75" customHeight="1">
      <c r="A42" s="267"/>
      <c r="B42" s="268"/>
      <c r="C42" s="268"/>
      <c r="D42" s="268"/>
      <c r="E42" s="264" t="s">
        <v>1568</v>
      </c>
      <c r="F42" s="269">
        <v>7360</v>
      </c>
      <c r="G42" s="268"/>
      <c r="H42" s="266">
        <v>84</v>
      </c>
      <c r="I42" s="264" t="s">
        <v>1444</v>
      </c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1"/>
    </row>
    <row r="43" spans="1:27" ht="15.75" customHeight="1">
      <c r="A43" s="267"/>
      <c r="B43" s="268"/>
      <c r="C43" s="268"/>
      <c r="D43" s="268"/>
      <c r="E43" s="264" t="s">
        <v>1569</v>
      </c>
      <c r="F43" s="269">
        <v>4660</v>
      </c>
      <c r="G43" s="268"/>
      <c r="H43" s="266">
        <v>104</v>
      </c>
      <c r="I43" s="264" t="s">
        <v>1444</v>
      </c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1"/>
    </row>
    <row r="44" spans="1:27" ht="15.75" customHeight="1">
      <c r="A44" s="267"/>
      <c r="B44" s="268"/>
      <c r="C44" s="268"/>
      <c r="D44" s="268"/>
      <c r="E44" s="264" t="s">
        <v>1570</v>
      </c>
      <c r="F44" s="269">
        <v>4660</v>
      </c>
      <c r="G44" s="268"/>
      <c r="H44" s="266">
        <v>113</v>
      </c>
      <c r="I44" s="264" t="s">
        <v>1444</v>
      </c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1"/>
    </row>
    <row r="45" spans="1:27" ht="15.75" customHeight="1">
      <c r="A45" s="260"/>
      <c r="B45" s="261"/>
      <c r="C45" s="261"/>
      <c r="D45" s="261"/>
      <c r="E45" s="264" t="s">
        <v>1571</v>
      </c>
      <c r="F45" s="265">
        <v>6910</v>
      </c>
      <c r="G45" s="261"/>
      <c r="H45" s="266">
        <v>130</v>
      </c>
      <c r="I45" s="264" t="s">
        <v>1444</v>
      </c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</row>
    <row r="46" spans="1:27" ht="15.75" customHeight="1">
      <c r="A46" s="260"/>
      <c r="B46" s="261"/>
      <c r="C46" s="261"/>
      <c r="D46" s="261"/>
      <c r="E46" s="261" t="s">
        <v>1572</v>
      </c>
      <c r="F46" s="265">
        <v>5210</v>
      </c>
      <c r="G46" s="261"/>
      <c r="H46" s="266">
        <v>149</v>
      </c>
      <c r="I46" s="264" t="s">
        <v>1444</v>
      </c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</row>
    <row r="47" spans="1:27" ht="15.75" customHeight="1">
      <c r="A47" s="260"/>
      <c r="B47" s="261"/>
      <c r="C47" s="261"/>
      <c r="D47" s="261"/>
      <c r="E47" s="575" t="s">
        <v>1573</v>
      </c>
      <c r="F47" s="265">
        <v>4660</v>
      </c>
      <c r="G47" s="261"/>
      <c r="H47" s="266">
        <v>107</v>
      </c>
      <c r="I47" s="261" t="s">
        <v>1444</v>
      </c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</row>
    <row r="48" spans="1:27" ht="15.75" customHeight="1">
      <c r="A48" s="260"/>
      <c r="B48" s="261"/>
      <c r="C48" s="261"/>
      <c r="D48" s="261"/>
      <c r="E48" s="576"/>
      <c r="F48" s="265">
        <v>4045</v>
      </c>
      <c r="G48" s="261"/>
      <c r="H48" s="266">
        <v>108</v>
      </c>
      <c r="I48" s="261" t="s">
        <v>1444</v>
      </c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</row>
    <row r="49" spans="1:27" ht="15.75" customHeight="1">
      <c r="A49" s="260"/>
      <c r="B49" s="261"/>
      <c r="C49" s="261"/>
      <c r="D49" s="261"/>
      <c r="E49" s="264" t="s">
        <v>1558</v>
      </c>
      <c r="F49" s="265">
        <v>8645</v>
      </c>
      <c r="G49" s="261"/>
      <c r="H49" s="266">
        <v>121</v>
      </c>
      <c r="I49" s="261" t="s">
        <v>1444</v>
      </c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</row>
    <row r="50" spans="1:27" ht="15.75" customHeight="1">
      <c r="A50" s="260"/>
      <c r="B50" s="261"/>
      <c r="C50" s="261"/>
      <c r="D50" s="261"/>
      <c r="E50" s="264" t="s">
        <v>1559</v>
      </c>
      <c r="F50" s="265">
        <v>7050</v>
      </c>
      <c r="G50" s="261"/>
      <c r="H50" s="266">
        <v>132</v>
      </c>
      <c r="I50" s="261" t="s">
        <v>1444</v>
      </c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</row>
    <row r="51" spans="1:27" ht="15.75" customHeight="1">
      <c r="A51" s="260"/>
      <c r="B51" s="261"/>
      <c r="C51" s="261"/>
      <c r="D51" s="261"/>
      <c r="E51" s="264" t="s">
        <v>1560</v>
      </c>
      <c r="F51" s="265">
        <v>6935</v>
      </c>
      <c r="G51" s="261"/>
      <c r="H51" s="266">
        <v>157</v>
      </c>
      <c r="I51" s="261" t="s">
        <v>1444</v>
      </c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</row>
    <row r="52" spans="1:27" ht="15.75" customHeight="1">
      <c r="A52" s="260"/>
      <c r="B52" s="261"/>
      <c r="C52" s="261"/>
      <c r="D52" s="261"/>
      <c r="E52" s="232" t="s">
        <v>884</v>
      </c>
      <c r="F52" s="265">
        <v>6990</v>
      </c>
      <c r="G52" s="261"/>
      <c r="H52" s="266">
        <v>170</v>
      </c>
      <c r="I52" s="261" t="s">
        <v>1444</v>
      </c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</row>
    <row r="53" spans="1:27" ht="15.75" customHeight="1">
      <c r="A53" s="260"/>
      <c r="B53" s="261"/>
      <c r="C53" s="261"/>
      <c r="D53" s="261"/>
      <c r="E53" s="232" t="s">
        <v>913</v>
      </c>
      <c r="F53" s="265">
        <v>13060</v>
      </c>
      <c r="G53" s="261"/>
      <c r="H53" s="266">
        <v>177</v>
      </c>
      <c r="I53" s="261" t="s">
        <v>1577</v>
      </c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</row>
    <row r="54" spans="1:27" ht="15.75" customHeight="1">
      <c r="A54" s="260"/>
      <c r="B54" s="261"/>
      <c r="C54" s="261"/>
      <c r="D54" s="261"/>
      <c r="E54" s="264"/>
      <c r="F54" s="262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</row>
    <row r="55" spans="1:27" ht="15.75" customHeight="1">
      <c r="A55" s="260"/>
      <c r="B55" s="261"/>
      <c r="C55" s="261"/>
      <c r="D55" s="261"/>
      <c r="E55" s="264" t="s">
        <v>1440</v>
      </c>
      <c r="F55" s="262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</row>
    <row r="56" spans="1:27" ht="15.75" customHeight="1">
      <c r="A56" s="256">
        <v>5</v>
      </c>
      <c r="B56" s="257" t="s">
        <v>1578</v>
      </c>
      <c r="C56" s="257" t="s">
        <v>34</v>
      </c>
      <c r="D56" s="257" t="s">
        <v>38</v>
      </c>
      <c r="E56" s="257" t="s">
        <v>1455</v>
      </c>
      <c r="F56" s="274">
        <v>7902</v>
      </c>
      <c r="G56" s="259"/>
      <c r="H56" s="263" t="s">
        <v>1042</v>
      </c>
      <c r="I56" s="257" t="s">
        <v>1444</v>
      </c>
      <c r="J56" s="257" t="s">
        <v>1579</v>
      </c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</row>
    <row r="57" spans="1:27" ht="15.75" customHeight="1">
      <c r="A57" s="267"/>
      <c r="B57" s="268"/>
      <c r="C57" s="268"/>
      <c r="D57" s="268"/>
      <c r="E57" s="275" t="s">
        <v>1445</v>
      </c>
      <c r="F57" s="276">
        <v>14187</v>
      </c>
      <c r="G57" s="268"/>
      <c r="H57" s="277" t="s">
        <v>1070</v>
      </c>
      <c r="I57" s="275" t="s">
        <v>1444</v>
      </c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</row>
    <row r="58" spans="1:27" ht="15.75" customHeight="1">
      <c r="A58" s="260"/>
      <c r="B58" s="261"/>
      <c r="C58" s="261"/>
      <c r="D58" s="261"/>
      <c r="E58" s="264" t="s">
        <v>1580</v>
      </c>
      <c r="F58" s="278">
        <v>10822</v>
      </c>
      <c r="G58" s="261"/>
      <c r="H58" s="266">
        <v>34</v>
      </c>
      <c r="I58" s="264" t="s">
        <v>1444</v>
      </c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</row>
    <row r="59" spans="1:27" ht="15.75" customHeight="1">
      <c r="A59" s="260"/>
      <c r="B59" s="261"/>
      <c r="C59" s="261"/>
      <c r="D59" s="261"/>
      <c r="E59" s="264" t="s">
        <v>1565</v>
      </c>
      <c r="F59" s="278">
        <v>14662</v>
      </c>
      <c r="G59" s="261"/>
      <c r="H59" s="266">
        <v>52</v>
      </c>
      <c r="I59" s="264" t="s">
        <v>1444</v>
      </c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</row>
    <row r="60" spans="1:27" ht="15.75" customHeight="1">
      <c r="A60" s="260"/>
      <c r="B60" s="261"/>
      <c r="C60" s="261"/>
      <c r="D60" s="261"/>
      <c r="E60" s="264" t="s">
        <v>1566</v>
      </c>
      <c r="F60" s="278">
        <v>6871</v>
      </c>
      <c r="G60" s="261"/>
      <c r="H60" s="266">
        <v>72</v>
      </c>
      <c r="I60" s="264" t="s">
        <v>1444</v>
      </c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</row>
    <row r="61" spans="1:27" ht="15.75" customHeight="1">
      <c r="A61" s="260"/>
      <c r="B61" s="261"/>
      <c r="C61" s="261"/>
      <c r="D61" s="261"/>
      <c r="E61" s="264" t="s">
        <v>1567</v>
      </c>
      <c r="F61" s="278">
        <v>4005</v>
      </c>
      <c r="G61" s="261"/>
      <c r="H61" s="266">
        <v>88</v>
      </c>
      <c r="I61" s="264" t="s">
        <v>1444</v>
      </c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</row>
    <row r="62" spans="1:27" ht="15.75" customHeight="1">
      <c r="A62" s="260"/>
      <c r="B62" s="261"/>
      <c r="C62" s="261"/>
      <c r="D62" s="261"/>
      <c r="E62" s="264" t="s">
        <v>1568</v>
      </c>
      <c r="F62" s="278">
        <v>500</v>
      </c>
      <c r="G62" s="261"/>
      <c r="H62" s="266">
        <v>89</v>
      </c>
      <c r="I62" s="264" t="s">
        <v>1444</v>
      </c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</row>
    <row r="63" spans="1:27" ht="15.75" customHeight="1">
      <c r="A63" s="260"/>
      <c r="B63" s="261"/>
      <c r="C63" s="261"/>
      <c r="D63" s="261"/>
      <c r="E63" s="264" t="s">
        <v>1569</v>
      </c>
      <c r="F63" s="278">
        <v>1650</v>
      </c>
      <c r="G63" s="261"/>
      <c r="H63" s="266">
        <v>90</v>
      </c>
      <c r="I63" s="264"/>
      <c r="J63" s="261" t="s">
        <v>1581</v>
      </c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</row>
    <row r="64" spans="1:27" ht="15.75" customHeight="1">
      <c r="A64" s="260"/>
      <c r="B64" s="261"/>
      <c r="C64" s="261"/>
      <c r="D64" s="261"/>
      <c r="E64" s="264" t="s">
        <v>1570</v>
      </c>
      <c r="F64" s="278">
        <v>5480</v>
      </c>
      <c r="G64" s="261"/>
      <c r="H64" s="266">
        <v>119</v>
      </c>
      <c r="I64" s="264"/>
      <c r="J64" s="261" t="s">
        <v>1582</v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</row>
    <row r="65" spans="1:27" ht="15.75" customHeight="1">
      <c r="A65" s="260"/>
      <c r="B65" s="261"/>
      <c r="C65" s="261"/>
      <c r="D65" s="261"/>
      <c r="E65" s="264" t="s">
        <v>1555</v>
      </c>
      <c r="F65" s="278">
        <v>500</v>
      </c>
      <c r="G65" s="261"/>
      <c r="H65" s="273" t="s">
        <v>1583</v>
      </c>
      <c r="I65" s="261"/>
      <c r="J65" s="279" t="s">
        <v>1584</v>
      </c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</row>
    <row r="66" spans="1:27" ht="15.75" customHeight="1">
      <c r="A66" s="260"/>
      <c r="B66" s="261"/>
      <c r="C66" s="261"/>
      <c r="D66" s="261"/>
      <c r="E66" s="264" t="s">
        <v>1572</v>
      </c>
      <c r="F66" s="278">
        <v>500</v>
      </c>
      <c r="G66" s="261"/>
      <c r="H66" s="273" t="s">
        <v>1585</v>
      </c>
      <c r="I66" s="261"/>
      <c r="J66" s="275" t="s">
        <v>1586</v>
      </c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</row>
    <row r="67" spans="1:27" ht="15.75" customHeight="1">
      <c r="A67" s="260"/>
      <c r="B67" s="261"/>
      <c r="C67" s="261"/>
      <c r="D67" s="261"/>
      <c r="E67" s="264" t="s">
        <v>1573</v>
      </c>
      <c r="F67" s="278">
        <v>500</v>
      </c>
      <c r="G67" s="261"/>
      <c r="H67" s="273" t="s">
        <v>1587</v>
      </c>
      <c r="I67" s="261"/>
      <c r="J67" s="261" t="s">
        <v>1588</v>
      </c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</row>
    <row r="68" spans="1:27" ht="15.75" customHeight="1">
      <c r="A68" s="260"/>
      <c r="B68" s="261"/>
      <c r="C68" s="261"/>
      <c r="D68" s="261"/>
      <c r="E68" s="264" t="s">
        <v>1558</v>
      </c>
      <c r="F68" s="278">
        <v>1565</v>
      </c>
      <c r="G68" s="261"/>
      <c r="H68" s="280">
        <v>141</v>
      </c>
      <c r="I68" s="261"/>
      <c r="J68" s="261" t="s">
        <v>1589</v>
      </c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</row>
    <row r="69" spans="1:27" ht="15.75" customHeight="1">
      <c r="A69" s="260"/>
      <c r="B69" s="261"/>
      <c r="C69" s="261"/>
      <c r="D69" s="261"/>
      <c r="E69" s="281" t="s">
        <v>1590</v>
      </c>
      <c r="F69" s="282"/>
      <c r="G69" s="273"/>
      <c r="H69" s="273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</row>
    <row r="70" spans="1:27" ht="15.75" customHeight="1">
      <c r="A70" s="260"/>
      <c r="B70" s="261"/>
      <c r="C70" s="261"/>
      <c r="D70" s="261"/>
      <c r="E70" s="264" t="s">
        <v>1591</v>
      </c>
      <c r="F70" s="278">
        <v>340</v>
      </c>
      <c r="G70" s="261"/>
      <c r="H70" s="266">
        <v>186</v>
      </c>
      <c r="I70" s="261"/>
      <c r="J70" s="261" t="s">
        <v>1592</v>
      </c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</row>
    <row r="71" spans="1:27" ht="15.75" customHeight="1">
      <c r="A71" s="260"/>
      <c r="B71" s="261"/>
      <c r="C71" s="261"/>
      <c r="D71" s="261"/>
      <c r="E71" s="264"/>
      <c r="F71" s="283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</row>
    <row r="72" spans="1:27" ht="15.75" customHeight="1">
      <c r="A72" s="260"/>
      <c r="B72" s="261"/>
      <c r="C72" s="261"/>
      <c r="D72" s="261"/>
      <c r="E72" s="264" t="s">
        <v>1440</v>
      </c>
      <c r="F72" s="283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</row>
    <row r="73" spans="1:27" ht="15.75" customHeight="1">
      <c r="A73" s="256">
        <v>5</v>
      </c>
      <c r="B73" s="257" t="s">
        <v>1593</v>
      </c>
      <c r="C73" s="257" t="s">
        <v>741</v>
      </c>
      <c r="D73" s="257" t="s">
        <v>745</v>
      </c>
      <c r="E73" s="257" t="s">
        <v>1594</v>
      </c>
      <c r="F73" s="274">
        <v>1875</v>
      </c>
      <c r="G73" s="259"/>
      <c r="H73" s="263" t="s">
        <v>1039</v>
      </c>
      <c r="I73" s="257" t="s">
        <v>1444</v>
      </c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</row>
    <row r="74" spans="1:27" ht="15.75" customHeight="1">
      <c r="A74" s="267"/>
      <c r="B74" s="268"/>
      <c r="C74" s="268"/>
      <c r="D74" s="268"/>
      <c r="E74" s="275" t="s">
        <v>1595</v>
      </c>
      <c r="F74" s="276">
        <v>2966</v>
      </c>
      <c r="G74" s="268"/>
      <c r="H74" s="277" t="s">
        <v>1064</v>
      </c>
      <c r="I74" s="264" t="s">
        <v>1444</v>
      </c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1"/>
    </row>
    <row r="75" spans="1:27" ht="15.75" customHeight="1">
      <c r="A75" s="267"/>
      <c r="B75" s="268"/>
      <c r="C75" s="268"/>
      <c r="D75" s="268"/>
      <c r="E75" s="275" t="s">
        <v>1081</v>
      </c>
      <c r="F75" s="276">
        <v>2760</v>
      </c>
      <c r="G75" s="268"/>
      <c r="H75" s="277">
        <v>18</v>
      </c>
      <c r="I75" s="264" t="s">
        <v>1444</v>
      </c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1"/>
    </row>
    <row r="76" spans="1:27" ht="15.75" customHeight="1">
      <c r="A76" s="267"/>
      <c r="B76" s="268"/>
      <c r="C76" s="268"/>
      <c r="D76" s="268"/>
      <c r="E76" s="275" t="s">
        <v>1563</v>
      </c>
      <c r="F76" s="276">
        <v>3772</v>
      </c>
      <c r="G76" s="268"/>
      <c r="H76" s="277">
        <v>23</v>
      </c>
      <c r="I76" s="264" t="s">
        <v>1444</v>
      </c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1"/>
    </row>
    <row r="77" spans="1:27" ht="15.75" customHeight="1">
      <c r="A77" s="267"/>
      <c r="B77" s="268"/>
      <c r="C77" s="268"/>
      <c r="D77" s="268"/>
      <c r="E77" s="275" t="s">
        <v>1564</v>
      </c>
      <c r="F77" s="276">
        <v>2037</v>
      </c>
      <c r="G77" s="268"/>
      <c r="H77" s="277">
        <v>33</v>
      </c>
      <c r="I77" s="264" t="s">
        <v>1444</v>
      </c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1"/>
    </row>
    <row r="78" spans="1:27" ht="15.75" customHeight="1">
      <c r="A78" s="267"/>
      <c r="B78" s="268"/>
      <c r="C78" s="268"/>
      <c r="D78" s="268"/>
      <c r="E78" s="275" t="s">
        <v>1565</v>
      </c>
      <c r="F78" s="276">
        <v>1331</v>
      </c>
      <c r="G78" s="268"/>
      <c r="H78" s="277">
        <v>49</v>
      </c>
      <c r="I78" s="264" t="s">
        <v>1444</v>
      </c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1"/>
    </row>
    <row r="79" spans="1:27" ht="15.75" customHeight="1">
      <c r="A79" s="260"/>
      <c r="B79" s="261"/>
      <c r="C79" s="261"/>
      <c r="D79" s="261"/>
      <c r="E79" s="264" t="s">
        <v>1566</v>
      </c>
      <c r="F79" s="278">
        <v>1531</v>
      </c>
      <c r="G79" s="261"/>
      <c r="H79" s="266">
        <v>63</v>
      </c>
      <c r="I79" s="264" t="s">
        <v>1444</v>
      </c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</row>
    <row r="80" spans="1:27" ht="15.75" customHeight="1">
      <c r="A80" s="260"/>
      <c r="B80" s="261"/>
      <c r="C80" s="261"/>
      <c r="D80" s="261"/>
      <c r="E80" s="264" t="s">
        <v>1567</v>
      </c>
      <c r="F80" s="278">
        <v>3151</v>
      </c>
      <c r="G80" s="261"/>
      <c r="H80" s="266">
        <v>74</v>
      </c>
      <c r="I80" s="264" t="s">
        <v>1444</v>
      </c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</row>
    <row r="81" spans="1:27" ht="15.75" customHeight="1">
      <c r="A81" s="260"/>
      <c r="B81" s="261"/>
      <c r="C81" s="261"/>
      <c r="D81" s="261"/>
      <c r="E81" s="264" t="s">
        <v>1568</v>
      </c>
      <c r="F81" s="278">
        <v>646</v>
      </c>
      <c r="G81" s="261"/>
      <c r="H81" s="266">
        <v>91</v>
      </c>
      <c r="I81" s="264" t="s">
        <v>1444</v>
      </c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</row>
    <row r="82" spans="1:27" ht="15.75" customHeight="1">
      <c r="A82" s="260"/>
      <c r="B82" s="261"/>
      <c r="C82" s="261"/>
      <c r="D82" s="261"/>
      <c r="E82" s="264" t="s">
        <v>1569</v>
      </c>
      <c r="F82" s="278">
        <v>661</v>
      </c>
      <c r="G82" s="261"/>
      <c r="H82" s="266">
        <v>112</v>
      </c>
      <c r="I82" s="264" t="s">
        <v>1444</v>
      </c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</row>
    <row r="83" spans="1:27" ht="15.75" customHeight="1">
      <c r="A83" s="260"/>
      <c r="B83" s="261"/>
      <c r="C83" s="261"/>
      <c r="D83" s="261"/>
      <c r="E83" s="264" t="s">
        <v>1570</v>
      </c>
      <c r="F83" s="278">
        <v>436</v>
      </c>
      <c r="G83" s="261"/>
      <c r="H83" s="266">
        <v>126</v>
      </c>
      <c r="I83" s="264" t="s">
        <v>1444</v>
      </c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</row>
    <row r="84" spans="1:27" ht="15.75" customHeight="1">
      <c r="A84" s="260"/>
      <c r="B84" s="261"/>
      <c r="C84" s="261"/>
      <c r="D84" s="261"/>
      <c r="E84" s="264" t="s">
        <v>1571</v>
      </c>
      <c r="F84" s="278">
        <v>616</v>
      </c>
      <c r="G84" s="261"/>
      <c r="H84" s="266">
        <v>147</v>
      </c>
      <c r="I84" s="264" t="s">
        <v>1444</v>
      </c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</row>
    <row r="85" spans="1:27" ht="15.75" customHeight="1">
      <c r="A85" s="260"/>
      <c r="B85" s="261"/>
      <c r="C85" s="261"/>
      <c r="D85" s="261"/>
      <c r="E85" s="264" t="s">
        <v>1558</v>
      </c>
      <c r="F85" s="278">
        <v>1073.5</v>
      </c>
      <c r="G85" s="261"/>
      <c r="H85" s="266">
        <v>115</v>
      </c>
      <c r="I85" s="264" t="s">
        <v>1444</v>
      </c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</row>
    <row r="86" spans="1:27" ht="15.75" customHeight="1">
      <c r="A86" s="260"/>
      <c r="B86" s="261"/>
      <c r="C86" s="261"/>
      <c r="D86" s="261"/>
      <c r="E86" s="264" t="s">
        <v>1559</v>
      </c>
      <c r="F86" s="278">
        <v>616</v>
      </c>
      <c r="G86" s="261"/>
      <c r="H86" s="266">
        <v>134</v>
      </c>
      <c r="I86" s="261" t="s">
        <v>1444</v>
      </c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</row>
    <row r="87" spans="1:27" ht="15.75" customHeight="1">
      <c r="A87" s="260"/>
      <c r="B87" s="261"/>
      <c r="C87" s="261"/>
      <c r="D87" s="261"/>
      <c r="E87" s="264" t="s">
        <v>1560</v>
      </c>
      <c r="F87" s="278">
        <v>491</v>
      </c>
      <c r="G87" s="261"/>
      <c r="H87" s="266">
        <v>151</v>
      </c>
      <c r="I87" s="261" t="s">
        <v>1444</v>
      </c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</row>
    <row r="88" spans="1:27" ht="15.75" customHeight="1">
      <c r="A88" s="260"/>
      <c r="B88" s="261"/>
      <c r="C88" s="261"/>
      <c r="D88" s="261"/>
      <c r="E88" s="232" t="s">
        <v>884</v>
      </c>
      <c r="F88" s="278">
        <v>866</v>
      </c>
      <c r="G88" s="261"/>
      <c r="H88" s="266">
        <v>165</v>
      </c>
      <c r="I88" s="261" t="s">
        <v>1444</v>
      </c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</row>
    <row r="89" spans="1:27" ht="15.75" customHeight="1">
      <c r="A89" s="260"/>
      <c r="B89" s="261"/>
      <c r="C89" s="261"/>
      <c r="D89" s="261"/>
      <c r="E89" s="232" t="s">
        <v>913</v>
      </c>
      <c r="F89" s="278">
        <v>166</v>
      </c>
      <c r="G89" s="261"/>
      <c r="H89" s="266">
        <v>182</v>
      </c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</row>
    <row r="90" spans="1:27" ht="15.75" customHeight="1">
      <c r="A90" s="260"/>
      <c r="B90" s="261"/>
      <c r="C90" s="261"/>
      <c r="D90" s="261"/>
      <c r="E90" s="264"/>
      <c r="F90" s="283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</row>
    <row r="91" spans="1:27" ht="15.75" customHeight="1">
      <c r="A91" s="260"/>
      <c r="B91" s="261"/>
      <c r="C91" s="261"/>
      <c r="D91" s="261"/>
      <c r="E91" s="264" t="s">
        <v>1440</v>
      </c>
      <c r="F91" s="283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</row>
    <row r="92" spans="1:27" ht="15.75" customHeight="1">
      <c r="A92" s="256">
        <v>6</v>
      </c>
      <c r="B92" s="257" t="s">
        <v>1596</v>
      </c>
      <c r="C92" s="257" t="s">
        <v>698</v>
      </c>
      <c r="D92" s="257" t="s">
        <v>701</v>
      </c>
      <c r="E92" s="257" t="s">
        <v>1568</v>
      </c>
      <c r="F92" s="258">
        <v>575</v>
      </c>
      <c r="G92" s="259"/>
      <c r="H92" s="263">
        <v>83</v>
      </c>
      <c r="I92" s="257" t="s">
        <v>1444</v>
      </c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</row>
    <row r="93" spans="1:27" ht="15.75" customHeight="1">
      <c r="A93" s="260"/>
      <c r="B93" s="261"/>
      <c r="C93" s="261"/>
      <c r="D93" s="261"/>
      <c r="E93" s="264" t="s">
        <v>1569</v>
      </c>
      <c r="F93" s="265">
        <v>575</v>
      </c>
      <c r="G93" s="261"/>
      <c r="H93" s="266">
        <v>103</v>
      </c>
      <c r="I93" s="264" t="s">
        <v>1444</v>
      </c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</row>
    <row r="94" spans="1:27" ht="15.75" customHeight="1">
      <c r="A94" s="260"/>
      <c r="B94" s="261"/>
      <c r="C94" s="261"/>
      <c r="D94" s="261"/>
      <c r="E94" s="264" t="s">
        <v>1570</v>
      </c>
      <c r="F94" s="265">
        <v>610</v>
      </c>
      <c r="G94" s="261"/>
      <c r="H94" s="266">
        <v>109</v>
      </c>
      <c r="I94" s="264" t="s">
        <v>1444</v>
      </c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</row>
    <row r="95" spans="1:27" ht="15.75" customHeight="1">
      <c r="A95" s="260"/>
      <c r="B95" s="261"/>
      <c r="C95" s="261"/>
      <c r="D95" s="261"/>
      <c r="E95" s="264" t="s">
        <v>1571</v>
      </c>
      <c r="F95" s="265">
        <v>575</v>
      </c>
      <c r="G95" s="261"/>
      <c r="H95" s="266">
        <v>123</v>
      </c>
      <c r="I95" s="264" t="s">
        <v>1444</v>
      </c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</row>
    <row r="96" spans="1:27" ht="15.75" customHeight="1">
      <c r="A96" s="260"/>
      <c r="B96" s="261"/>
      <c r="C96" s="261"/>
      <c r="D96" s="261"/>
      <c r="E96" s="264" t="s">
        <v>1572</v>
      </c>
      <c r="F96" s="265">
        <v>575</v>
      </c>
      <c r="G96" s="261"/>
      <c r="H96" s="266">
        <v>142</v>
      </c>
      <c r="I96" s="264" t="s">
        <v>1444</v>
      </c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</row>
    <row r="97" spans="1:27" ht="15.75" customHeight="1">
      <c r="A97" s="260"/>
      <c r="B97" s="261"/>
      <c r="C97" s="261"/>
      <c r="D97" s="261"/>
      <c r="E97" s="264" t="s">
        <v>1573</v>
      </c>
      <c r="F97" s="265">
        <v>610</v>
      </c>
      <c r="G97" s="261"/>
      <c r="H97" s="266">
        <v>103</v>
      </c>
      <c r="I97" s="261" t="s">
        <v>1444</v>
      </c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</row>
    <row r="98" spans="1:27" ht="15.75" customHeight="1">
      <c r="A98" s="260"/>
      <c r="B98" s="261"/>
      <c r="C98" s="261"/>
      <c r="D98" s="261"/>
      <c r="E98" s="264" t="s">
        <v>1558</v>
      </c>
      <c r="F98" s="265">
        <v>610</v>
      </c>
      <c r="G98" s="261"/>
      <c r="H98" s="266">
        <v>118</v>
      </c>
      <c r="I98" s="261" t="s">
        <v>1444</v>
      </c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</row>
    <row r="99" spans="1:27" ht="15.75" customHeight="1">
      <c r="A99" s="260"/>
      <c r="B99" s="261"/>
      <c r="C99" s="261"/>
      <c r="D99" s="261"/>
      <c r="E99" s="264" t="s">
        <v>1559</v>
      </c>
      <c r="F99" s="265">
        <v>610</v>
      </c>
      <c r="G99" s="261"/>
      <c r="H99" s="266">
        <v>137</v>
      </c>
      <c r="I99" s="261" t="s">
        <v>1444</v>
      </c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</row>
    <row r="100" spans="1:27" ht="15.75" customHeight="1">
      <c r="A100" s="260"/>
      <c r="B100" s="261"/>
      <c r="C100" s="261"/>
      <c r="D100" s="261"/>
      <c r="E100" s="264" t="s">
        <v>1560</v>
      </c>
      <c r="F100" s="265">
        <v>575</v>
      </c>
      <c r="G100" s="261"/>
      <c r="H100" s="266">
        <v>154</v>
      </c>
      <c r="I100" s="261" t="s">
        <v>1444</v>
      </c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</row>
    <row r="101" spans="1:27" ht="15.75" customHeight="1">
      <c r="A101" s="260"/>
      <c r="B101" s="261"/>
      <c r="C101" s="261"/>
      <c r="D101" s="261"/>
      <c r="E101" s="232" t="s">
        <v>884</v>
      </c>
      <c r="F101" s="265">
        <v>575</v>
      </c>
      <c r="G101" s="261"/>
      <c r="H101" s="266">
        <v>167</v>
      </c>
      <c r="I101" s="261" t="s">
        <v>1444</v>
      </c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</row>
    <row r="102" spans="1:27" ht="15.75" customHeight="1">
      <c r="A102" s="260"/>
      <c r="B102" s="261"/>
      <c r="C102" s="261"/>
      <c r="D102" s="261"/>
      <c r="E102" s="264" t="s">
        <v>913</v>
      </c>
      <c r="F102" s="265">
        <v>575</v>
      </c>
      <c r="G102" s="261"/>
      <c r="H102" s="266">
        <v>181</v>
      </c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</row>
    <row r="103" spans="1:27" ht="15.75" customHeight="1">
      <c r="A103" s="260"/>
      <c r="B103" s="261"/>
      <c r="C103" s="261"/>
      <c r="D103" s="261"/>
      <c r="E103" s="264"/>
      <c r="F103" s="262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</row>
    <row r="104" spans="1:27" ht="15.75" customHeight="1">
      <c r="A104" s="260"/>
      <c r="B104" s="261"/>
      <c r="C104" s="261"/>
      <c r="D104" s="261"/>
      <c r="E104" s="264" t="s">
        <v>1440</v>
      </c>
      <c r="F104" s="262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</row>
    <row r="105" spans="1:27" ht="15.75" customHeight="1">
      <c r="A105" s="256">
        <v>7</v>
      </c>
      <c r="B105" s="257" t="s">
        <v>1597</v>
      </c>
      <c r="C105" s="257" t="s">
        <v>727</v>
      </c>
      <c r="D105" s="257" t="s">
        <v>730</v>
      </c>
      <c r="E105" s="257" t="s">
        <v>1570</v>
      </c>
      <c r="F105" s="258">
        <v>1925</v>
      </c>
      <c r="G105" s="259"/>
      <c r="H105" s="263">
        <v>106</v>
      </c>
      <c r="I105" s="257" t="s">
        <v>1444</v>
      </c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  <c r="AA105" s="259"/>
    </row>
    <row r="106" spans="1:27" ht="15.75" customHeight="1">
      <c r="A106" s="260"/>
      <c r="B106" s="261"/>
      <c r="C106" s="261"/>
      <c r="D106" s="261"/>
      <c r="E106" s="264" t="s">
        <v>1571</v>
      </c>
      <c r="F106" s="265">
        <v>1925</v>
      </c>
      <c r="G106" s="261"/>
      <c r="H106" s="266">
        <v>131</v>
      </c>
      <c r="I106" s="264" t="s">
        <v>1444</v>
      </c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</row>
    <row r="107" spans="1:27" ht="15.75" customHeight="1">
      <c r="A107" s="260"/>
      <c r="B107" s="261"/>
      <c r="C107" s="261"/>
      <c r="D107" s="261"/>
      <c r="E107" s="264" t="s">
        <v>1572</v>
      </c>
      <c r="F107" s="265">
        <v>1925</v>
      </c>
      <c r="G107" s="261"/>
      <c r="H107" s="266">
        <v>138</v>
      </c>
      <c r="I107" s="264" t="s">
        <v>1444</v>
      </c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</row>
    <row r="108" spans="1:27" ht="15.75" customHeight="1">
      <c r="A108" s="260"/>
      <c r="B108" s="261"/>
      <c r="C108" s="261"/>
      <c r="D108" s="261"/>
      <c r="E108" s="264" t="s">
        <v>1572</v>
      </c>
      <c r="F108" s="265">
        <v>1960</v>
      </c>
      <c r="G108" s="261"/>
      <c r="H108" s="266">
        <v>151</v>
      </c>
      <c r="I108" s="264" t="s">
        <v>1444</v>
      </c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</row>
    <row r="109" spans="1:27" ht="15.75" customHeight="1">
      <c r="A109" s="260"/>
      <c r="B109" s="261"/>
      <c r="C109" s="261"/>
      <c r="D109" s="261"/>
      <c r="E109" s="264" t="s">
        <v>1572</v>
      </c>
      <c r="F109" s="265" t="s">
        <v>1598</v>
      </c>
      <c r="G109" s="261"/>
      <c r="H109" s="266">
        <v>156</v>
      </c>
      <c r="I109" s="264" t="s">
        <v>1444</v>
      </c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</row>
    <row r="110" spans="1:27" ht="15.75" customHeight="1">
      <c r="A110" s="260"/>
      <c r="B110" s="261"/>
      <c r="C110" s="261"/>
      <c r="D110" s="261"/>
      <c r="E110" s="264" t="s">
        <v>1573</v>
      </c>
      <c r="F110" s="265" t="s">
        <v>1598</v>
      </c>
      <c r="G110" s="261"/>
      <c r="H110" s="266">
        <v>110</v>
      </c>
      <c r="I110" s="264" t="s">
        <v>1444</v>
      </c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</row>
    <row r="111" spans="1:27" ht="15.75" customHeight="1">
      <c r="A111" s="260"/>
      <c r="B111" s="261"/>
      <c r="C111" s="261"/>
      <c r="D111" s="261"/>
      <c r="E111" s="264" t="s">
        <v>1558</v>
      </c>
      <c r="F111" s="265" t="s">
        <v>1598</v>
      </c>
      <c r="G111" s="261"/>
      <c r="H111" s="266">
        <v>122</v>
      </c>
      <c r="I111" s="261" t="s">
        <v>1444</v>
      </c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</row>
    <row r="112" spans="1:27" ht="15.75" customHeight="1">
      <c r="A112" s="260"/>
      <c r="B112" s="261"/>
      <c r="C112" s="261"/>
      <c r="D112" s="261"/>
      <c r="E112" s="264" t="s">
        <v>1559</v>
      </c>
      <c r="F112" s="265" t="s">
        <v>1598</v>
      </c>
      <c r="G112" s="261"/>
      <c r="H112" s="266">
        <v>140</v>
      </c>
      <c r="I112" s="261" t="s">
        <v>1444</v>
      </c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</row>
    <row r="113" spans="1:27" ht="15.75" customHeight="1">
      <c r="A113" s="260"/>
      <c r="B113" s="261"/>
      <c r="C113" s="261"/>
      <c r="D113" s="261"/>
      <c r="E113" s="264" t="s">
        <v>1560</v>
      </c>
      <c r="F113" s="265">
        <v>1925</v>
      </c>
      <c r="G113" s="261"/>
      <c r="H113" s="266">
        <v>156</v>
      </c>
      <c r="I113" s="261" t="s">
        <v>1444</v>
      </c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</row>
    <row r="114" spans="1:27" ht="15.75" customHeight="1">
      <c r="A114" s="260"/>
      <c r="B114" s="261"/>
      <c r="C114" s="261"/>
      <c r="D114" s="261"/>
      <c r="E114" s="232" t="s">
        <v>884</v>
      </c>
      <c r="F114" s="265">
        <v>1960</v>
      </c>
      <c r="G114" s="261"/>
      <c r="H114" s="266">
        <v>169</v>
      </c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</row>
    <row r="115" spans="1:27" ht="15.75" customHeight="1">
      <c r="A115" s="260"/>
      <c r="B115" s="261"/>
      <c r="C115" s="261"/>
      <c r="D115" s="261"/>
      <c r="E115" s="264"/>
      <c r="F115" s="262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</row>
    <row r="116" spans="1:27" ht="15.75" customHeight="1">
      <c r="A116" s="260"/>
      <c r="B116" s="261"/>
      <c r="C116" s="261"/>
      <c r="D116" s="261"/>
      <c r="E116" s="264" t="s">
        <v>1440</v>
      </c>
      <c r="F116" s="262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</row>
    <row r="117" spans="1:27" ht="15.75" customHeight="1">
      <c r="A117" s="256">
        <v>8</v>
      </c>
      <c r="B117" s="257" t="s">
        <v>1599</v>
      </c>
      <c r="C117" s="257" t="s">
        <v>358</v>
      </c>
      <c r="D117" s="257" t="s">
        <v>47</v>
      </c>
      <c r="E117" s="257" t="s">
        <v>1567</v>
      </c>
      <c r="F117" s="258">
        <v>745</v>
      </c>
      <c r="G117" s="259"/>
      <c r="H117" s="263">
        <v>62</v>
      </c>
      <c r="I117" s="257" t="s">
        <v>1444</v>
      </c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</row>
    <row r="118" spans="1:27" ht="15.75" customHeight="1">
      <c r="A118" s="260"/>
      <c r="B118" s="261"/>
      <c r="C118" s="261"/>
      <c r="D118" s="261"/>
      <c r="E118" s="264" t="s">
        <v>1568</v>
      </c>
      <c r="F118" s="265">
        <v>745</v>
      </c>
      <c r="G118" s="261"/>
      <c r="H118" s="266">
        <v>80</v>
      </c>
      <c r="I118" s="264" t="s">
        <v>1444</v>
      </c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</row>
    <row r="119" spans="1:27" ht="15.75" customHeight="1">
      <c r="A119" s="260"/>
      <c r="B119" s="261"/>
      <c r="C119" s="261"/>
      <c r="D119" s="261"/>
      <c r="E119" s="264" t="s">
        <v>1568</v>
      </c>
      <c r="F119" s="265">
        <v>1005</v>
      </c>
      <c r="G119" s="261"/>
      <c r="H119" s="266">
        <v>87</v>
      </c>
      <c r="I119" s="264" t="s">
        <v>1444</v>
      </c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</row>
    <row r="120" spans="1:27" ht="15.75" customHeight="1">
      <c r="A120" s="260"/>
      <c r="B120" s="261"/>
      <c r="C120" s="261"/>
      <c r="D120" s="261"/>
      <c r="E120" s="264" t="s">
        <v>1569</v>
      </c>
      <c r="F120" s="265">
        <v>1725</v>
      </c>
      <c r="G120" s="261"/>
      <c r="H120" s="266">
        <v>99</v>
      </c>
      <c r="I120" s="264" t="s">
        <v>1444</v>
      </c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</row>
    <row r="121" spans="1:27" ht="15.75" customHeight="1">
      <c r="A121" s="260"/>
      <c r="B121" s="261"/>
      <c r="C121" s="261"/>
      <c r="D121" s="261"/>
      <c r="E121" s="264" t="s">
        <v>1570</v>
      </c>
      <c r="F121" s="265">
        <v>645</v>
      </c>
      <c r="G121" s="261"/>
      <c r="H121" s="266">
        <v>110</v>
      </c>
      <c r="I121" s="264" t="s">
        <v>1444</v>
      </c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</row>
    <row r="122" spans="1:27" ht="15.75" customHeight="1">
      <c r="A122" s="260"/>
      <c r="B122" s="261"/>
      <c r="C122" s="261"/>
      <c r="D122" s="261"/>
      <c r="E122" s="264" t="s">
        <v>1571</v>
      </c>
      <c r="F122" s="265">
        <v>645</v>
      </c>
      <c r="G122" s="261"/>
      <c r="H122" s="266">
        <v>124</v>
      </c>
      <c r="I122" s="264" t="s">
        <v>1444</v>
      </c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</row>
    <row r="123" spans="1:27" ht="15.75" customHeight="1">
      <c r="A123" s="260"/>
      <c r="B123" s="261"/>
      <c r="C123" s="261"/>
      <c r="D123" s="261"/>
      <c r="E123" s="264" t="s">
        <v>1572</v>
      </c>
      <c r="F123" s="265">
        <v>845</v>
      </c>
      <c r="G123" s="261"/>
      <c r="H123" s="266">
        <v>143</v>
      </c>
      <c r="I123" s="264" t="s">
        <v>1444</v>
      </c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</row>
    <row r="124" spans="1:27" ht="15.75" customHeight="1">
      <c r="A124" s="260"/>
      <c r="B124" s="261"/>
      <c r="C124" s="261"/>
      <c r="D124" s="261"/>
      <c r="E124" s="264" t="s">
        <v>1573</v>
      </c>
      <c r="F124" s="265">
        <v>745</v>
      </c>
      <c r="G124" s="261"/>
      <c r="H124" s="266">
        <v>104</v>
      </c>
      <c r="I124" s="261" t="s">
        <v>1444</v>
      </c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</row>
    <row r="125" spans="1:27" ht="15.75" customHeight="1">
      <c r="A125" s="260"/>
      <c r="B125" s="261"/>
      <c r="C125" s="261"/>
      <c r="D125" s="261"/>
      <c r="E125" s="264" t="s">
        <v>1558</v>
      </c>
      <c r="F125" s="265">
        <v>745</v>
      </c>
      <c r="G125" s="261"/>
      <c r="H125" s="266">
        <v>119</v>
      </c>
      <c r="I125" s="261" t="s">
        <v>1444</v>
      </c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</row>
    <row r="126" spans="1:27" ht="15.75" customHeight="1">
      <c r="A126" s="260"/>
      <c r="B126" s="261"/>
      <c r="C126" s="261"/>
      <c r="D126" s="261"/>
      <c r="E126" s="264" t="s">
        <v>1559</v>
      </c>
      <c r="F126" s="265">
        <v>745</v>
      </c>
      <c r="G126" s="261"/>
      <c r="H126" s="266">
        <v>138</v>
      </c>
      <c r="I126" s="261" t="s">
        <v>1444</v>
      </c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</row>
    <row r="127" spans="1:27" ht="15.75" customHeight="1">
      <c r="A127" s="260"/>
      <c r="B127" s="261"/>
      <c r="C127" s="261"/>
      <c r="D127" s="261"/>
      <c r="E127" s="264" t="s">
        <v>1560</v>
      </c>
      <c r="F127" s="577">
        <v>1465</v>
      </c>
      <c r="G127" s="261"/>
      <c r="H127" s="578">
        <v>149</v>
      </c>
      <c r="I127" s="579" t="s">
        <v>1444</v>
      </c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</row>
    <row r="128" spans="1:27" ht="15.75" customHeight="1">
      <c r="A128" s="260"/>
      <c r="B128" s="261"/>
      <c r="C128" s="261"/>
      <c r="D128" s="261"/>
      <c r="E128" s="264" t="s">
        <v>884</v>
      </c>
      <c r="F128" s="576"/>
      <c r="G128" s="261"/>
      <c r="H128" s="576"/>
      <c r="I128" s="576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</row>
    <row r="129" spans="1:27" ht="15.75" customHeight="1">
      <c r="A129" s="260"/>
      <c r="B129" s="261"/>
      <c r="C129" s="261"/>
      <c r="D129" s="261"/>
      <c r="E129" s="264" t="s">
        <v>913</v>
      </c>
      <c r="F129" s="265">
        <v>745</v>
      </c>
      <c r="G129" s="261"/>
      <c r="H129" s="266">
        <v>179</v>
      </c>
      <c r="I129" s="261" t="s">
        <v>1444</v>
      </c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</row>
    <row r="130" spans="1:27" ht="15.75" customHeight="1">
      <c r="A130" s="260"/>
      <c r="B130" s="261"/>
      <c r="C130" s="261"/>
      <c r="D130" s="261"/>
      <c r="E130" s="264"/>
      <c r="F130" s="262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</row>
    <row r="131" spans="1:27" ht="15.75" customHeight="1">
      <c r="A131" s="260"/>
      <c r="B131" s="261"/>
      <c r="C131" s="261"/>
      <c r="D131" s="261"/>
      <c r="E131" s="264" t="s">
        <v>1440</v>
      </c>
      <c r="F131" s="262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</row>
    <row r="132" spans="1:27" ht="15.75" customHeight="1">
      <c r="A132" s="256">
        <v>9</v>
      </c>
      <c r="B132" s="257" t="s">
        <v>1600</v>
      </c>
      <c r="C132" s="257" t="s">
        <v>62</v>
      </c>
      <c r="D132" s="257" t="s">
        <v>65</v>
      </c>
      <c r="E132" s="257" t="s">
        <v>1569</v>
      </c>
      <c r="F132" s="258">
        <v>3625</v>
      </c>
      <c r="G132" s="259"/>
      <c r="H132" s="263">
        <v>97</v>
      </c>
      <c r="I132" s="257" t="s">
        <v>1444</v>
      </c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  <c r="AA132" s="259"/>
    </row>
    <row r="133" spans="1:27" ht="15.75" customHeight="1">
      <c r="A133" s="260"/>
      <c r="B133" s="261"/>
      <c r="C133" s="261"/>
      <c r="D133" s="261"/>
      <c r="E133" s="264" t="s">
        <v>1570</v>
      </c>
      <c r="F133" s="265">
        <v>3625</v>
      </c>
      <c r="G133" s="261"/>
      <c r="H133" s="266">
        <v>111</v>
      </c>
      <c r="I133" s="264" t="s">
        <v>1444</v>
      </c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</row>
    <row r="134" spans="1:27" ht="15.75" customHeight="1">
      <c r="A134" s="260"/>
      <c r="B134" s="261"/>
      <c r="C134" s="261"/>
      <c r="D134" s="261"/>
      <c r="E134" s="264" t="s">
        <v>1601</v>
      </c>
      <c r="F134" s="265">
        <v>3625</v>
      </c>
      <c r="G134" s="261"/>
      <c r="H134" s="266">
        <v>125</v>
      </c>
      <c r="I134" s="264" t="s">
        <v>1444</v>
      </c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</row>
    <row r="135" spans="1:27" ht="15.75" customHeight="1">
      <c r="A135" s="260"/>
      <c r="B135" s="261"/>
      <c r="C135" s="261"/>
      <c r="D135" s="261"/>
      <c r="E135" s="264" t="s">
        <v>1572</v>
      </c>
      <c r="F135" s="265">
        <v>3625</v>
      </c>
      <c r="G135" s="261"/>
      <c r="H135" s="266">
        <v>144</v>
      </c>
      <c r="I135" s="264" t="s">
        <v>1444</v>
      </c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</row>
    <row r="136" spans="1:27" ht="15.75" customHeight="1">
      <c r="A136" s="260"/>
      <c r="B136" s="261"/>
      <c r="C136" s="261"/>
      <c r="D136" s="261"/>
      <c r="E136" s="264" t="s">
        <v>1573</v>
      </c>
      <c r="F136" s="265">
        <v>3625</v>
      </c>
      <c r="G136" s="261"/>
      <c r="H136" s="266">
        <v>105</v>
      </c>
      <c r="I136" s="264" t="s">
        <v>1444</v>
      </c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</row>
    <row r="137" spans="1:27" ht="15.75" customHeight="1">
      <c r="A137" s="260"/>
      <c r="B137" s="261"/>
      <c r="C137" s="261"/>
      <c r="D137" s="261"/>
      <c r="E137" s="264" t="s">
        <v>1558</v>
      </c>
      <c r="F137" s="265">
        <v>3625</v>
      </c>
      <c r="G137" s="261"/>
      <c r="H137" s="266">
        <v>120</v>
      </c>
      <c r="I137" s="261" t="s">
        <v>1444</v>
      </c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</row>
    <row r="138" spans="1:27" ht="15.75" customHeight="1">
      <c r="A138" s="260"/>
      <c r="B138" s="261"/>
      <c r="C138" s="261"/>
      <c r="D138" s="261"/>
      <c r="E138" s="264" t="s">
        <v>1559</v>
      </c>
      <c r="F138" s="265">
        <v>3660</v>
      </c>
      <c r="G138" s="261"/>
      <c r="H138" s="266">
        <v>139</v>
      </c>
      <c r="I138" s="261" t="s">
        <v>1444</v>
      </c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</row>
    <row r="139" spans="1:27" ht="15.75" customHeight="1">
      <c r="A139" s="260"/>
      <c r="B139" s="261"/>
      <c r="C139" s="261"/>
      <c r="D139" s="261"/>
      <c r="E139" s="264" t="s">
        <v>1560</v>
      </c>
      <c r="F139" s="265">
        <v>3625</v>
      </c>
      <c r="G139" s="262"/>
      <c r="H139" s="266">
        <v>155</v>
      </c>
      <c r="I139" s="261" t="s">
        <v>1444</v>
      </c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</row>
    <row r="140" spans="1:27" ht="15.75" customHeight="1">
      <c r="A140" s="260"/>
      <c r="B140" s="261"/>
      <c r="C140" s="261"/>
      <c r="D140" s="261"/>
      <c r="E140" s="264" t="s">
        <v>884</v>
      </c>
      <c r="F140" s="265">
        <v>3625</v>
      </c>
      <c r="G140" s="262"/>
      <c r="H140" s="266">
        <v>168</v>
      </c>
      <c r="I140" s="261" t="s">
        <v>1444</v>
      </c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</row>
    <row r="141" spans="1:27" ht="15.75" customHeight="1">
      <c r="A141" s="260"/>
      <c r="B141" s="261"/>
      <c r="C141" s="261"/>
      <c r="D141" s="261"/>
      <c r="E141" s="264" t="s">
        <v>913</v>
      </c>
      <c r="F141" s="265">
        <v>7837</v>
      </c>
      <c r="G141" s="262"/>
      <c r="H141" s="266">
        <v>178</v>
      </c>
      <c r="I141" s="261" t="s">
        <v>1444</v>
      </c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</row>
    <row r="142" spans="1:27" ht="15.75" customHeight="1">
      <c r="A142" s="260"/>
      <c r="B142" s="261"/>
      <c r="C142" s="261"/>
      <c r="D142" s="261"/>
      <c r="E142" s="264"/>
      <c r="F142" s="262"/>
      <c r="G142" s="262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</row>
    <row r="143" spans="1:27" ht="15.75" customHeight="1">
      <c r="A143" s="260"/>
      <c r="B143" s="261"/>
      <c r="C143" s="261"/>
      <c r="D143" s="261"/>
      <c r="E143" s="264" t="s">
        <v>1440</v>
      </c>
      <c r="F143" s="262"/>
      <c r="G143" s="262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</row>
    <row r="144" spans="1:27" ht="15.75" customHeight="1">
      <c r="A144" s="256">
        <v>10</v>
      </c>
      <c r="B144" s="257" t="s">
        <v>1602</v>
      </c>
      <c r="C144" s="257" t="s">
        <v>1091</v>
      </c>
      <c r="D144" s="257" t="s">
        <v>901</v>
      </c>
      <c r="E144" s="257" t="s">
        <v>1438</v>
      </c>
      <c r="F144" s="258">
        <v>843.75</v>
      </c>
      <c r="G144" s="259"/>
      <c r="H144" s="263">
        <v>21</v>
      </c>
      <c r="I144" s="257" t="s">
        <v>1444</v>
      </c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  <c r="AA144" s="259"/>
    </row>
    <row r="145" spans="1:27" ht="15.75" customHeight="1">
      <c r="A145" s="260"/>
      <c r="B145" s="261"/>
      <c r="C145" s="261"/>
      <c r="D145" s="261"/>
      <c r="E145" s="264" t="s">
        <v>1445</v>
      </c>
      <c r="F145" s="265">
        <v>1123.75</v>
      </c>
      <c r="G145" s="261"/>
      <c r="H145" s="266">
        <v>25</v>
      </c>
      <c r="I145" s="264" t="s">
        <v>1444</v>
      </c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</row>
    <row r="146" spans="1:27" ht="15.75" customHeight="1">
      <c r="A146" s="260"/>
      <c r="B146" s="261"/>
      <c r="C146" s="261"/>
      <c r="D146" s="261"/>
      <c r="E146" s="261"/>
      <c r="F146" s="265">
        <v>140</v>
      </c>
      <c r="G146" s="261"/>
      <c r="H146" s="266">
        <v>32</v>
      </c>
      <c r="I146" s="264" t="s">
        <v>1444</v>
      </c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</row>
    <row r="147" spans="1:27" ht="15.75" customHeight="1">
      <c r="A147" s="260"/>
      <c r="B147" s="261"/>
      <c r="C147" s="261"/>
      <c r="D147" s="261"/>
      <c r="E147" s="261"/>
      <c r="F147" s="265">
        <v>156</v>
      </c>
      <c r="G147" s="261"/>
      <c r="H147" s="266">
        <v>54</v>
      </c>
      <c r="I147" s="264" t="s">
        <v>1444</v>
      </c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</row>
    <row r="148" spans="1:27" ht="15.75" customHeight="1">
      <c r="A148" s="260"/>
      <c r="B148" s="261"/>
      <c r="C148" s="261"/>
      <c r="D148" s="261"/>
      <c r="E148" s="261"/>
      <c r="F148" s="265">
        <v>220</v>
      </c>
      <c r="G148" s="261"/>
      <c r="H148" s="266">
        <v>67</v>
      </c>
      <c r="I148" s="264" t="s">
        <v>1444</v>
      </c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</row>
    <row r="149" spans="1:27" ht="15.75" customHeight="1">
      <c r="A149" s="260"/>
      <c r="B149" s="261"/>
      <c r="C149" s="261"/>
      <c r="D149" s="261"/>
      <c r="E149" s="261"/>
      <c r="F149" s="265">
        <v>140</v>
      </c>
      <c r="G149" s="261"/>
      <c r="H149" s="266">
        <v>105</v>
      </c>
      <c r="I149" s="264" t="s">
        <v>1444</v>
      </c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</row>
    <row r="150" spans="1:27" ht="15.75" customHeight="1">
      <c r="A150" s="260"/>
      <c r="B150" s="261"/>
      <c r="C150" s="261"/>
      <c r="D150" s="261"/>
      <c r="E150" s="264" t="s">
        <v>1601</v>
      </c>
      <c r="F150" s="265">
        <v>460</v>
      </c>
      <c r="G150" s="261"/>
      <c r="H150" s="266">
        <v>121</v>
      </c>
      <c r="I150" s="264" t="s">
        <v>1444</v>
      </c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</row>
    <row r="151" spans="1:27" ht="15.75" customHeight="1">
      <c r="A151" s="260"/>
      <c r="B151" s="261"/>
      <c r="C151" s="261"/>
      <c r="D151" s="261"/>
      <c r="E151" s="264" t="s">
        <v>1572</v>
      </c>
      <c r="F151" s="265">
        <v>320</v>
      </c>
      <c r="G151" s="261"/>
      <c r="H151" s="266">
        <v>145</v>
      </c>
      <c r="I151" s="264" t="s">
        <v>1444</v>
      </c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</row>
    <row r="152" spans="1:27" ht="15.75" customHeight="1">
      <c r="A152" s="260"/>
      <c r="B152" s="261"/>
      <c r="C152" s="261"/>
      <c r="D152" s="261"/>
      <c r="E152" s="264" t="s">
        <v>1440</v>
      </c>
      <c r="F152" s="262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</row>
    <row r="153" spans="1:27" ht="15.75" customHeight="1">
      <c r="A153" s="256">
        <v>11</v>
      </c>
      <c r="B153" s="257" t="s">
        <v>1603</v>
      </c>
      <c r="C153" s="257" t="s">
        <v>706</v>
      </c>
      <c r="D153" s="257" t="s">
        <v>1304</v>
      </c>
      <c r="E153" s="257" t="s">
        <v>1604</v>
      </c>
      <c r="F153" s="258">
        <v>3225</v>
      </c>
      <c r="G153" s="259"/>
      <c r="H153" s="263">
        <v>118</v>
      </c>
      <c r="I153" s="257" t="s">
        <v>1444</v>
      </c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  <c r="AA153" s="259"/>
    </row>
    <row r="154" spans="1:27" ht="15.75" customHeight="1">
      <c r="A154" s="267"/>
      <c r="B154" s="268"/>
      <c r="C154" s="268"/>
      <c r="D154" s="268"/>
      <c r="E154" s="275" t="s">
        <v>1605</v>
      </c>
      <c r="F154" s="269">
        <v>4025</v>
      </c>
      <c r="G154" s="268"/>
      <c r="H154" s="277">
        <v>139</v>
      </c>
      <c r="I154" s="275" t="s">
        <v>1444</v>
      </c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</row>
    <row r="155" spans="1:27" ht="15.75" customHeight="1">
      <c r="A155" s="260"/>
      <c r="B155" s="261"/>
      <c r="C155" s="261"/>
      <c r="D155" s="261"/>
      <c r="E155" s="264" t="s">
        <v>1573</v>
      </c>
      <c r="F155" s="269">
        <v>3625</v>
      </c>
      <c r="G155" s="262"/>
      <c r="H155" s="266">
        <v>106</v>
      </c>
      <c r="I155" s="264" t="s">
        <v>1444</v>
      </c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</row>
    <row r="156" spans="1:27" ht="15.75" customHeight="1">
      <c r="A156" s="260"/>
      <c r="B156" s="261"/>
      <c r="C156" s="261"/>
      <c r="D156" s="261"/>
      <c r="E156" s="264" t="s">
        <v>1558</v>
      </c>
      <c r="F156" s="269">
        <v>3625</v>
      </c>
      <c r="G156" s="262"/>
      <c r="H156" s="266">
        <v>113</v>
      </c>
      <c r="I156" s="261" t="s">
        <v>1444</v>
      </c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</row>
    <row r="157" spans="1:27" ht="15.75" customHeight="1">
      <c r="A157" s="260"/>
      <c r="B157" s="261"/>
      <c r="C157" s="261"/>
      <c r="D157" s="261"/>
      <c r="E157" s="264" t="s">
        <v>1559</v>
      </c>
      <c r="F157" s="269">
        <v>3660</v>
      </c>
      <c r="G157" s="262"/>
      <c r="H157" s="266">
        <v>136</v>
      </c>
      <c r="I157" s="261" t="s">
        <v>1444</v>
      </c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</row>
    <row r="158" spans="1:27" ht="15.75" customHeight="1">
      <c r="A158" s="260"/>
      <c r="B158" s="261"/>
      <c r="C158" s="261"/>
      <c r="D158" s="261"/>
      <c r="E158" s="264" t="s">
        <v>1560</v>
      </c>
      <c r="F158" s="262"/>
      <c r="G158" s="262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</row>
    <row r="159" spans="1:27" ht="15.75" customHeight="1">
      <c r="A159" s="260"/>
      <c r="B159" s="261"/>
      <c r="C159" s="261"/>
      <c r="D159" s="261"/>
      <c r="E159" s="264" t="s">
        <v>884</v>
      </c>
      <c r="F159" s="262"/>
      <c r="G159" s="262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</row>
    <row r="160" spans="1:27" ht="15.75" customHeight="1">
      <c r="A160" s="260"/>
      <c r="B160" s="261"/>
      <c r="C160" s="261"/>
      <c r="D160" s="261"/>
      <c r="E160" s="264" t="s">
        <v>913</v>
      </c>
      <c r="F160" s="262"/>
      <c r="G160" s="262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</row>
    <row r="161" spans="1:27" ht="15.75" customHeight="1">
      <c r="A161" s="260"/>
      <c r="B161" s="261"/>
      <c r="C161" s="261"/>
      <c r="D161" s="261"/>
      <c r="E161" s="264"/>
      <c r="F161" s="262"/>
      <c r="G161" s="262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</row>
    <row r="162" spans="1:27" ht="15.75" customHeight="1">
      <c r="A162" s="260"/>
      <c r="B162" s="261"/>
      <c r="C162" s="261"/>
      <c r="D162" s="261"/>
      <c r="E162" s="264" t="s">
        <v>1440</v>
      </c>
      <c r="F162" s="262"/>
      <c r="G162" s="262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</row>
    <row r="163" spans="1:27" ht="15.75" customHeight="1">
      <c r="A163" s="284">
        <v>1</v>
      </c>
      <c r="B163" s="285" t="s">
        <v>1606</v>
      </c>
      <c r="C163" s="285" t="s">
        <v>1607</v>
      </c>
      <c r="D163" s="285" t="s">
        <v>80</v>
      </c>
      <c r="E163" s="285" t="s">
        <v>1438</v>
      </c>
      <c r="F163" s="286">
        <v>1665</v>
      </c>
      <c r="G163" s="287"/>
      <c r="H163" s="288">
        <v>71</v>
      </c>
      <c r="I163" s="285" t="s">
        <v>1444</v>
      </c>
      <c r="J163" s="289"/>
      <c r="K163" s="289"/>
      <c r="L163" s="289"/>
      <c r="M163" s="289"/>
      <c r="N163" s="289"/>
      <c r="O163" s="289"/>
      <c r="P163" s="289"/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</row>
    <row r="164" spans="1:27" ht="15.75" customHeight="1">
      <c r="A164" s="260"/>
      <c r="B164" s="261"/>
      <c r="C164" s="261"/>
      <c r="D164" s="261"/>
      <c r="E164" s="264" t="s">
        <v>1445</v>
      </c>
      <c r="F164" s="265">
        <v>1665</v>
      </c>
      <c r="G164" s="261"/>
      <c r="H164" s="266">
        <v>94</v>
      </c>
      <c r="I164" s="264" t="s">
        <v>1444</v>
      </c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</row>
    <row r="165" spans="1:27" ht="15.75" customHeight="1">
      <c r="A165" s="260"/>
      <c r="B165" s="261"/>
      <c r="C165" s="261"/>
      <c r="D165" s="261"/>
      <c r="E165" s="264" t="s">
        <v>1440</v>
      </c>
      <c r="F165" s="262"/>
      <c r="G165" s="261"/>
      <c r="H165" s="261"/>
      <c r="I165" s="261"/>
      <c r="J165" s="261"/>
      <c r="K165" s="261"/>
      <c r="L165" s="261"/>
      <c r="M165" s="261"/>
      <c r="N165" s="261"/>
      <c r="O165" s="261"/>
      <c r="P165" s="262"/>
      <c r="Q165" s="261"/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</row>
    <row r="166" spans="1:27" ht="15.75" customHeight="1">
      <c r="A166" s="284">
        <v>2</v>
      </c>
      <c r="B166" s="285" t="s">
        <v>1608</v>
      </c>
      <c r="C166" s="285" t="s">
        <v>1307</v>
      </c>
      <c r="D166" s="285" t="s">
        <v>1309</v>
      </c>
      <c r="E166" s="285" t="s">
        <v>1438</v>
      </c>
      <c r="F166" s="286">
        <v>425</v>
      </c>
      <c r="G166" s="289"/>
      <c r="H166" s="288">
        <v>120</v>
      </c>
      <c r="I166" s="285" t="s">
        <v>1444</v>
      </c>
      <c r="J166" s="289"/>
      <c r="K166" s="289"/>
      <c r="L166" s="289"/>
      <c r="M166" s="289"/>
      <c r="N166" s="289"/>
      <c r="O166" s="289"/>
      <c r="P166" s="287"/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</row>
    <row r="167" spans="1:27" ht="15.75" customHeight="1">
      <c r="A167" s="260"/>
      <c r="B167" s="261"/>
      <c r="C167" s="261"/>
      <c r="D167" s="261"/>
      <c r="E167" s="264" t="s">
        <v>1445</v>
      </c>
      <c r="F167" s="265">
        <v>450</v>
      </c>
      <c r="G167" s="261"/>
      <c r="H167" s="266">
        <v>129</v>
      </c>
      <c r="I167" s="261" t="s">
        <v>1444</v>
      </c>
      <c r="J167" s="261"/>
      <c r="K167" s="261"/>
      <c r="L167" s="261"/>
      <c r="M167" s="261"/>
      <c r="N167" s="261"/>
      <c r="O167" s="261"/>
      <c r="P167" s="262"/>
      <c r="Q167" s="261"/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</row>
    <row r="168" spans="1:27" ht="15.75" customHeight="1">
      <c r="A168" s="260"/>
      <c r="B168" s="261"/>
      <c r="C168" s="261"/>
      <c r="D168" s="261"/>
      <c r="E168" s="264" t="s">
        <v>1450</v>
      </c>
      <c r="F168" s="265">
        <v>425</v>
      </c>
      <c r="G168" s="261"/>
      <c r="H168" s="266">
        <v>135</v>
      </c>
      <c r="I168" s="264" t="s">
        <v>1444</v>
      </c>
      <c r="J168" s="261"/>
      <c r="K168" s="261"/>
      <c r="L168" s="261"/>
      <c r="M168" s="261"/>
      <c r="N168" s="261"/>
      <c r="O168" s="261"/>
      <c r="P168" s="262"/>
      <c r="Q168" s="261"/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</row>
    <row r="169" spans="1:27" ht="15.75" customHeight="1">
      <c r="A169" s="260"/>
      <c r="B169" s="261"/>
      <c r="C169" s="261"/>
      <c r="D169" s="261"/>
      <c r="E169" s="264" t="s">
        <v>1462</v>
      </c>
      <c r="F169" s="265">
        <v>425</v>
      </c>
      <c r="G169" s="261"/>
      <c r="H169" s="266">
        <v>137</v>
      </c>
      <c r="I169" s="264" t="s">
        <v>1444</v>
      </c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</row>
    <row r="170" spans="1:27" ht="15.75" customHeight="1">
      <c r="A170" s="260"/>
      <c r="B170" s="261"/>
      <c r="C170" s="261"/>
      <c r="D170" s="261"/>
      <c r="E170" s="264" t="s">
        <v>1440</v>
      </c>
      <c r="F170" s="262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</row>
    <row r="171" spans="1:27" ht="15.75" customHeight="1">
      <c r="A171" s="284">
        <v>3</v>
      </c>
      <c r="B171" s="285" t="s">
        <v>1609</v>
      </c>
      <c r="C171" s="285" t="s">
        <v>362</v>
      </c>
      <c r="D171" s="285" t="s">
        <v>366</v>
      </c>
      <c r="E171" s="285" t="s">
        <v>1438</v>
      </c>
      <c r="F171" s="286">
        <v>2425</v>
      </c>
      <c r="G171" s="289"/>
      <c r="H171" s="288">
        <v>47</v>
      </c>
      <c r="I171" s="285" t="s">
        <v>1444</v>
      </c>
      <c r="J171" s="289"/>
      <c r="K171" s="289"/>
      <c r="L171" s="289"/>
      <c r="M171" s="289"/>
      <c r="N171" s="289"/>
      <c r="O171" s="289"/>
      <c r="P171" s="289"/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</row>
    <row r="172" spans="1:27" ht="15.75" customHeight="1">
      <c r="A172" s="267"/>
      <c r="B172" s="268"/>
      <c r="C172" s="268"/>
      <c r="D172" s="268"/>
      <c r="E172" s="275" t="s">
        <v>1445</v>
      </c>
      <c r="F172" s="269">
        <v>5913</v>
      </c>
      <c r="G172" s="268"/>
      <c r="H172" s="277">
        <v>159</v>
      </c>
      <c r="I172" s="275" t="s">
        <v>1444</v>
      </c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</row>
    <row r="173" spans="1:27" ht="15.75" customHeight="1">
      <c r="A173" s="267"/>
      <c r="B173" s="268"/>
      <c r="C173" s="268"/>
      <c r="D173" s="268"/>
      <c r="E173" s="264" t="s">
        <v>1440</v>
      </c>
      <c r="F173" s="262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</row>
    <row r="174" spans="1:27" ht="15.75" customHeight="1">
      <c r="A174" s="284">
        <v>4</v>
      </c>
      <c r="B174" s="285" t="s">
        <v>1610</v>
      </c>
      <c r="C174" s="285" t="s">
        <v>1611</v>
      </c>
      <c r="D174" s="285" t="s">
        <v>440</v>
      </c>
      <c r="E174" s="285" t="s">
        <v>1438</v>
      </c>
      <c r="F174" s="286">
        <v>450</v>
      </c>
      <c r="G174" s="289"/>
      <c r="H174" s="288">
        <v>100</v>
      </c>
      <c r="I174" s="285" t="s">
        <v>1444</v>
      </c>
      <c r="J174" s="289"/>
      <c r="K174" s="289"/>
      <c r="L174" s="289"/>
      <c r="M174" s="289"/>
      <c r="N174" s="289"/>
      <c r="O174" s="289"/>
      <c r="P174" s="289"/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  <c r="AA174" s="289"/>
    </row>
    <row r="175" spans="1:27" ht="15.75" customHeight="1">
      <c r="A175" s="260"/>
      <c r="B175" s="261"/>
      <c r="C175" s="261"/>
      <c r="D175" s="261"/>
      <c r="E175" s="264" t="s">
        <v>1445</v>
      </c>
      <c r="F175" s="269">
        <v>450</v>
      </c>
      <c r="G175" s="261"/>
      <c r="H175" s="266">
        <v>101</v>
      </c>
      <c r="I175" s="264" t="s">
        <v>1444</v>
      </c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</row>
    <row r="176" spans="1:27" ht="15.75" customHeight="1">
      <c r="A176" s="260"/>
      <c r="B176" s="261"/>
      <c r="C176" s="261"/>
      <c r="D176" s="261"/>
      <c r="E176" s="264" t="s">
        <v>1440</v>
      </c>
      <c r="F176" s="262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</row>
    <row r="177" spans="1:27" ht="15.75" customHeight="1">
      <c r="A177" s="284">
        <v>5</v>
      </c>
      <c r="B177" s="285" t="s">
        <v>1612</v>
      </c>
      <c r="C177" s="285" t="s">
        <v>1613</v>
      </c>
      <c r="D177" s="285" t="s">
        <v>440</v>
      </c>
      <c r="E177" s="285" t="s">
        <v>1438</v>
      </c>
      <c r="F177" s="286">
        <v>450</v>
      </c>
      <c r="G177" s="289"/>
      <c r="H177" s="288">
        <v>132</v>
      </c>
      <c r="I177" s="285" t="s">
        <v>1444</v>
      </c>
      <c r="J177" s="289"/>
      <c r="K177" s="289"/>
      <c r="L177" s="289"/>
      <c r="M177" s="289"/>
      <c r="N177" s="289"/>
      <c r="O177" s="289"/>
      <c r="P177" s="289"/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</row>
    <row r="178" spans="1:27" ht="15.75" customHeight="1">
      <c r="A178" s="260"/>
      <c r="B178" s="261"/>
      <c r="C178" s="261"/>
      <c r="D178" s="261"/>
      <c r="E178" s="264" t="s">
        <v>1445</v>
      </c>
      <c r="F178" s="269">
        <v>670</v>
      </c>
      <c r="G178" s="261"/>
      <c r="H178" s="266">
        <v>153</v>
      </c>
      <c r="I178" s="264" t="s">
        <v>1444</v>
      </c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</row>
    <row r="179" spans="1:27" ht="15.75" customHeight="1">
      <c r="A179" s="260"/>
      <c r="B179" s="261"/>
      <c r="C179" s="261"/>
      <c r="D179" s="261"/>
      <c r="E179" s="264" t="s">
        <v>1440</v>
      </c>
      <c r="F179" s="265">
        <v>240</v>
      </c>
      <c r="G179" s="261"/>
      <c r="H179" s="266">
        <v>153</v>
      </c>
      <c r="I179" s="264" t="s">
        <v>1444</v>
      </c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</row>
    <row r="180" spans="1:27" ht="15.75" customHeight="1">
      <c r="A180" s="284">
        <v>6</v>
      </c>
      <c r="B180" s="285" t="s">
        <v>1614</v>
      </c>
      <c r="C180" s="285" t="s">
        <v>1615</v>
      </c>
      <c r="D180" s="285" t="s">
        <v>440</v>
      </c>
      <c r="E180" s="285" t="s">
        <v>1438</v>
      </c>
      <c r="F180" s="286">
        <v>1512</v>
      </c>
      <c r="G180" s="289"/>
      <c r="H180" s="288">
        <v>134</v>
      </c>
      <c r="I180" s="285" t="s">
        <v>1444</v>
      </c>
      <c r="J180" s="289"/>
      <c r="K180" s="289"/>
      <c r="L180" s="289"/>
      <c r="M180" s="289"/>
      <c r="N180" s="289"/>
      <c r="O180" s="289"/>
      <c r="P180" s="289"/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</row>
    <row r="181" spans="1:27" ht="15.75" customHeight="1">
      <c r="A181" s="260"/>
      <c r="B181" s="261"/>
      <c r="C181" s="261"/>
      <c r="D181" s="261"/>
      <c r="E181" s="264" t="s">
        <v>1445</v>
      </c>
      <c r="F181" s="269">
        <v>1606.5</v>
      </c>
      <c r="G181" s="261"/>
      <c r="H181" s="266">
        <v>154</v>
      </c>
      <c r="I181" s="261" t="s">
        <v>1444</v>
      </c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</row>
    <row r="182" spans="1:27" ht="15.75" customHeight="1">
      <c r="A182" s="260"/>
      <c r="B182" s="261"/>
      <c r="C182" s="261"/>
      <c r="D182" s="261"/>
      <c r="E182" s="264" t="s">
        <v>1450</v>
      </c>
      <c r="F182" s="265">
        <v>1606.5</v>
      </c>
      <c r="G182" s="261"/>
      <c r="H182" s="266">
        <v>123</v>
      </c>
      <c r="I182" s="261" t="s">
        <v>1444</v>
      </c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</row>
    <row r="183" spans="1:27" ht="15.75" customHeight="1">
      <c r="A183" s="260"/>
      <c r="B183" s="261"/>
      <c r="C183" s="261"/>
      <c r="D183" s="261"/>
      <c r="E183" s="264" t="s">
        <v>1440</v>
      </c>
      <c r="F183" s="265">
        <v>960</v>
      </c>
      <c r="G183" s="261"/>
      <c r="H183" s="266">
        <v>123</v>
      </c>
      <c r="I183" s="261" t="s">
        <v>1444</v>
      </c>
      <c r="J183" s="261" t="s">
        <v>1616</v>
      </c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</row>
    <row r="184" spans="1:27" ht="15.75" customHeight="1">
      <c r="A184" s="260"/>
      <c r="B184" s="261"/>
      <c r="C184" s="261"/>
      <c r="D184" s="261"/>
      <c r="E184" s="264" t="s">
        <v>1440</v>
      </c>
      <c r="F184" s="265">
        <v>260</v>
      </c>
      <c r="G184" s="261"/>
      <c r="H184" s="261"/>
      <c r="I184" s="261"/>
      <c r="J184" s="261" t="s">
        <v>1617</v>
      </c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</row>
    <row r="185" spans="1:27" ht="15.75" customHeight="1">
      <c r="A185" s="284">
        <v>7</v>
      </c>
      <c r="B185" s="285" t="s">
        <v>1618</v>
      </c>
      <c r="C185" s="285" t="s">
        <v>1619</v>
      </c>
      <c r="D185" s="285" t="s">
        <v>440</v>
      </c>
      <c r="E185" s="285" t="s">
        <v>1438</v>
      </c>
      <c r="F185" s="286">
        <v>450</v>
      </c>
      <c r="G185" s="289"/>
      <c r="H185" s="288">
        <v>127</v>
      </c>
      <c r="I185" s="285"/>
      <c r="J185" s="289"/>
      <c r="K185" s="290">
        <v>6</v>
      </c>
      <c r="L185" s="285" t="s">
        <v>1614</v>
      </c>
      <c r="M185" s="285" t="s">
        <v>1615</v>
      </c>
      <c r="N185" s="285" t="s">
        <v>440</v>
      </c>
      <c r="O185" s="285" t="s">
        <v>1438</v>
      </c>
      <c r="P185" s="286">
        <v>1512</v>
      </c>
      <c r="Q185" s="289"/>
      <c r="R185" s="288">
        <v>134</v>
      </c>
      <c r="S185" s="285" t="s">
        <v>1444</v>
      </c>
      <c r="T185" s="289"/>
      <c r="U185" s="289"/>
      <c r="V185" s="289"/>
      <c r="W185" s="289"/>
      <c r="X185" s="289"/>
      <c r="Y185" s="289"/>
      <c r="Z185" s="289"/>
      <c r="AA185" s="289"/>
    </row>
    <row r="186" spans="1:27" ht="15.75" customHeight="1">
      <c r="A186" s="260"/>
      <c r="B186" s="261"/>
      <c r="C186" s="261"/>
      <c r="D186" s="261"/>
      <c r="E186" s="264" t="s">
        <v>1445</v>
      </c>
      <c r="F186" s="265">
        <v>450</v>
      </c>
      <c r="G186" s="261"/>
      <c r="H186" s="266">
        <v>142</v>
      </c>
      <c r="I186" s="261"/>
      <c r="J186" s="261"/>
      <c r="K186" s="261"/>
      <c r="L186" s="261"/>
      <c r="M186" s="261"/>
      <c r="N186" s="261"/>
      <c r="O186" s="264"/>
      <c r="P186" s="265"/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</row>
    <row r="187" spans="1:27" ht="15.75" customHeight="1">
      <c r="A187" s="260"/>
      <c r="B187" s="261"/>
      <c r="C187" s="261"/>
      <c r="D187" s="261"/>
      <c r="E187" s="264" t="s">
        <v>1440</v>
      </c>
      <c r="F187" s="269">
        <v>80</v>
      </c>
      <c r="G187" s="261"/>
      <c r="H187" s="266">
        <v>142</v>
      </c>
      <c r="I187" s="261"/>
      <c r="J187" s="273" t="s">
        <v>1620</v>
      </c>
      <c r="K187" s="261"/>
      <c r="L187" s="261"/>
      <c r="M187" s="261"/>
      <c r="N187" s="261"/>
      <c r="O187" s="264" t="s">
        <v>1445</v>
      </c>
      <c r="P187" s="265">
        <v>1606.5</v>
      </c>
      <c r="Q187" s="261"/>
      <c r="R187" s="266">
        <v>154</v>
      </c>
      <c r="S187" s="261" t="s">
        <v>1444</v>
      </c>
      <c r="T187" s="261"/>
      <c r="U187" s="261"/>
      <c r="V187" s="261"/>
      <c r="W187" s="261"/>
      <c r="X187" s="261"/>
      <c r="Y187" s="261"/>
      <c r="Z187" s="261"/>
      <c r="AA187" s="261"/>
    </row>
    <row r="188" spans="1:27" ht="15.75" customHeight="1">
      <c r="A188" s="260"/>
      <c r="B188" s="261"/>
      <c r="C188" s="261"/>
      <c r="D188" s="261"/>
      <c r="E188" s="264" t="s">
        <v>1440</v>
      </c>
      <c r="F188" s="269">
        <v>200</v>
      </c>
      <c r="G188" s="261"/>
      <c r="H188" s="261"/>
      <c r="I188" s="261"/>
      <c r="J188" s="273" t="s">
        <v>1621</v>
      </c>
      <c r="K188" s="273"/>
      <c r="L188" s="261"/>
      <c r="M188" s="261"/>
      <c r="N188" s="261"/>
      <c r="O188" s="264"/>
      <c r="P188" s="265"/>
      <c r="Q188" s="261"/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</row>
    <row r="189" spans="1:27" ht="15.75" customHeight="1">
      <c r="A189" s="284">
        <v>8</v>
      </c>
      <c r="B189" s="285" t="s">
        <v>1622</v>
      </c>
      <c r="C189" s="285" t="s">
        <v>763</v>
      </c>
      <c r="D189" s="285" t="s">
        <v>766</v>
      </c>
      <c r="E189" s="285" t="s">
        <v>1438</v>
      </c>
      <c r="F189" s="286">
        <v>1750</v>
      </c>
      <c r="G189" s="289"/>
      <c r="H189" s="288">
        <v>61</v>
      </c>
      <c r="I189" s="285" t="s">
        <v>1444</v>
      </c>
      <c r="J189" s="289"/>
      <c r="K189" s="289"/>
      <c r="L189" s="289"/>
      <c r="M189" s="289"/>
      <c r="N189" s="289"/>
      <c r="O189" s="289"/>
      <c r="P189" s="289"/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</row>
    <row r="190" spans="1:27" ht="15.75" customHeight="1">
      <c r="A190" s="260"/>
      <c r="B190" s="261"/>
      <c r="C190" s="261"/>
      <c r="D190" s="261"/>
      <c r="E190" s="264" t="s">
        <v>1445</v>
      </c>
      <c r="F190" s="269">
        <v>1750</v>
      </c>
      <c r="G190" s="261"/>
      <c r="H190" s="266">
        <v>77</v>
      </c>
      <c r="I190" s="264" t="s">
        <v>1444</v>
      </c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</row>
    <row r="191" spans="1:27" ht="15.75" customHeight="1">
      <c r="A191" s="260"/>
      <c r="B191" s="261"/>
      <c r="C191" s="261"/>
      <c r="D191" s="261"/>
      <c r="E191" s="264" t="s">
        <v>1450</v>
      </c>
      <c r="F191" s="269">
        <v>1750</v>
      </c>
      <c r="G191" s="261"/>
      <c r="H191" s="266">
        <v>98</v>
      </c>
      <c r="I191" s="264" t="s">
        <v>1444</v>
      </c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</row>
    <row r="192" spans="1:27" ht="15.75" customHeight="1">
      <c r="A192" s="260"/>
      <c r="B192" s="261"/>
      <c r="C192" s="261"/>
      <c r="D192" s="261"/>
      <c r="E192" s="264" t="s">
        <v>1462</v>
      </c>
      <c r="F192" s="269">
        <v>1750</v>
      </c>
      <c r="G192" s="261"/>
      <c r="H192" s="266">
        <v>150</v>
      </c>
      <c r="I192" s="264" t="s">
        <v>1444</v>
      </c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</row>
    <row r="193" spans="1:27" ht="15.75" customHeight="1">
      <c r="A193" s="260"/>
      <c r="B193" s="261"/>
      <c r="C193" s="261"/>
      <c r="D193" s="261"/>
      <c r="E193" s="264" t="s">
        <v>1440</v>
      </c>
      <c r="F193" s="265">
        <v>425</v>
      </c>
      <c r="G193" s="261"/>
      <c r="H193" s="266">
        <v>150</v>
      </c>
      <c r="I193" s="261" t="s">
        <v>1444</v>
      </c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</row>
    <row r="194" spans="1:27" ht="15.75" customHeight="1">
      <c r="A194" s="260"/>
      <c r="B194" s="264"/>
      <c r="C194" s="264"/>
      <c r="D194" s="264"/>
      <c r="E194" s="264"/>
      <c r="F194" s="265">
        <v>406</v>
      </c>
      <c r="G194" s="261"/>
      <c r="H194" s="266">
        <v>125</v>
      </c>
      <c r="I194" s="264" t="s">
        <v>1444</v>
      </c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</row>
    <row r="195" spans="1:27" ht="15.75" customHeight="1">
      <c r="A195" s="284">
        <v>9</v>
      </c>
      <c r="B195" s="285" t="s">
        <v>1623</v>
      </c>
      <c r="C195" s="285" t="s">
        <v>1098</v>
      </c>
      <c r="D195" s="285" t="s">
        <v>1100</v>
      </c>
      <c r="E195" s="285" t="s">
        <v>1081</v>
      </c>
      <c r="F195" s="286">
        <v>4347.5</v>
      </c>
      <c r="G195" s="289"/>
      <c r="H195" s="288">
        <v>22</v>
      </c>
      <c r="I195" s="285" t="s">
        <v>1444</v>
      </c>
      <c r="J195" s="289"/>
      <c r="K195" s="289"/>
      <c r="L195" s="289"/>
      <c r="M195" s="289"/>
      <c r="N195" s="289"/>
      <c r="O195" s="289"/>
      <c r="P195" s="289"/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</row>
    <row r="196" spans="1:27" ht="15.75" customHeight="1">
      <c r="A196" s="260"/>
      <c r="B196" s="261"/>
      <c r="C196" s="261"/>
      <c r="D196" s="261"/>
      <c r="E196" s="264" t="s">
        <v>1563</v>
      </c>
      <c r="F196" s="269">
        <v>2775</v>
      </c>
      <c r="G196" s="261"/>
      <c r="H196" s="266">
        <v>30</v>
      </c>
      <c r="I196" s="264" t="s">
        <v>1444</v>
      </c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</row>
    <row r="197" spans="1:27" ht="15.75" customHeight="1">
      <c r="A197" s="260"/>
      <c r="B197" s="261"/>
      <c r="C197" s="261"/>
      <c r="D197" s="261"/>
      <c r="E197" s="264" t="s">
        <v>1564</v>
      </c>
      <c r="F197" s="269">
        <v>2720</v>
      </c>
      <c r="G197" s="261"/>
      <c r="H197" s="266">
        <v>39</v>
      </c>
      <c r="I197" s="264" t="s">
        <v>1444</v>
      </c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</row>
    <row r="198" spans="1:27" ht="15.75" customHeight="1">
      <c r="A198" s="260"/>
      <c r="B198" s="261"/>
      <c r="C198" s="261"/>
      <c r="D198" s="261"/>
      <c r="E198" s="264" t="s">
        <v>1565</v>
      </c>
      <c r="F198" s="269">
        <v>3515</v>
      </c>
      <c r="G198" s="261"/>
      <c r="H198" s="266">
        <v>48</v>
      </c>
      <c r="I198" s="264" t="s">
        <v>1444</v>
      </c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</row>
    <row r="199" spans="1:27" ht="15.75" customHeight="1">
      <c r="A199" s="260"/>
      <c r="B199" s="261"/>
      <c r="C199" s="261"/>
      <c r="D199" s="261"/>
      <c r="E199" s="264" t="s">
        <v>1566</v>
      </c>
      <c r="F199" s="265">
        <v>3150</v>
      </c>
      <c r="G199" s="261"/>
      <c r="H199" s="266">
        <v>65</v>
      </c>
      <c r="I199" s="264" t="s">
        <v>1444</v>
      </c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</row>
    <row r="200" spans="1:27" ht="15.75" customHeight="1">
      <c r="A200" s="260"/>
      <c r="B200" s="261"/>
      <c r="C200" s="261"/>
      <c r="D200" s="261"/>
      <c r="E200" s="264" t="s">
        <v>1567</v>
      </c>
      <c r="F200" s="265">
        <v>3330</v>
      </c>
      <c r="G200" s="261"/>
      <c r="H200" s="266">
        <v>73</v>
      </c>
      <c r="I200" s="264" t="s">
        <v>1624</v>
      </c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</row>
    <row r="201" spans="1:27" ht="15.75" customHeight="1">
      <c r="A201" s="260"/>
      <c r="B201" s="261"/>
      <c r="C201" s="261"/>
      <c r="D201" s="261"/>
      <c r="E201" s="264" t="s">
        <v>1568</v>
      </c>
      <c r="F201" s="262"/>
      <c r="G201" s="261"/>
      <c r="H201" s="266" t="s">
        <v>1625</v>
      </c>
      <c r="I201" s="264" t="s">
        <v>1624</v>
      </c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</row>
    <row r="202" spans="1:27" ht="15.75" customHeight="1">
      <c r="A202" s="260"/>
      <c r="B202" s="261"/>
      <c r="C202" s="261"/>
      <c r="D202" s="261"/>
      <c r="E202" s="264" t="s">
        <v>1440</v>
      </c>
      <c r="F202" s="262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</row>
    <row r="203" spans="1:27" ht="15.75" customHeight="1">
      <c r="A203" s="284">
        <v>10</v>
      </c>
      <c r="B203" s="285" t="s">
        <v>1626</v>
      </c>
      <c r="C203" s="285" t="s">
        <v>1627</v>
      </c>
      <c r="D203" s="285" t="s">
        <v>1628</v>
      </c>
      <c r="E203" s="285" t="s">
        <v>1438</v>
      </c>
      <c r="F203" s="286">
        <v>429.4</v>
      </c>
      <c r="G203" s="289"/>
      <c r="H203" s="288">
        <v>152</v>
      </c>
      <c r="I203" s="285" t="s">
        <v>1629</v>
      </c>
      <c r="J203" s="285" t="s">
        <v>1630</v>
      </c>
      <c r="K203" s="289"/>
      <c r="L203" s="289"/>
      <c r="M203" s="289"/>
      <c r="N203" s="289"/>
      <c r="O203" s="289"/>
      <c r="P203" s="289"/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</row>
    <row r="204" spans="1:27" ht="15.75" customHeight="1">
      <c r="A204" s="260"/>
      <c r="B204" s="261"/>
      <c r="C204" s="261"/>
      <c r="D204" s="261"/>
      <c r="E204" s="261" t="s">
        <v>1445</v>
      </c>
      <c r="F204" s="265">
        <v>600</v>
      </c>
      <c r="G204" s="261"/>
      <c r="H204" s="266">
        <v>157</v>
      </c>
      <c r="I204" s="264" t="s">
        <v>1444</v>
      </c>
      <c r="J204" s="261" t="s">
        <v>1631</v>
      </c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</row>
    <row r="205" spans="1:27" ht="15.75" customHeight="1">
      <c r="A205" s="260"/>
      <c r="B205" s="261"/>
      <c r="C205" s="261"/>
      <c r="D205" s="261"/>
      <c r="E205" s="261"/>
      <c r="F205" s="265">
        <f>125.4+25</f>
        <v>150.4</v>
      </c>
      <c r="G205" s="261"/>
      <c r="H205" s="266">
        <v>155</v>
      </c>
      <c r="I205" s="264" t="s">
        <v>1444</v>
      </c>
      <c r="J205" s="261" t="s">
        <v>1632</v>
      </c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</row>
    <row r="206" spans="1:27" ht="15.75" customHeight="1">
      <c r="A206" s="260"/>
      <c r="B206" s="261"/>
      <c r="C206" s="261"/>
      <c r="D206" s="261"/>
      <c r="E206" s="261"/>
      <c r="F206" s="265">
        <v>80.7</v>
      </c>
      <c r="G206" s="261"/>
      <c r="H206" s="266">
        <v>114</v>
      </c>
      <c r="I206" s="261" t="s">
        <v>1444</v>
      </c>
      <c r="J206" s="261" t="s">
        <v>1633</v>
      </c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</row>
    <row r="207" spans="1:27" ht="15.75" customHeight="1">
      <c r="A207" s="260"/>
      <c r="B207" s="261"/>
      <c r="C207" s="261"/>
      <c r="D207" s="261"/>
      <c r="E207" s="261"/>
      <c r="F207" s="265">
        <v>532</v>
      </c>
      <c r="G207" s="261"/>
      <c r="H207" s="266">
        <v>112</v>
      </c>
      <c r="I207" s="261" t="s">
        <v>1444</v>
      </c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</row>
    <row r="208" spans="1:27" ht="15.75" customHeight="1">
      <c r="A208" s="260"/>
      <c r="B208" s="261"/>
      <c r="C208" s="261"/>
      <c r="D208" s="261"/>
      <c r="E208" s="261"/>
      <c r="F208" s="265">
        <v>182.4</v>
      </c>
      <c r="G208" s="261"/>
      <c r="H208" s="266">
        <v>109</v>
      </c>
      <c r="I208" s="264" t="s">
        <v>1444</v>
      </c>
      <c r="J208" s="261" t="s">
        <v>1634</v>
      </c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</row>
    <row r="209" spans="1:27" ht="15.75" customHeight="1">
      <c r="A209" s="260"/>
      <c r="B209" s="261"/>
      <c r="C209" s="261"/>
      <c r="D209" s="261"/>
      <c r="E209" s="261"/>
      <c r="F209" s="265">
        <v>425.6</v>
      </c>
      <c r="G209" s="261"/>
      <c r="H209" s="266">
        <v>114</v>
      </c>
      <c r="I209" s="261" t="s">
        <v>1444</v>
      </c>
      <c r="J209" s="261" t="s">
        <v>1635</v>
      </c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</row>
    <row r="210" spans="1:27" ht="15.75" customHeight="1">
      <c r="A210" s="260"/>
      <c r="B210" s="261"/>
      <c r="C210" s="261"/>
      <c r="D210" s="261"/>
      <c r="E210" s="261"/>
      <c r="F210" s="265">
        <v>114</v>
      </c>
      <c r="G210" s="261"/>
      <c r="H210" s="266">
        <v>112</v>
      </c>
      <c r="I210" s="264" t="s">
        <v>1444</v>
      </c>
      <c r="J210" s="261" t="s">
        <v>1636</v>
      </c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</row>
    <row r="211" spans="1:27" ht="15.75" customHeight="1">
      <c r="A211" s="260"/>
      <c r="B211" s="261"/>
      <c r="C211" s="261"/>
      <c r="D211" s="261"/>
      <c r="E211" s="261"/>
      <c r="F211" s="265">
        <v>34.200000000000003</v>
      </c>
      <c r="G211" s="261"/>
      <c r="H211" s="266">
        <v>114</v>
      </c>
      <c r="I211" s="261" t="s">
        <v>1444</v>
      </c>
      <c r="J211" s="264" t="s">
        <v>1637</v>
      </c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</row>
    <row r="212" spans="1:27" ht="15.75" customHeight="1">
      <c r="A212" s="260"/>
      <c r="B212" s="261"/>
      <c r="C212" s="261"/>
      <c r="D212" s="261"/>
      <c r="E212" s="261"/>
      <c r="F212" s="265">
        <v>79.8</v>
      </c>
      <c r="G212" s="261"/>
      <c r="H212" s="266">
        <v>131</v>
      </c>
      <c r="I212" s="264"/>
      <c r="J212" s="264" t="s">
        <v>1638</v>
      </c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</row>
    <row r="213" spans="1:27" ht="15.75" customHeight="1">
      <c r="A213" s="260"/>
      <c r="B213" s="261"/>
      <c r="C213" s="261"/>
      <c r="D213" s="261"/>
      <c r="E213" s="261"/>
      <c r="F213" s="265">
        <v>116.85</v>
      </c>
      <c r="G213" s="261"/>
      <c r="H213" s="266">
        <v>131</v>
      </c>
      <c r="I213" s="264"/>
      <c r="J213" s="264" t="s">
        <v>1639</v>
      </c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</row>
    <row r="214" spans="1:27" ht="15.75" customHeight="1">
      <c r="A214" s="260"/>
      <c r="B214" s="261"/>
      <c r="C214" s="261"/>
      <c r="D214" s="261"/>
      <c r="E214" s="261"/>
      <c r="F214" s="265">
        <v>272.64999999999998</v>
      </c>
      <c r="G214" s="261"/>
      <c r="H214" s="261"/>
      <c r="I214" s="264"/>
      <c r="J214" s="264" t="s">
        <v>1640</v>
      </c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261"/>
    </row>
    <row r="215" spans="1:27" ht="15.75" customHeight="1">
      <c r="A215" s="260"/>
      <c r="B215" s="261"/>
      <c r="C215" s="261"/>
      <c r="D215" s="261"/>
      <c r="E215" s="261"/>
      <c r="F215" s="265">
        <v>114</v>
      </c>
      <c r="G215" s="261"/>
      <c r="H215" s="261"/>
      <c r="I215" s="264"/>
      <c r="J215" s="264" t="s">
        <v>1641</v>
      </c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  <c r="Z215" s="261"/>
      <c r="AA215" s="261"/>
    </row>
    <row r="216" spans="1:27" ht="15.75" customHeight="1">
      <c r="A216" s="260"/>
      <c r="B216" s="261"/>
      <c r="C216" s="261"/>
      <c r="D216" s="261"/>
      <c r="E216" s="261"/>
      <c r="F216" s="265"/>
      <c r="G216" s="261"/>
      <c r="H216" s="261"/>
      <c r="I216" s="264"/>
      <c r="J216" s="264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261"/>
      <c r="Z216" s="261"/>
      <c r="AA216" s="261"/>
    </row>
    <row r="217" spans="1:27" ht="15.75" customHeight="1">
      <c r="A217" s="260"/>
      <c r="B217" s="261"/>
      <c r="C217" s="261"/>
      <c r="D217" s="261"/>
      <c r="E217" s="261"/>
      <c r="F217" s="265"/>
      <c r="G217" s="261"/>
      <c r="H217" s="261"/>
      <c r="I217" s="264"/>
      <c r="J217" s="264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261"/>
      <c r="Z217" s="261"/>
      <c r="AA217" s="261"/>
    </row>
    <row r="218" spans="1:27" ht="15.75" customHeight="1">
      <c r="A218" s="260"/>
      <c r="B218" s="261"/>
      <c r="C218" s="261"/>
      <c r="D218" s="261"/>
      <c r="E218" s="261"/>
      <c r="F218" s="262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  <c r="Z218" s="261"/>
      <c r="AA218" s="261"/>
    </row>
    <row r="219" spans="1:27" ht="15.75" customHeight="1">
      <c r="A219" s="260"/>
      <c r="B219" s="261"/>
      <c r="C219" s="261"/>
      <c r="D219" s="261"/>
      <c r="E219" s="261"/>
      <c r="F219" s="262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  <c r="Z219" s="261"/>
      <c r="AA219" s="261"/>
    </row>
    <row r="220" spans="1:27" ht="15.75" customHeight="1">
      <c r="A220" s="284">
        <v>11</v>
      </c>
      <c r="B220" s="285" t="s">
        <v>1642</v>
      </c>
      <c r="C220" s="285" t="s">
        <v>1643</v>
      </c>
      <c r="D220" s="285" t="s">
        <v>440</v>
      </c>
      <c r="E220" s="285" t="s">
        <v>1438</v>
      </c>
      <c r="F220" s="286">
        <v>500</v>
      </c>
      <c r="G220" s="289"/>
      <c r="H220" s="288"/>
      <c r="I220" s="285"/>
      <c r="J220" s="285" t="s">
        <v>1644</v>
      </c>
      <c r="K220" s="289"/>
      <c r="L220" s="289"/>
      <c r="M220" s="289"/>
      <c r="N220" s="289"/>
      <c r="O220" s="289"/>
      <c r="P220" s="289"/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</row>
    <row r="221" spans="1:27" ht="15.75" customHeight="1">
      <c r="A221" s="260"/>
      <c r="B221" s="261"/>
      <c r="C221" s="261"/>
      <c r="D221" s="261"/>
      <c r="E221" s="264" t="s">
        <v>1445</v>
      </c>
      <c r="F221" s="265">
        <v>500</v>
      </c>
      <c r="G221" s="19"/>
      <c r="H221" s="19"/>
      <c r="I221" s="19"/>
      <c r="J221" s="270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  <c r="Z221" s="261"/>
      <c r="AA221" s="261"/>
    </row>
    <row r="222" spans="1:27" ht="15.75" customHeight="1">
      <c r="A222" s="260"/>
      <c r="B222" s="261"/>
      <c r="C222" s="261"/>
      <c r="D222" s="261"/>
      <c r="E222" s="264" t="s">
        <v>1440</v>
      </c>
      <c r="F222" s="291"/>
      <c r="G222" s="273"/>
      <c r="H222" s="273"/>
      <c r="I222" s="273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261"/>
      <c r="Z222" s="261"/>
      <c r="AA222" s="261"/>
    </row>
    <row r="223" spans="1:27" ht="15.75" customHeight="1">
      <c r="A223" s="284">
        <v>12</v>
      </c>
      <c r="B223" s="285"/>
      <c r="C223" s="285" t="s">
        <v>769</v>
      </c>
      <c r="D223" s="285" t="s">
        <v>1645</v>
      </c>
      <c r="E223" s="285" t="s">
        <v>1646</v>
      </c>
      <c r="F223" s="292">
        <v>3500</v>
      </c>
      <c r="G223" s="289"/>
      <c r="H223" s="288">
        <v>126</v>
      </c>
      <c r="I223" s="285"/>
      <c r="J223" s="285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</row>
    <row r="224" spans="1:27" ht="15.75" customHeight="1">
      <c r="A224" s="260"/>
      <c r="B224" s="264"/>
      <c r="C224" s="264"/>
      <c r="D224" s="264"/>
      <c r="E224" s="264"/>
      <c r="F224" s="278"/>
      <c r="G224" s="261"/>
      <c r="H224" s="266"/>
      <c r="I224" s="264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  <c r="Z224" s="261"/>
      <c r="AA224" s="261"/>
    </row>
    <row r="225" spans="1:27" ht="15.75" customHeight="1">
      <c r="A225" s="284">
        <v>13</v>
      </c>
      <c r="B225" s="285"/>
      <c r="C225" s="285" t="s">
        <v>34</v>
      </c>
      <c r="D225" s="285" t="s">
        <v>38</v>
      </c>
      <c r="E225" s="285" t="s">
        <v>1646</v>
      </c>
      <c r="F225" s="292">
        <v>1000</v>
      </c>
      <c r="G225" s="289"/>
      <c r="H225" s="288"/>
      <c r="I225" s="285"/>
      <c r="J225" s="285"/>
      <c r="K225" s="289"/>
      <c r="L225" s="289"/>
      <c r="M225" s="289"/>
      <c r="N225" s="289"/>
      <c r="O225" s="289"/>
      <c r="P225" s="289"/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  <c r="AA225" s="289"/>
    </row>
    <row r="226" spans="1:27" ht="15.75" customHeight="1">
      <c r="A226" s="260"/>
      <c r="B226" s="264"/>
      <c r="C226" s="264"/>
      <c r="D226" s="264"/>
      <c r="E226" s="264"/>
      <c r="F226" s="278"/>
      <c r="G226" s="261"/>
      <c r="H226" s="266"/>
      <c r="I226" s="264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  <c r="Z226" s="261"/>
      <c r="AA226" s="261"/>
    </row>
    <row r="227" spans="1:27" ht="15.75" customHeight="1">
      <c r="A227" s="284">
        <v>14</v>
      </c>
      <c r="B227" s="285"/>
      <c r="C227" s="285" t="s">
        <v>778</v>
      </c>
      <c r="D227" s="285" t="s">
        <v>781</v>
      </c>
      <c r="E227" s="285" t="s">
        <v>1646</v>
      </c>
      <c r="F227" s="286">
        <v>4225</v>
      </c>
      <c r="G227" s="289"/>
      <c r="H227" s="288">
        <v>128</v>
      </c>
      <c r="I227" s="285"/>
      <c r="J227" s="285"/>
      <c r="K227" s="289"/>
      <c r="L227" s="289"/>
      <c r="M227" s="289"/>
      <c r="N227" s="289"/>
      <c r="O227" s="289"/>
      <c r="P227" s="289"/>
      <c r="Q227" s="289"/>
      <c r="R227" s="289"/>
      <c r="S227" s="289"/>
      <c r="T227" s="261"/>
      <c r="U227" s="261"/>
      <c r="V227" s="261"/>
      <c r="W227" s="261"/>
      <c r="X227" s="261"/>
      <c r="Y227" s="261"/>
      <c r="Z227" s="261"/>
      <c r="AA227" s="261"/>
    </row>
    <row r="228" spans="1:27" ht="15.75" customHeight="1">
      <c r="A228" s="260"/>
      <c r="B228" s="261"/>
      <c r="C228" s="261"/>
      <c r="D228" s="261"/>
      <c r="E228" s="264"/>
      <c r="F228" s="269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  <c r="Z228" s="261"/>
      <c r="AA228" s="261"/>
    </row>
    <row r="229" spans="1:27" ht="15.75" customHeight="1">
      <c r="A229" s="260"/>
      <c r="B229" s="261"/>
      <c r="C229" s="261"/>
      <c r="D229" s="261"/>
      <c r="E229" s="261"/>
      <c r="F229" s="262"/>
      <c r="G229" s="261"/>
      <c r="H229" s="261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261"/>
      <c r="Z229" s="261"/>
      <c r="AA229" s="261"/>
    </row>
    <row r="230" spans="1:27" ht="15.75" customHeight="1">
      <c r="A230" s="284">
        <v>15</v>
      </c>
      <c r="B230" s="285"/>
      <c r="C230" s="285" t="s">
        <v>784</v>
      </c>
      <c r="D230" s="285" t="s">
        <v>786</v>
      </c>
      <c r="E230" s="285" t="s">
        <v>1646</v>
      </c>
      <c r="F230" s="286">
        <v>3225</v>
      </c>
      <c r="G230" s="289"/>
      <c r="H230" s="288">
        <v>129</v>
      </c>
      <c r="I230" s="285"/>
      <c r="J230" s="285"/>
      <c r="K230" s="289"/>
      <c r="L230" s="289"/>
      <c r="M230" s="289"/>
      <c r="N230" s="289"/>
      <c r="O230" s="289"/>
      <c r="P230" s="289"/>
      <c r="Q230" s="289"/>
      <c r="R230" s="289"/>
      <c r="S230" s="289"/>
      <c r="T230" s="261"/>
      <c r="U230" s="261"/>
      <c r="V230" s="261"/>
      <c r="W230" s="261"/>
      <c r="X230" s="261"/>
      <c r="Y230" s="261"/>
      <c r="Z230" s="261"/>
      <c r="AA230" s="261"/>
    </row>
    <row r="231" spans="1:27" ht="15.75" customHeight="1">
      <c r="A231" s="260"/>
      <c r="B231" s="261"/>
      <c r="C231" s="261"/>
      <c r="D231" s="261"/>
      <c r="E231" s="264"/>
      <c r="F231" s="269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</row>
    <row r="232" spans="1:27" ht="15.75" customHeight="1">
      <c r="A232" s="284">
        <v>16</v>
      </c>
      <c r="B232" s="285" t="s">
        <v>1647</v>
      </c>
      <c r="C232" s="285" t="s">
        <v>1648</v>
      </c>
      <c r="D232" s="285" t="s">
        <v>440</v>
      </c>
      <c r="E232" s="285" t="s">
        <v>1438</v>
      </c>
      <c r="F232" s="286">
        <v>967</v>
      </c>
      <c r="G232" s="289"/>
      <c r="H232" s="288">
        <v>127</v>
      </c>
      <c r="I232" s="285"/>
      <c r="J232" s="285"/>
      <c r="K232" s="289"/>
      <c r="L232" s="289"/>
      <c r="M232" s="289"/>
      <c r="N232" s="289"/>
      <c r="O232" s="289"/>
      <c r="P232" s="289"/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</row>
    <row r="233" spans="1:27" ht="15.75" customHeight="1">
      <c r="A233" s="260"/>
      <c r="B233" s="261"/>
      <c r="C233" s="261"/>
      <c r="D233" s="261"/>
      <c r="E233" s="261" t="s">
        <v>1445</v>
      </c>
      <c r="F233" s="265">
        <v>967</v>
      </c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</row>
    <row r="234" spans="1:27" ht="15.75" customHeight="1">
      <c r="A234" s="260"/>
      <c r="B234" s="261"/>
      <c r="C234" s="261"/>
      <c r="D234" s="261"/>
      <c r="E234" s="261" t="s">
        <v>1450</v>
      </c>
      <c r="F234" s="265">
        <v>966</v>
      </c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</row>
    <row r="235" spans="1:27" ht="15.75" customHeight="1">
      <c r="A235" s="260"/>
      <c r="B235" s="261"/>
      <c r="C235" s="261"/>
      <c r="D235" s="261"/>
      <c r="E235" s="264" t="s">
        <v>1440</v>
      </c>
      <c r="F235" s="262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</row>
    <row r="236" spans="1:27" ht="15.75" customHeight="1">
      <c r="A236" s="260"/>
      <c r="B236" s="261"/>
      <c r="C236" s="261"/>
      <c r="D236" s="261"/>
      <c r="E236" s="261"/>
      <c r="F236" s="262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</row>
    <row r="237" spans="1:27" ht="15.75" customHeight="1">
      <c r="A237" s="284">
        <v>17</v>
      </c>
      <c r="B237" s="285" t="s">
        <v>1649</v>
      </c>
      <c r="C237" s="285" t="s">
        <v>1650</v>
      </c>
      <c r="D237" s="285" t="s">
        <v>440</v>
      </c>
      <c r="E237" s="285" t="s">
        <v>1438</v>
      </c>
      <c r="F237" s="286">
        <v>1000</v>
      </c>
      <c r="G237" s="289"/>
      <c r="H237" s="288">
        <v>127</v>
      </c>
      <c r="I237" s="285"/>
      <c r="J237" s="285" t="s">
        <v>1651</v>
      </c>
      <c r="K237" s="289"/>
      <c r="L237" s="289"/>
      <c r="M237" s="289"/>
      <c r="N237" s="289"/>
      <c r="O237" s="289"/>
      <c r="P237" s="289"/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</row>
    <row r="238" spans="1:27" ht="15.75" customHeight="1">
      <c r="A238" s="260"/>
      <c r="B238" s="261"/>
      <c r="C238" s="261"/>
      <c r="D238" s="261"/>
      <c r="E238" s="261" t="s">
        <v>1445</v>
      </c>
      <c r="F238" s="265">
        <v>1000</v>
      </c>
      <c r="G238" s="261"/>
      <c r="H238" s="261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</row>
    <row r="239" spans="1:27" ht="15.75" customHeight="1">
      <c r="A239" s="260"/>
      <c r="B239" s="261"/>
      <c r="C239" s="261"/>
      <c r="D239" s="261"/>
      <c r="E239" s="261" t="s">
        <v>1440</v>
      </c>
      <c r="F239" s="262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</row>
    <row r="240" spans="1:27" ht="15.75" customHeight="1">
      <c r="A240" s="284">
        <v>18</v>
      </c>
      <c r="B240" s="285" t="s">
        <v>1652</v>
      </c>
      <c r="C240" s="285" t="s">
        <v>1653</v>
      </c>
      <c r="D240" s="285" t="s">
        <v>440</v>
      </c>
      <c r="E240" s="285" t="s">
        <v>1438</v>
      </c>
      <c r="F240" s="286">
        <v>540</v>
      </c>
      <c r="G240" s="289"/>
      <c r="H240" s="288"/>
      <c r="I240" s="285"/>
      <c r="J240" s="285" t="s">
        <v>1654</v>
      </c>
      <c r="K240" s="289"/>
      <c r="L240" s="289"/>
      <c r="M240" s="289"/>
      <c r="N240" s="289"/>
      <c r="O240" s="289"/>
      <c r="P240" s="289"/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</row>
    <row r="241" spans="1:27" ht="15.75" customHeight="1">
      <c r="A241" s="260"/>
      <c r="B241" s="261"/>
      <c r="C241" s="261"/>
      <c r="D241" s="261"/>
      <c r="E241" s="261"/>
      <c r="F241" s="262"/>
      <c r="G241" s="261"/>
      <c r="H241" s="261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</row>
    <row r="242" spans="1:27" ht="15.75" customHeight="1">
      <c r="A242" s="260"/>
      <c r="B242" s="261"/>
      <c r="C242" s="261"/>
      <c r="D242" s="261"/>
      <c r="E242" s="261"/>
      <c r="F242" s="262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  <c r="Z242" s="261"/>
      <c r="AA242" s="261"/>
    </row>
    <row r="243" spans="1:27" ht="15.75" customHeight="1">
      <c r="A243" s="260"/>
      <c r="B243" s="261"/>
      <c r="C243" s="261"/>
      <c r="D243" s="261"/>
      <c r="E243" s="261"/>
      <c r="F243" s="262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</row>
    <row r="244" spans="1:27" ht="15.75" customHeight="1">
      <c r="A244" s="260"/>
      <c r="B244" s="261"/>
      <c r="C244" s="261"/>
      <c r="D244" s="261"/>
      <c r="E244" s="261"/>
      <c r="F244" s="262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</row>
    <row r="245" spans="1:27" ht="15.75" customHeight="1">
      <c r="A245" s="260"/>
      <c r="B245" s="261"/>
      <c r="C245" s="261"/>
      <c r="D245" s="261"/>
      <c r="E245" s="261"/>
      <c r="F245" s="262"/>
      <c r="G245" s="261"/>
      <c r="H245" s="261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</row>
    <row r="246" spans="1:27" ht="15.75" customHeight="1">
      <c r="A246" s="260"/>
      <c r="B246" s="261"/>
      <c r="C246" s="261"/>
      <c r="D246" s="261"/>
      <c r="E246" s="261"/>
      <c r="F246" s="262"/>
      <c r="G246" s="261"/>
      <c r="H246" s="261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</row>
    <row r="247" spans="1:27" ht="15.75" customHeight="1">
      <c r="A247" s="260"/>
      <c r="B247" s="261"/>
      <c r="C247" s="261"/>
      <c r="D247" s="261"/>
      <c r="E247" s="261"/>
      <c r="F247" s="262"/>
      <c r="G247" s="261"/>
      <c r="H247" s="261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</row>
    <row r="248" spans="1:27" ht="15.75" customHeight="1">
      <c r="A248" s="260"/>
      <c r="B248" s="261"/>
      <c r="C248" s="261"/>
      <c r="D248" s="261"/>
      <c r="E248" s="261"/>
      <c r="F248" s="262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</row>
    <row r="249" spans="1:27" ht="15.75" customHeight="1">
      <c r="A249" s="260"/>
      <c r="B249" s="261"/>
      <c r="C249" s="261"/>
      <c r="D249" s="261"/>
      <c r="E249" s="261"/>
      <c r="F249" s="262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</row>
    <row r="250" spans="1:27" ht="15.75" customHeight="1">
      <c r="A250" s="260"/>
      <c r="B250" s="261"/>
      <c r="C250" s="261"/>
      <c r="D250" s="261"/>
      <c r="E250" s="261"/>
      <c r="F250" s="262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</row>
    <row r="251" spans="1:27" ht="15.75" customHeight="1">
      <c r="A251" s="260"/>
      <c r="B251" s="261"/>
      <c r="C251" s="261"/>
      <c r="D251" s="261"/>
      <c r="E251" s="261"/>
      <c r="F251" s="262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</row>
    <row r="252" spans="1:27" ht="15.75" customHeight="1">
      <c r="A252" s="260"/>
      <c r="B252" s="261"/>
      <c r="C252" s="261"/>
      <c r="D252" s="261"/>
      <c r="E252" s="261"/>
      <c r="F252" s="262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</row>
    <row r="253" spans="1:27" ht="15.75" customHeight="1">
      <c r="A253" s="260"/>
      <c r="B253" s="261"/>
      <c r="C253" s="261"/>
      <c r="D253" s="261"/>
      <c r="E253" s="261"/>
      <c r="F253" s="262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</row>
    <row r="254" spans="1:27" ht="15.75" customHeight="1">
      <c r="A254" s="260"/>
      <c r="B254" s="261"/>
      <c r="C254" s="261"/>
      <c r="D254" s="261"/>
      <c r="E254" s="261"/>
      <c r="F254" s="262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</row>
    <row r="255" spans="1:27" ht="15.75" customHeight="1">
      <c r="A255" s="260"/>
      <c r="B255" s="261"/>
      <c r="C255" s="261"/>
      <c r="D255" s="261"/>
      <c r="E255" s="261"/>
      <c r="F255" s="262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</row>
    <row r="256" spans="1:27" ht="15.75" customHeight="1">
      <c r="A256" s="260"/>
      <c r="B256" s="261"/>
      <c r="C256" s="261"/>
      <c r="D256" s="261"/>
      <c r="E256" s="261"/>
      <c r="F256" s="262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</row>
    <row r="257" spans="1:27" ht="15.75" customHeight="1">
      <c r="A257" s="260"/>
      <c r="B257" s="261"/>
      <c r="C257" s="261"/>
      <c r="D257" s="261"/>
      <c r="E257" s="261"/>
      <c r="F257" s="262"/>
      <c r="G257" s="261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</row>
    <row r="258" spans="1:27" ht="15.75" customHeight="1">
      <c r="A258" s="260"/>
      <c r="B258" s="261"/>
      <c r="C258" s="261"/>
      <c r="D258" s="261"/>
      <c r="E258" s="261"/>
      <c r="F258" s="262"/>
      <c r="G258" s="261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</row>
    <row r="259" spans="1:27" ht="15.75" customHeight="1">
      <c r="A259" s="260"/>
      <c r="B259" s="261"/>
      <c r="C259" s="261"/>
      <c r="D259" s="261"/>
      <c r="E259" s="261"/>
      <c r="F259" s="262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</row>
    <row r="260" spans="1:27" ht="15.75" customHeight="1">
      <c r="A260" s="260"/>
      <c r="B260" s="261"/>
      <c r="C260" s="261"/>
      <c r="D260" s="261"/>
      <c r="E260" s="261"/>
      <c r="F260" s="262"/>
      <c r="G260" s="261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</row>
    <row r="261" spans="1:27" ht="15.75" customHeight="1">
      <c r="A261" s="260"/>
      <c r="B261" s="261"/>
      <c r="C261" s="261"/>
      <c r="D261" s="261"/>
      <c r="E261" s="261"/>
      <c r="F261" s="262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</row>
    <row r="262" spans="1:27" ht="15.75" customHeight="1">
      <c r="A262" s="260"/>
      <c r="B262" s="261"/>
      <c r="C262" s="261"/>
      <c r="D262" s="261"/>
      <c r="E262" s="261"/>
      <c r="F262" s="262"/>
      <c r="G262" s="261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</row>
    <row r="263" spans="1:27" ht="15.75" customHeight="1">
      <c r="A263" s="260"/>
      <c r="B263" s="261"/>
      <c r="C263" s="261"/>
      <c r="D263" s="261"/>
      <c r="E263" s="261"/>
      <c r="F263" s="262"/>
      <c r="G263" s="261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</row>
    <row r="264" spans="1:27" ht="15.75" customHeight="1">
      <c r="A264" s="260"/>
      <c r="B264" s="261"/>
      <c r="C264" s="261"/>
      <c r="D264" s="261"/>
      <c r="E264" s="261"/>
      <c r="F264" s="262"/>
      <c r="G264" s="261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</row>
    <row r="265" spans="1:27" ht="15.75" customHeight="1">
      <c r="A265" s="260"/>
      <c r="B265" s="261"/>
      <c r="C265" s="261"/>
      <c r="D265" s="261"/>
      <c r="E265" s="261"/>
      <c r="F265" s="262"/>
      <c r="G265" s="261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</row>
    <row r="266" spans="1:27" ht="15.75" customHeight="1">
      <c r="A266" s="260"/>
      <c r="B266" s="261"/>
      <c r="C266" s="261"/>
      <c r="D266" s="261"/>
      <c r="E266" s="261"/>
      <c r="F266" s="262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</row>
    <row r="267" spans="1:27" ht="15.75" customHeight="1">
      <c r="A267" s="260"/>
      <c r="B267" s="261"/>
      <c r="C267" s="261"/>
      <c r="D267" s="261"/>
      <c r="E267" s="261"/>
      <c r="F267" s="262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</row>
    <row r="268" spans="1:27" ht="15.75" customHeight="1">
      <c r="A268" s="260"/>
      <c r="B268" s="261"/>
      <c r="C268" s="261"/>
      <c r="D268" s="261"/>
      <c r="E268" s="261"/>
      <c r="F268" s="262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</row>
    <row r="269" spans="1:27" ht="15.75" customHeight="1">
      <c r="A269" s="260"/>
      <c r="B269" s="261"/>
      <c r="C269" s="261"/>
      <c r="D269" s="261"/>
      <c r="E269" s="261"/>
      <c r="F269" s="262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</row>
    <row r="270" spans="1:27" ht="15.75" customHeight="1">
      <c r="A270" s="260"/>
      <c r="B270" s="261"/>
      <c r="C270" s="261"/>
      <c r="D270" s="261"/>
      <c r="E270" s="261"/>
      <c r="F270" s="262"/>
      <c r="G270" s="261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  <c r="V270" s="261"/>
      <c r="W270" s="261"/>
      <c r="X270" s="261"/>
      <c r="Y270" s="261"/>
      <c r="Z270" s="261"/>
      <c r="AA270" s="261"/>
    </row>
    <row r="271" spans="1:27" ht="15.75" customHeight="1">
      <c r="A271" s="260"/>
      <c r="B271" s="261"/>
      <c r="C271" s="261"/>
      <c r="D271" s="261"/>
      <c r="E271" s="261"/>
      <c r="F271" s="262"/>
      <c r="G271" s="261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</row>
    <row r="272" spans="1:27" ht="15.75" customHeight="1">
      <c r="A272" s="260"/>
      <c r="B272" s="261"/>
      <c r="C272" s="261"/>
      <c r="D272" s="261"/>
      <c r="E272" s="261"/>
      <c r="F272" s="262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</row>
    <row r="273" spans="1:27" ht="15.75" customHeight="1">
      <c r="A273" s="260"/>
      <c r="B273" s="261"/>
      <c r="C273" s="261"/>
      <c r="D273" s="261"/>
      <c r="E273" s="261"/>
      <c r="F273" s="262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</row>
    <row r="274" spans="1:27" ht="15.75" customHeight="1">
      <c r="A274" s="260"/>
      <c r="B274" s="261"/>
      <c r="C274" s="261"/>
      <c r="D274" s="261"/>
      <c r="E274" s="261"/>
      <c r="F274" s="262"/>
      <c r="G274" s="261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</row>
    <row r="275" spans="1:27" ht="15.75" customHeight="1">
      <c r="A275" s="260"/>
      <c r="B275" s="261"/>
      <c r="C275" s="261"/>
      <c r="D275" s="261"/>
      <c r="E275" s="261"/>
      <c r="F275" s="262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</row>
    <row r="276" spans="1:27" ht="15.75" customHeight="1">
      <c r="A276" s="260"/>
      <c r="B276" s="261"/>
      <c r="C276" s="261"/>
      <c r="D276" s="261"/>
      <c r="E276" s="261"/>
      <c r="F276" s="262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</row>
    <row r="277" spans="1:27" ht="15.75" customHeight="1">
      <c r="A277" s="260"/>
      <c r="B277" s="261"/>
      <c r="C277" s="261"/>
      <c r="D277" s="261"/>
      <c r="E277" s="261"/>
      <c r="F277" s="262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  <c r="W277" s="261"/>
      <c r="X277" s="261"/>
      <c r="Y277" s="261"/>
      <c r="Z277" s="261"/>
      <c r="AA277" s="261"/>
    </row>
    <row r="278" spans="1:27" ht="15.75" customHeight="1">
      <c r="A278" s="260"/>
      <c r="B278" s="261"/>
      <c r="C278" s="261"/>
      <c r="D278" s="261"/>
      <c r="E278" s="261"/>
      <c r="F278" s="262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</row>
    <row r="279" spans="1:27" ht="15.75" customHeight="1">
      <c r="A279" s="260"/>
      <c r="B279" s="261"/>
      <c r="C279" s="261"/>
      <c r="D279" s="261"/>
      <c r="E279" s="261"/>
      <c r="F279" s="262"/>
      <c r="G279" s="261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</row>
    <row r="280" spans="1:27" ht="15.75" customHeight="1">
      <c r="A280" s="260"/>
      <c r="B280" s="261"/>
      <c r="C280" s="261"/>
      <c r="D280" s="261"/>
      <c r="E280" s="261"/>
      <c r="F280" s="262"/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</row>
    <row r="281" spans="1:27" ht="15.75" customHeight="1">
      <c r="A281" s="260"/>
      <c r="B281" s="261"/>
      <c r="C281" s="261"/>
      <c r="D281" s="261"/>
      <c r="E281" s="261"/>
      <c r="F281" s="262"/>
      <c r="G281" s="261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</row>
    <row r="282" spans="1:27" ht="15.75" customHeight="1">
      <c r="A282" s="260"/>
      <c r="B282" s="261"/>
      <c r="C282" s="261"/>
      <c r="D282" s="261"/>
      <c r="E282" s="261"/>
      <c r="F282" s="262"/>
      <c r="G282" s="261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</row>
    <row r="283" spans="1:27" ht="15.75" customHeight="1">
      <c r="A283" s="260"/>
      <c r="B283" s="261"/>
      <c r="C283" s="261"/>
      <c r="D283" s="261"/>
      <c r="E283" s="261"/>
      <c r="F283" s="262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</row>
    <row r="284" spans="1:27" ht="15.75" customHeight="1">
      <c r="A284" s="260"/>
      <c r="B284" s="261"/>
      <c r="C284" s="261"/>
      <c r="D284" s="261"/>
      <c r="E284" s="261"/>
      <c r="F284" s="262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</row>
    <row r="285" spans="1:27" ht="15.75" customHeight="1">
      <c r="A285" s="260"/>
      <c r="B285" s="261"/>
      <c r="C285" s="261"/>
      <c r="D285" s="261"/>
      <c r="E285" s="261"/>
      <c r="F285" s="262"/>
      <c r="G285" s="261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</row>
    <row r="286" spans="1:27" ht="15.75" customHeight="1">
      <c r="A286" s="260"/>
      <c r="B286" s="261"/>
      <c r="C286" s="261"/>
      <c r="D286" s="261"/>
      <c r="E286" s="261"/>
      <c r="F286" s="262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</row>
    <row r="287" spans="1:27" ht="15.75" customHeight="1">
      <c r="A287" s="260"/>
      <c r="B287" s="261"/>
      <c r="C287" s="261"/>
      <c r="D287" s="261"/>
      <c r="E287" s="261"/>
      <c r="F287" s="262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</row>
    <row r="288" spans="1:27" ht="15.75" customHeight="1">
      <c r="A288" s="260"/>
      <c r="B288" s="261"/>
      <c r="C288" s="261"/>
      <c r="D288" s="261"/>
      <c r="E288" s="261"/>
      <c r="F288" s="262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</row>
    <row r="289" spans="1:27" ht="15.75" customHeight="1">
      <c r="A289" s="260"/>
      <c r="B289" s="261"/>
      <c r="C289" s="261"/>
      <c r="D289" s="261"/>
      <c r="E289" s="261"/>
      <c r="F289" s="262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</row>
    <row r="290" spans="1:27" ht="15.75" customHeight="1">
      <c r="A290" s="260"/>
      <c r="B290" s="261"/>
      <c r="C290" s="261"/>
      <c r="D290" s="261"/>
      <c r="E290" s="261"/>
      <c r="F290" s="262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</row>
    <row r="291" spans="1:27" ht="15.75" customHeight="1">
      <c r="A291" s="260"/>
      <c r="B291" s="261"/>
      <c r="C291" s="261"/>
      <c r="D291" s="261"/>
      <c r="E291" s="261"/>
      <c r="F291" s="262"/>
      <c r="G291" s="261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</row>
    <row r="292" spans="1:27" ht="15.75" customHeight="1">
      <c r="A292" s="260"/>
      <c r="B292" s="261"/>
      <c r="C292" s="261"/>
      <c r="D292" s="261"/>
      <c r="E292" s="261"/>
      <c r="F292" s="262"/>
      <c r="G292" s="261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</row>
    <row r="293" spans="1:27" ht="15.75" customHeight="1">
      <c r="A293" s="260"/>
      <c r="B293" s="261"/>
      <c r="C293" s="261"/>
      <c r="D293" s="261"/>
      <c r="E293" s="261"/>
      <c r="F293" s="262"/>
      <c r="G293" s="261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</row>
    <row r="294" spans="1:27" ht="15.75" customHeight="1">
      <c r="A294" s="260"/>
      <c r="B294" s="261"/>
      <c r="C294" s="261"/>
      <c r="D294" s="261"/>
      <c r="E294" s="261"/>
      <c r="F294" s="262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</row>
    <row r="295" spans="1:27" ht="15.75" customHeight="1">
      <c r="A295" s="260"/>
      <c r="B295" s="261"/>
      <c r="C295" s="261"/>
      <c r="D295" s="261"/>
      <c r="E295" s="261"/>
      <c r="F295" s="262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</row>
    <row r="296" spans="1:27" ht="15.75" customHeight="1">
      <c r="A296" s="260"/>
      <c r="B296" s="261"/>
      <c r="C296" s="261"/>
      <c r="D296" s="261"/>
      <c r="E296" s="261"/>
      <c r="F296" s="262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</row>
    <row r="297" spans="1:27" ht="15.75" customHeight="1">
      <c r="A297" s="260"/>
      <c r="B297" s="261"/>
      <c r="C297" s="261"/>
      <c r="D297" s="261"/>
      <c r="E297" s="261"/>
      <c r="F297" s="262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</row>
    <row r="298" spans="1:27" ht="15.75" customHeight="1">
      <c r="A298" s="260"/>
      <c r="B298" s="261"/>
      <c r="C298" s="261"/>
      <c r="D298" s="261"/>
      <c r="E298" s="261"/>
      <c r="F298" s="262"/>
      <c r="G298" s="261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</row>
    <row r="299" spans="1:27" ht="15.75" customHeight="1">
      <c r="A299" s="260"/>
      <c r="B299" s="261"/>
      <c r="C299" s="261"/>
      <c r="D299" s="261"/>
      <c r="E299" s="261"/>
      <c r="F299" s="262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</row>
    <row r="300" spans="1:27" ht="15.75" customHeight="1">
      <c r="A300" s="260"/>
      <c r="B300" s="261"/>
      <c r="C300" s="261"/>
      <c r="D300" s="261"/>
      <c r="E300" s="261"/>
      <c r="F300" s="262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</row>
    <row r="301" spans="1:27" ht="15.75" customHeight="1">
      <c r="A301" s="260"/>
      <c r="B301" s="261"/>
      <c r="C301" s="261"/>
      <c r="D301" s="261"/>
      <c r="E301" s="261"/>
      <c r="F301" s="262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</row>
    <row r="302" spans="1:27" ht="15.75" customHeight="1">
      <c r="A302" s="260"/>
      <c r="B302" s="261"/>
      <c r="C302" s="261"/>
      <c r="D302" s="261"/>
      <c r="E302" s="261"/>
      <c r="F302" s="262"/>
      <c r="G302" s="261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</row>
    <row r="303" spans="1:27" ht="15.75" customHeight="1">
      <c r="A303" s="260"/>
      <c r="B303" s="261"/>
      <c r="C303" s="261"/>
      <c r="D303" s="261"/>
      <c r="E303" s="261"/>
      <c r="F303" s="262"/>
      <c r="G303" s="261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</row>
    <row r="304" spans="1:27" ht="15.75" customHeight="1">
      <c r="A304" s="260"/>
      <c r="B304" s="261"/>
      <c r="C304" s="261"/>
      <c r="D304" s="261"/>
      <c r="E304" s="261"/>
      <c r="F304" s="262"/>
      <c r="G304" s="261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</row>
    <row r="305" spans="1:27" ht="15.75" customHeight="1">
      <c r="A305" s="260"/>
      <c r="B305" s="261"/>
      <c r="C305" s="261"/>
      <c r="D305" s="261"/>
      <c r="E305" s="261"/>
      <c r="F305" s="262"/>
      <c r="G305" s="261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  <c r="V305" s="261"/>
      <c r="W305" s="261"/>
      <c r="X305" s="261"/>
      <c r="Y305" s="261"/>
      <c r="Z305" s="261"/>
      <c r="AA305" s="261"/>
    </row>
    <row r="306" spans="1:27" ht="15.75" customHeight="1">
      <c r="A306" s="260"/>
      <c r="B306" s="261"/>
      <c r="C306" s="261"/>
      <c r="D306" s="261"/>
      <c r="E306" s="261"/>
      <c r="F306" s="262"/>
      <c r="G306" s="261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</row>
    <row r="307" spans="1:27" ht="15.75" customHeight="1">
      <c r="A307" s="260"/>
      <c r="B307" s="261"/>
      <c r="C307" s="261"/>
      <c r="D307" s="261"/>
      <c r="E307" s="261"/>
      <c r="F307" s="262"/>
      <c r="G307" s="261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</row>
    <row r="308" spans="1:27" ht="15.75" customHeight="1">
      <c r="A308" s="260"/>
      <c r="B308" s="261"/>
      <c r="C308" s="261"/>
      <c r="D308" s="261"/>
      <c r="E308" s="261"/>
      <c r="F308" s="262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</row>
    <row r="309" spans="1:27" ht="15.75" customHeight="1">
      <c r="A309" s="260"/>
      <c r="B309" s="261"/>
      <c r="C309" s="261"/>
      <c r="D309" s="261"/>
      <c r="E309" s="261"/>
      <c r="F309" s="262"/>
      <c r="G309" s="261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</row>
    <row r="310" spans="1:27" ht="15.75" customHeight="1">
      <c r="A310" s="260"/>
      <c r="B310" s="261"/>
      <c r="C310" s="261"/>
      <c r="D310" s="261"/>
      <c r="E310" s="261"/>
      <c r="F310" s="262"/>
      <c r="G310" s="261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</row>
    <row r="311" spans="1:27" ht="15.75" customHeight="1">
      <c r="A311" s="260"/>
      <c r="B311" s="261"/>
      <c r="C311" s="261"/>
      <c r="D311" s="261"/>
      <c r="E311" s="261"/>
      <c r="F311" s="262"/>
      <c r="G311" s="261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</row>
    <row r="312" spans="1:27" ht="15.75" customHeight="1">
      <c r="A312" s="260"/>
      <c r="B312" s="261"/>
      <c r="C312" s="261"/>
      <c r="D312" s="261"/>
      <c r="E312" s="261"/>
      <c r="F312" s="262"/>
      <c r="G312" s="261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  <c r="Y312" s="261"/>
      <c r="Z312" s="261"/>
      <c r="AA312" s="261"/>
    </row>
    <row r="313" spans="1:27" ht="15.75" customHeight="1">
      <c r="A313" s="260"/>
      <c r="B313" s="261"/>
      <c r="C313" s="261"/>
      <c r="D313" s="261"/>
      <c r="E313" s="261"/>
      <c r="F313" s="262"/>
      <c r="G313" s="261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</row>
    <row r="314" spans="1:27" ht="15.75" customHeight="1">
      <c r="A314" s="260"/>
      <c r="B314" s="261"/>
      <c r="C314" s="261"/>
      <c r="D314" s="261"/>
      <c r="E314" s="261"/>
      <c r="F314" s="262"/>
      <c r="G314" s="261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</row>
    <row r="315" spans="1:27" ht="15.75" customHeight="1">
      <c r="A315" s="260"/>
      <c r="B315" s="261"/>
      <c r="C315" s="261"/>
      <c r="D315" s="261"/>
      <c r="E315" s="261"/>
      <c r="F315" s="262"/>
      <c r="G315" s="261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</row>
    <row r="316" spans="1:27" ht="15.75" customHeight="1">
      <c r="A316" s="260"/>
      <c r="B316" s="261"/>
      <c r="C316" s="261"/>
      <c r="D316" s="261"/>
      <c r="E316" s="261"/>
      <c r="F316" s="262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</row>
    <row r="317" spans="1:27" ht="15.75" customHeight="1">
      <c r="A317" s="260"/>
      <c r="B317" s="261"/>
      <c r="C317" s="261"/>
      <c r="D317" s="261"/>
      <c r="E317" s="261"/>
      <c r="F317" s="262"/>
      <c r="G317" s="261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</row>
    <row r="318" spans="1:27" ht="15.75" customHeight="1">
      <c r="A318" s="260"/>
      <c r="B318" s="261"/>
      <c r="C318" s="261"/>
      <c r="D318" s="261"/>
      <c r="E318" s="261"/>
      <c r="F318" s="262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</row>
    <row r="319" spans="1:27" ht="15.75" customHeight="1">
      <c r="A319" s="260"/>
      <c r="B319" s="261"/>
      <c r="C319" s="261"/>
      <c r="D319" s="261"/>
      <c r="E319" s="261"/>
      <c r="F319" s="262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</row>
    <row r="320" spans="1:27" ht="15.75" customHeight="1">
      <c r="A320" s="260"/>
      <c r="B320" s="261"/>
      <c r="C320" s="261"/>
      <c r="D320" s="261"/>
      <c r="E320" s="261"/>
      <c r="F320" s="262"/>
      <c r="G320" s="261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</row>
    <row r="321" spans="1:27" ht="15.75" customHeight="1">
      <c r="A321" s="260"/>
      <c r="B321" s="261"/>
      <c r="C321" s="261"/>
      <c r="D321" s="261"/>
      <c r="E321" s="261"/>
      <c r="F321" s="262"/>
      <c r="G321" s="261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</row>
    <row r="322" spans="1:27" ht="15.75" customHeight="1">
      <c r="A322" s="260"/>
      <c r="B322" s="261"/>
      <c r="C322" s="261"/>
      <c r="D322" s="261"/>
      <c r="E322" s="261"/>
      <c r="F322" s="262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</row>
    <row r="323" spans="1:27" ht="15.75" customHeight="1">
      <c r="A323" s="260"/>
      <c r="B323" s="261"/>
      <c r="C323" s="261"/>
      <c r="D323" s="261"/>
      <c r="E323" s="261"/>
      <c r="F323" s="262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</row>
    <row r="324" spans="1:27" ht="15.75" customHeight="1">
      <c r="A324" s="260"/>
      <c r="B324" s="261"/>
      <c r="C324" s="261"/>
      <c r="D324" s="261"/>
      <c r="E324" s="261"/>
      <c r="F324" s="262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  <c r="W324" s="261"/>
      <c r="X324" s="261"/>
      <c r="Y324" s="261"/>
      <c r="Z324" s="261"/>
      <c r="AA324" s="261"/>
    </row>
    <row r="325" spans="1:27" ht="15.75" customHeight="1">
      <c r="A325" s="260"/>
      <c r="B325" s="261"/>
      <c r="C325" s="261"/>
      <c r="D325" s="261"/>
      <c r="E325" s="261"/>
      <c r="F325" s="262"/>
      <c r="G325" s="261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  <c r="V325" s="261"/>
      <c r="W325" s="261"/>
      <c r="X325" s="261"/>
      <c r="Y325" s="261"/>
      <c r="Z325" s="261"/>
      <c r="AA325" s="261"/>
    </row>
    <row r="326" spans="1:27" ht="15.75" customHeight="1">
      <c r="A326" s="260"/>
      <c r="B326" s="261"/>
      <c r="C326" s="261"/>
      <c r="D326" s="261"/>
      <c r="E326" s="261"/>
      <c r="F326" s="262"/>
      <c r="G326" s="261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</row>
    <row r="327" spans="1:27" ht="15.75" customHeight="1">
      <c r="A327" s="260"/>
      <c r="B327" s="261"/>
      <c r="C327" s="261"/>
      <c r="D327" s="261"/>
      <c r="E327" s="261"/>
      <c r="F327" s="262"/>
      <c r="G327" s="261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</row>
    <row r="328" spans="1:27" ht="15.75" customHeight="1">
      <c r="A328" s="260"/>
      <c r="B328" s="261"/>
      <c r="C328" s="261"/>
      <c r="D328" s="261"/>
      <c r="E328" s="261"/>
      <c r="F328" s="262"/>
      <c r="G328" s="261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</row>
    <row r="329" spans="1:27" ht="15.75" customHeight="1">
      <c r="A329" s="260"/>
      <c r="B329" s="261"/>
      <c r="C329" s="261"/>
      <c r="D329" s="261"/>
      <c r="E329" s="261"/>
      <c r="F329" s="262"/>
      <c r="G329" s="261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</row>
    <row r="330" spans="1:27" ht="15.75" customHeight="1">
      <c r="A330" s="260"/>
      <c r="B330" s="261"/>
      <c r="C330" s="261"/>
      <c r="D330" s="261"/>
      <c r="E330" s="261"/>
      <c r="F330" s="262"/>
      <c r="G330" s="261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</row>
    <row r="331" spans="1:27" ht="15.75" customHeight="1">
      <c r="A331" s="260"/>
      <c r="B331" s="261"/>
      <c r="C331" s="261"/>
      <c r="D331" s="261"/>
      <c r="E331" s="261"/>
      <c r="F331" s="262"/>
      <c r="G331" s="261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</row>
    <row r="332" spans="1:27" ht="15.75" customHeight="1">
      <c r="A332" s="260"/>
      <c r="B332" s="261"/>
      <c r="C332" s="261"/>
      <c r="D332" s="261"/>
      <c r="E332" s="261"/>
      <c r="F332" s="262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</row>
    <row r="333" spans="1:27" ht="15.75" customHeight="1">
      <c r="A333" s="260"/>
      <c r="B333" s="261"/>
      <c r="C333" s="261"/>
      <c r="D333" s="261"/>
      <c r="E333" s="261"/>
      <c r="F333" s="262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1"/>
      <c r="W333" s="261"/>
      <c r="X333" s="261"/>
      <c r="Y333" s="261"/>
      <c r="Z333" s="261"/>
      <c r="AA333" s="261"/>
    </row>
    <row r="334" spans="1:27" ht="15.75" customHeight="1">
      <c r="A334" s="260"/>
      <c r="B334" s="261"/>
      <c r="C334" s="261"/>
      <c r="D334" s="261"/>
      <c r="E334" s="261"/>
      <c r="F334" s="262"/>
      <c r="G334" s="261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</row>
    <row r="335" spans="1:27" ht="15.75" customHeight="1">
      <c r="A335" s="260"/>
      <c r="B335" s="261"/>
      <c r="C335" s="261"/>
      <c r="D335" s="261"/>
      <c r="E335" s="261"/>
      <c r="F335" s="262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</row>
    <row r="336" spans="1:27" ht="15.75" customHeight="1">
      <c r="A336" s="260"/>
      <c r="B336" s="261"/>
      <c r="C336" s="261"/>
      <c r="D336" s="261"/>
      <c r="E336" s="261"/>
      <c r="F336" s="262"/>
      <c r="G336" s="261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  <c r="V336" s="261"/>
      <c r="W336" s="261"/>
      <c r="X336" s="261"/>
      <c r="Y336" s="261"/>
      <c r="Z336" s="261"/>
      <c r="AA336" s="261"/>
    </row>
    <row r="337" spans="1:27" ht="15.75" customHeight="1">
      <c r="A337" s="260"/>
      <c r="B337" s="261"/>
      <c r="C337" s="261"/>
      <c r="D337" s="261"/>
      <c r="E337" s="261"/>
      <c r="F337" s="262"/>
      <c r="G337" s="261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  <c r="Z337" s="261"/>
      <c r="AA337" s="261"/>
    </row>
    <row r="338" spans="1:27" ht="15.75" customHeight="1">
      <c r="A338" s="260"/>
      <c r="B338" s="261"/>
      <c r="C338" s="261"/>
      <c r="D338" s="261"/>
      <c r="E338" s="261"/>
      <c r="F338" s="262"/>
      <c r="G338" s="261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</row>
    <row r="339" spans="1:27" ht="15.75" customHeight="1">
      <c r="A339" s="260"/>
      <c r="B339" s="261"/>
      <c r="C339" s="261"/>
      <c r="D339" s="261"/>
      <c r="E339" s="261"/>
      <c r="F339" s="262"/>
      <c r="G339" s="261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</row>
    <row r="340" spans="1:27" ht="15.75" customHeight="1">
      <c r="A340" s="260"/>
      <c r="B340" s="261"/>
      <c r="C340" s="261"/>
      <c r="D340" s="261"/>
      <c r="E340" s="261"/>
      <c r="F340" s="262"/>
      <c r="G340" s="261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</row>
    <row r="341" spans="1:27" ht="15.75" customHeight="1">
      <c r="A341" s="260"/>
      <c r="B341" s="261"/>
      <c r="C341" s="261"/>
      <c r="D341" s="261"/>
      <c r="E341" s="261"/>
      <c r="F341" s="262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</row>
    <row r="342" spans="1:27" ht="15.75" customHeight="1">
      <c r="A342" s="260"/>
      <c r="B342" s="261"/>
      <c r="C342" s="261"/>
      <c r="D342" s="261"/>
      <c r="E342" s="261"/>
      <c r="F342" s="262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</row>
    <row r="343" spans="1:27" ht="15.75" customHeight="1">
      <c r="A343" s="260"/>
      <c r="B343" s="261"/>
      <c r="C343" s="261"/>
      <c r="D343" s="261"/>
      <c r="E343" s="261"/>
      <c r="F343" s="262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</row>
    <row r="344" spans="1:27" ht="15.75" customHeight="1">
      <c r="A344" s="260"/>
      <c r="B344" s="261"/>
      <c r="C344" s="261"/>
      <c r="D344" s="261"/>
      <c r="E344" s="261"/>
      <c r="F344" s="262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  <c r="Z344" s="261"/>
      <c r="AA344" s="261"/>
    </row>
    <row r="345" spans="1:27" ht="15.75" customHeight="1">
      <c r="A345" s="260"/>
      <c r="B345" s="261"/>
      <c r="C345" s="261"/>
      <c r="D345" s="261"/>
      <c r="E345" s="261"/>
      <c r="F345" s="262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  <c r="Z345" s="261"/>
      <c r="AA345" s="261"/>
    </row>
    <row r="346" spans="1:27" ht="15.75" customHeight="1">
      <c r="A346" s="260"/>
      <c r="B346" s="261"/>
      <c r="C346" s="261"/>
      <c r="D346" s="261"/>
      <c r="E346" s="261"/>
      <c r="F346" s="262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</row>
    <row r="347" spans="1:27" ht="15.75" customHeight="1">
      <c r="A347" s="260"/>
      <c r="B347" s="261"/>
      <c r="C347" s="261"/>
      <c r="D347" s="261"/>
      <c r="E347" s="261"/>
      <c r="F347" s="262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</row>
    <row r="348" spans="1:27" ht="15.75" customHeight="1">
      <c r="A348" s="260"/>
      <c r="B348" s="261"/>
      <c r="C348" s="261"/>
      <c r="D348" s="261"/>
      <c r="E348" s="261"/>
      <c r="F348" s="262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</row>
    <row r="349" spans="1:27" ht="15.75" customHeight="1">
      <c r="A349" s="260"/>
      <c r="B349" s="261"/>
      <c r="C349" s="261"/>
      <c r="D349" s="261"/>
      <c r="E349" s="261"/>
      <c r="F349" s="262"/>
      <c r="G349" s="261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</row>
    <row r="350" spans="1:27" ht="15.75" customHeight="1">
      <c r="A350" s="260"/>
      <c r="B350" s="261"/>
      <c r="C350" s="261"/>
      <c r="D350" s="261"/>
      <c r="E350" s="261"/>
      <c r="F350" s="262"/>
      <c r="G350" s="261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</row>
    <row r="351" spans="1:27" ht="15.75" customHeight="1">
      <c r="A351" s="260"/>
      <c r="B351" s="261"/>
      <c r="C351" s="261"/>
      <c r="D351" s="261"/>
      <c r="E351" s="261"/>
      <c r="F351" s="262"/>
      <c r="G351" s="261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</row>
    <row r="352" spans="1:27" ht="15.75" customHeight="1">
      <c r="A352" s="260"/>
      <c r="B352" s="261"/>
      <c r="C352" s="261"/>
      <c r="D352" s="261"/>
      <c r="E352" s="261"/>
      <c r="F352" s="262"/>
      <c r="G352" s="261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</row>
    <row r="353" spans="1:27" ht="15.75" customHeight="1">
      <c r="A353" s="260"/>
      <c r="B353" s="261"/>
      <c r="C353" s="261"/>
      <c r="D353" s="261"/>
      <c r="E353" s="261"/>
      <c r="F353" s="262"/>
      <c r="G353" s="261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</row>
    <row r="354" spans="1:27" ht="15.75" customHeight="1">
      <c r="A354" s="260"/>
      <c r="B354" s="261"/>
      <c r="C354" s="261"/>
      <c r="D354" s="261"/>
      <c r="E354" s="261"/>
      <c r="F354" s="262"/>
      <c r="G354" s="261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  <c r="V354" s="261"/>
      <c r="W354" s="261"/>
      <c r="X354" s="261"/>
      <c r="Y354" s="261"/>
      <c r="Z354" s="261"/>
      <c r="AA354" s="261"/>
    </row>
    <row r="355" spans="1:27" ht="15.75" customHeight="1">
      <c r="A355" s="260"/>
      <c r="B355" s="261"/>
      <c r="C355" s="261"/>
      <c r="D355" s="261"/>
      <c r="E355" s="261"/>
      <c r="F355" s="262"/>
      <c r="G355" s="261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  <c r="V355" s="261"/>
      <c r="W355" s="261"/>
      <c r="X355" s="261"/>
      <c r="Y355" s="261"/>
      <c r="Z355" s="261"/>
      <c r="AA355" s="261"/>
    </row>
    <row r="356" spans="1:27" ht="15.75" customHeight="1">
      <c r="A356" s="260"/>
      <c r="B356" s="261"/>
      <c r="C356" s="261"/>
      <c r="D356" s="261"/>
      <c r="E356" s="261"/>
      <c r="F356" s="262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</row>
    <row r="357" spans="1:27" ht="15.75" customHeight="1">
      <c r="A357" s="260"/>
      <c r="B357" s="261"/>
      <c r="C357" s="261"/>
      <c r="D357" s="261"/>
      <c r="E357" s="261"/>
      <c r="F357" s="262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</row>
    <row r="358" spans="1:27" ht="15.75" customHeight="1">
      <c r="A358" s="260"/>
      <c r="B358" s="261"/>
      <c r="C358" s="261"/>
      <c r="D358" s="261"/>
      <c r="E358" s="261"/>
      <c r="F358" s="262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</row>
    <row r="359" spans="1:27" ht="15.75" customHeight="1">
      <c r="A359" s="260"/>
      <c r="B359" s="261"/>
      <c r="C359" s="261"/>
      <c r="D359" s="261"/>
      <c r="E359" s="261"/>
      <c r="F359" s="262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</row>
    <row r="360" spans="1:27" ht="15.75" customHeight="1">
      <c r="A360" s="260"/>
      <c r="B360" s="261"/>
      <c r="C360" s="261"/>
      <c r="D360" s="261"/>
      <c r="E360" s="261"/>
      <c r="F360" s="262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  <c r="Z360" s="261"/>
      <c r="AA360" s="261"/>
    </row>
    <row r="361" spans="1:27" ht="15.75" customHeight="1">
      <c r="A361" s="260"/>
      <c r="B361" s="261"/>
      <c r="C361" s="261"/>
      <c r="D361" s="261"/>
      <c r="E361" s="261"/>
      <c r="F361" s="262"/>
      <c r="G361" s="261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  <c r="V361" s="261"/>
      <c r="W361" s="261"/>
      <c r="X361" s="261"/>
      <c r="Y361" s="261"/>
      <c r="Z361" s="261"/>
      <c r="AA361" s="261"/>
    </row>
    <row r="362" spans="1:27" ht="15.75" customHeight="1">
      <c r="A362" s="260"/>
      <c r="B362" s="261"/>
      <c r="C362" s="261"/>
      <c r="D362" s="261"/>
      <c r="E362" s="261"/>
      <c r="F362" s="262"/>
      <c r="G362" s="261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</row>
    <row r="363" spans="1:27" ht="15.75" customHeight="1">
      <c r="A363" s="260"/>
      <c r="B363" s="261"/>
      <c r="C363" s="261"/>
      <c r="D363" s="261"/>
      <c r="E363" s="261"/>
      <c r="F363" s="262"/>
      <c r="G363" s="261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</row>
    <row r="364" spans="1:27" ht="15.75" customHeight="1">
      <c r="A364" s="260"/>
      <c r="B364" s="261"/>
      <c r="C364" s="261"/>
      <c r="D364" s="261"/>
      <c r="E364" s="261"/>
      <c r="F364" s="262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</row>
    <row r="365" spans="1:27" ht="15.75" customHeight="1">
      <c r="A365" s="260"/>
      <c r="B365" s="261"/>
      <c r="C365" s="261"/>
      <c r="D365" s="261"/>
      <c r="E365" s="261"/>
      <c r="F365" s="262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</row>
    <row r="366" spans="1:27" ht="15.75" customHeight="1">
      <c r="A366" s="260"/>
      <c r="B366" s="261"/>
      <c r="C366" s="261"/>
      <c r="D366" s="261"/>
      <c r="E366" s="261"/>
      <c r="F366" s="262"/>
      <c r="G366" s="261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</row>
    <row r="367" spans="1:27" ht="15.75" customHeight="1">
      <c r="A367" s="260"/>
      <c r="B367" s="261"/>
      <c r="C367" s="261"/>
      <c r="D367" s="261"/>
      <c r="E367" s="261"/>
      <c r="F367" s="262"/>
      <c r="G367" s="261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</row>
    <row r="368" spans="1:27" ht="15.75" customHeight="1">
      <c r="A368" s="260"/>
      <c r="B368" s="261"/>
      <c r="C368" s="261"/>
      <c r="D368" s="261"/>
      <c r="E368" s="261"/>
      <c r="F368" s="262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</row>
    <row r="369" spans="1:27" ht="15.75" customHeight="1">
      <c r="A369" s="260"/>
      <c r="B369" s="261"/>
      <c r="C369" s="261"/>
      <c r="D369" s="261"/>
      <c r="E369" s="261"/>
      <c r="F369" s="262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</row>
    <row r="370" spans="1:27" ht="15.75" customHeight="1">
      <c r="A370" s="260"/>
      <c r="B370" s="261"/>
      <c r="C370" s="261"/>
      <c r="D370" s="261"/>
      <c r="E370" s="261"/>
      <c r="F370" s="262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</row>
    <row r="371" spans="1:27" ht="15.75" customHeight="1">
      <c r="A371" s="260"/>
      <c r="B371" s="261"/>
      <c r="C371" s="261"/>
      <c r="D371" s="261"/>
      <c r="E371" s="261"/>
      <c r="F371" s="262"/>
      <c r="G371" s="261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</row>
    <row r="372" spans="1:27" ht="15.75" customHeight="1">
      <c r="A372" s="260"/>
      <c r="B372" s="261"/>
      <c r="C372" s="261"/>
      <c r="D372" s="261"/>
      <c r="E372" s="261"/>
      <c r="F372" s="262"/>
      <c r="G372" s="261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</row>
    <row r="373" spans="1:27" ht="15.75" customHeight="1">
      <c r="A373" s="260"/>
      <c r="B373" s="261"/>
      <c r="C373" s="261"/>
      <c r="D373" s="261"/>
      <c r="E373" s="261"/>
      <c r="F373" s="262"/>
      <c r="G373" s="261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</row>
    <row r="374" spans="1:27" ht="15.75" customHeight="1">
      <c r="A374" s="260"/>
      <c r="B374" s="261"/>
      <c r="C374" s="261"/>
      <c r="D374" s="261"/>
      <c r="E374" s="261"/>
      <c r="F374" s="262"/>
      <c r="G374" s="261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</row>
    <row r="375" spans="1:27" ht="15.75" customHeight="1">
      <c r="A375" s="260"/>
      <c r="B375" s="261"/>
      <c r="C375" s="261"/>
      <c r="D375" s="261"/>
      <c r="E375" s="261"/>
      <c r="F375" s="262"/>
      <c r="G375" s="261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</row>
    <row r="376" spans="1:27" ht="15.75" customHeight="1">
      <c r="A376" s="260"/>
      <c r="B376" s="261"/>
      <c r="C376" s="261"/>
      <c r="D376" s="261"/>
      <c r="E376" s="261"/>
      <c r="F376" s="262"/>
      <c r="G376" s="261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</row>
    <row r="377" spans="1:27" ht="15.75" customHeight="1">
      <c r="A377" s="260"/>
      <c r="B377" s="261"/>
      <c r="C377" s="261"/>
      <c r="D377" s="261"/>
      <c r="E377" s="261"/>
      <c r="F377" s="262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</row>
    <row r="378" spans="1:27" ht="15.75" customHeight="1">
      <c r="A378" s="260"/>
      <c r="B378" s="261"/>
      <c r="C378" s="261"/>
      <c r="D378" s="261"/>
      <c r="E378" s="261"/>
      <c r="F378" s="262"/>
      <c r="G378" s="261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</row>
    <row r="379" spans="1:27" ht="15.75" customHeight="1">
      <c r="A379" s="260"/>
      <c r="B379" s="261"/>
      <c r="C379" s="261"/>
      <c r="D379" s="261"/>
      <c r="E379" s="261"/>
      <c r="F379" s="262"/>
      <c r="G379" s="261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</row>
    <row r="380" spans="1:27" ht="15.75" customHeight="1">
      <c r="A380" s="260"/>
      <c r="B380" s="261"/>
      <c r="C380" s="261"/>
      <c r="D380" s="261"/>
      <c r="E380" s="261"/>
      <c r="F380" s="262"/>
      <c r="G380" s="261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</row>
    <row r="381" spans="1:27" ht="15.75" customHeight="1">
      <c r="A381" s="260"/>
      <c r="B381" s="261"/>
      <c r="C381" s="261"/>
      <c r="D381" s="261"/>
      <c r="E381" s="261"/>
      <c r="F381" s="262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</row>
    <row r="382" spans="1:27" ht="15.75" customHeight="1">
      <c r="A382" s="260"/>
      <c r="B382" s="261"/>
      <c r="C382" s="261"/>
      <c r="D382" s="261"/>
      <c r="E382" s="261"/>
      <c r="F382" s="262"/>
      <c r="G382" s="261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</row>
    <row r="383" spans="1:27" ht="15.75" customHeight="1">
      <c r="A383" s="260"/>
      <c r="B383" s="261"/>
      <c r="C383" s="261"/>
      <c r="D383" s="261"/>
      <c r="E383" s="261"/>
      <c r="F383" s="262"/>
      <c r="G383" s="261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</row>
    <row r="384" spans="1:27" ht="15.75" customHeight="1">
      <c r="A384" s="260"/>
      <c r="B384" s="261"/>
      <c r="C384" s="261"/>
      <c r="D384" s="261"/>
      <c r="E384" s="261"/>
      <c r="F384" s="262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</row>
    <row r="385" spans="1:27" ht="15.75" customHeight="1">
      <c r="A385" s="260"/>
      <c r="B385" s="261"/>
      <c r="C385" s="261"/>
      <c r="D385" s="261"/>
      <c r="E385" s="261"/>
      <c r="F385" s="262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</row>
    <row r="386" spans="1:27" ht="15.75" customHeight="1">
      <c r="A386" s="260"/>
      <c r="B386" s="261"/>
      <c r="C386" s="261"/>
      <c r="D386" s="261"/>
      <c r="E386" s="261"/>
      <c r="F386" s="262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</row>
    <row r="387" spans="1:27" ht="15.75" customHeight="1">
      <c r="A387" s="260"/>
      <c r="B387" s="261"/>
      <c r="C387" s="261"/>
      <c r="D387" s="261"/>
      <c r="E387" s="261"/>
      <c r="F387" s="262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</row>
    <row r="388" spans="1:27" ht="15.75" customHeight="1">
      <c r="A388" s="260"/>
      <c r="B388" s="261"/>
      <c r="C388" s="261"/>
      <c r="D388" s="261"/>
      <c r="E388" s="261"/>
      <c r="F388" s="262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</row>
    <row r="389" spans="1:27" ht="15.75" customHeight="1">
      <c r="A389" s="260"/>
      <c r="B389" s="261"/>
      <c r="C389" s="261"/>
      <c r="D389" s="261"/>
      <c r="E389" s="261"/>
      <c r="F389" s="262"/>
      <c r="G389" s="261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</row>
    <row r="390" spans="1:27" ht="15.75" customHeight="1">
      <c r="A390" s="260"/>
      <c r="B390" s="261"/>
      <c r="C390" s="261"/>
      <c r="D390" s="261"/>
      <c r="E390" s="261"/>
      <c r="F390" s="262"/>
      <c r="G390" s="261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</row>
    <row r="391" spans="1:27" ht="15.75" customHeight="1">
      <c r="A391" s="260"/>
      <c r="B391" s="261"/>
      <c r="C391" s="261"/>
      <c r="D391" s="261"/>
      <c r="E391" s="261"/>
      <c r="F391" s="262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</row>
    <row r="392" spans="1:27" ht="15.75" customHeight="1">
      <c r="A392" s="260"/>
      <c r="B392" s="261"/>
      <c r="C392" s="261"/>
      <c r="D392" s="261"/>
      <c r="E392" s="261"/>
      <c r="F392" s="262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</row>
    <row r="393" spans="1:27" ht="15.75" customHeight="1">
      <c r="A393" s="260"/>
      <c r="B393" s="261"/>
      <c r="C393" s="261"/>
      <c r="D393" s="261"/>
      <c r="E393" s="261"/>
      <c r="F393" s="262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</row>
    <row r="394" spans="1:27" ht="15.75" customHeight="1">
      <c r="A394" s="260"/>
      <c r="B394" s="261"/>
      <c r="C394" s="261"/>
      <c r="D394" s="261"/>
      <c r="E394" s="261"/>
      <c r="F394" s="262"/>
      <c r="G394" s="261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</row>
    <row r="395" spans="1:27" ht="15.75" customHeight="1">
      <c r="A395" s="260"/>
      <c r="B395" s="261"/>
      <c r="C395" s="261"/>
      <c r="D395" s="261"/>
      <c r="E395" s="261"/>
      <c r="F395" s="262"/>
      <c r="G395" s="261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</row>
    <row r="396" spans="1:27" ht="15.75" customHeight="1">
      <c r="A396" s="260"/>
      <c r="B396" s="261"/>
      <c r="C396" s="261"/>
      <c r="D396" s="261"/>
      <c r="E396" s="261"/>
      <c r="F396" s="262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</row>
    <row r="397" spans="1:27" ht="15.75" customHeight="1">
      <c r="A397" s="260"/>
      <c r="B397" s="261"/>
      <c r="C397" s="261"/>
      <c r="D397" s="261"/>
      <c r="E397" s="261"/>
      <c r="F397" s="262"/>
      <c r="G397" s="261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</row>
    <row r="398" spans="1:27" ht="15.75" customHeight="1">
      <c r="A398" s="260"/>
      <c r="B398" s="261"/>
      <c r="C398" s="261"/>
      <c r="D398" s="261"/>
      <c r="E398" s="261"/>
      <c r="F398" s="262"/>
      <c r="G398" s="261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</row>
    <row r="399" spans="1:27" ht="15.75" customHeight="1">
      <c r="A399" s="260"/>
      <c r="B399" s="261"/>
      <c r="C399" s="261"/>
      <c r="D399" s="261"/>
      <c r="E399" s="261"/>
      <c r="F399" s="262"/>
      <c r="G399" s="261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</row>
    <row r="400" spans="1:27" ht="15.75" customHeight="1">
      <c r="A400" s="260"/>
      <c r="B400" s="261"/>
      <c r="C400" s="261"/>
      <c r="D400" s="261"/>
      <c r="E400" s="261"/>
      <c r="F400" s="262"/>
      <c r="G400" s="261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</row>
    <row r="401" spans="1:27" ht="15.75" customHeight="1">
      <c r="A401" s="260"/>
      <c r="B401" s="261"/>
      <c r="C401" s="261"/>
      <c r="D401" s="261"/>
      <c r="E401" s="261"/>
      <c r="F401" s="262"/>
      <c r="G401" s="261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</row>
    <row r="402" spans="1:27" ht="15.75" customHeight="1">
      <c r="A402" s="260"/>
      <c r="B402" s="261"/>
      <c r="C402" s="261"/>
      <c r="D402" s="261"/>
      <c r="E402" s="261"/>
      <c r="F402" s="262"/>
      <c r="G402" s="261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</row>
    <row r="403" spans="1:27" ht="15.75" customHeight="1">
      <c r="A403" s="260"/>
      <c r="B403" s="261"/>
      <c r="C403" s="261"/>
      <c r="D403" s="261"/>
      <c r="E403" s="261"/>
      <c r="F403" s="262"/>
      <c r="G403" s="261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</row>
    <row r="404" spans="1:27" ht="15.75" customHeight="1">
      <c r="A404" s="260"/>
      <c r="B404" s="261"/>
      <c r="C404" s="261"/>
      <c r="D404" s="261"/>
      <c r="E404" s="261"/>
      <c r="F404" s="262"/>
      <c r="G404" s="261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</row>
    <row r="405" spans="1:27" ht="15.75" customHeight="1">
      <c r="A405" s="260"/>
      <c r="B405" s="261"/>
      <c r="C405" s="261"/>
      <c r="D405" s="261"/>
      <c r="E405" s="261"/>
      <c r="F405" s="262"/>
      <c r="G405" s="261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</row>
    <row r="406" spans="1:27" ht="15.75" customHeight="1">
      <c r="A406" s="260"/>
      <c r="B406" s="261"/>
      <c r="C406" s="261"/>
      <c r="D406" s="261"/>
      <c r="E406" s="261"/>
      <c r="F406" s="262"/>
      <c r="G406" s="261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</row>
    <row r="407" spans="1:27" ht="15.75" customHeight="1">
      <c r="A407" s="260"/>
      <c r="B407" s="261"/>
      <c r="C407" s="261"/>
      <c r="D407" s="261"/>
      <c r="E407" s="261"/>
      <c r="F407" s="262"/>
      <c r="G407" s="261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</row>
    <row r="408" spans="1:27" ht="15.75" customHeight="1">
      <c r="A408" s="260"/>
      <c r="B408" s="261"/>
      <c r="C408" s="261"/>
      <c r="D408" s="261"/>
      <c r="E408" s="261"/>
      <c r="F408" s="262"/>
      <c r="G408" s="261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</row>
    <row r="409" spans="1:27" ht="15.75" customHeight="1">
      <c r="A409" s="260"/>
      <c r="B409" s="261"/>
      <c r="C409" s="261"/>
      <c r="D409" s="261"/>
      <c r="E409" s="261"/>
      <c r="F409" s="262"/>
      <c r="G409" s="261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</row>
    <row r="410" spans="1:27" ht="15.75" customHeight="1">
      <c r="A410" s="260"/>
      <c r="B410" s="261"/>
      <c r="C410" s="261"/>
      <c r="D410" s="261"/>
      <c r="E410" s="261"/>
      <c r="F410" s="262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</row>
    <row r="411" spans="1:27" ht="15.75" customHeight="1">
      <c r="A411" s="260"/>
      <c r="B411" s="261"/>
      <c r="C411" s="261"/>
      <c r="D411" s="261"/>
      <c r="E411" s="261"/>
      <c r="F411" s="262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</row>
    <row r="412" spans="1:27" ht="15.75" customHeight="1">
      <c r="A412" s="260"/>
      <c r="B412" s="261"/>
      <c r="C412" s="261"/>
      <c r="D412" s="261"/>
      <c r="E412" s="261"/>
      <c r="F412" s="262"/>
      <c r="G412" s="261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</row>
    <row r="413" spans="1:27" ht="15.75" customHeight="1">
      <c r="A413" s="260"/>
      <c r="B413" s="261"/>
      <c r="C413" s="261"/>
      <c r="D413" s="261"/>
      <c r="E413" s="261"/>
      <c r="F413" s="262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</row>
    <row r="414" spans="1:27" ht="15.75" customHeight="1">
      <c r="A414" s="260"/>
      <c r="B414" s="261"/>
      <c r="C414" s="261"/>
      <c r="D414" s="261"/>
      <c r="E414" s="261"/>
      <c r="F414" s="262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</row>
    <row r="415" spans="1:27" ht="15.75" customHeight="1">
      <c r="A415" s="260"/>
      <c r="B415" s="261"/>
      <c r="C415" s="261"/>
      <c r="D415" s="261"/>
      <c r="E415" s="261"/>
      <c r="F415" s="262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</row>
    <row r="416" spans="1:27" ht="15.75" customHeight="1">
      <c r="A416" s="260"/>
      <c r="B416" s="261"/>
      <c r="C416" s="261"/>
      <c r="D416" s="261"/>
      <c r="E416" s="261"/>
      <c r="F416" s="262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</row>
    <row r="417" spans="1:27" ht="15.75" customHeight="1">
      <c r="A417" s="260"/>
      <c r="B417" s="261"/>
      <c r="C417" s="261"/>
      <c r="D417" s="261"/>
      <c r="E417" s="261"/>
      <c r="F417" s="262"/>
      <c r="G417" s="261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</row>
    <row r="418" spans="1:27" ht="15.75" customHeight="1">
      <c r="A418" s="260"/>
      <c r="B418" s="261"/>
      <c r="C418" s="261"/>
      <c r="D418" s="261"/>
      <c r="E418" s="261"/>
      <c r="F418" s="262"/>
      <c r="G418" s="261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</row>
    <row r="419" spans="1:27" ht="15.75" customHeight="1">
      <c r="A419" s="260"/>
      <c r="B419" s="261"/>
      <c r="C419" s="261"/>
      <c r="D419" s="261"/>
      <c r="E419" s="261"/>
      <c r="F419" s="262"/>
      <c r="G419" s="261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</row>
    <row r="420" spans="1:27" ht="15.75" customHeight="1">
      <c r="A420" s="260"/>
      <c r="B420" s="261"/>
      <c r="C420" s="261"/>
      <c r="D420" s="261"/>
      <c r="E420" s="261"/>
      <c r="F420" s="262"/>
      <c r="G420" s="261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</row>
    <row r="421" spans="1:27" ht="15.75" customHeight="1">
      <c r="A421" s="260"/>
      <c r="B421" s="261"/>
      <c r="C421" s="261"/>
      <c r="D421" s="261"/>
      <c r="E421" s="261"/>
      <c r="F421" s="262"/>
      <c r="G421" s="261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</row>
    <row r="422" spans="1:27" ht="15.75" customHeight="1">
      <c r="A422" s="260"/>
      <c r="B422" s="261"/>
      <c r="C422" s="261"/>
      <c r="D422" s="261"/>
      <c r="E422" s="261"/>
      <c r="F422" s="262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</row>
    <row r="423" spans="1:27" ht="15.75" customHeight="1">
      <c r="A423" s="260"/>
      <c r="B423" s="261"/>
      <c r="C423" s="261"/>
      <c r="D423" s="261"/>
      <c r="E423" s="261"/>
      <c r="F423" s="262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</row>
    <row r="424" spans="1:27" ht="15.75" customHeight="1">
      <c r="A424" s="260"/>
      <c r="B424" s="261"/>
      <c r="C424" s="261"/>
      <c r="D424" s="261"/>
      <c r="E424" s="261"/>
      <c r="F424" s="262"/>
      <c r="G424" s="261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</row>
    <row r="425" spans="1:27" ht="15.75" customHeight="1">
      <c r="A425" s="260"/>
      <c r="B425" s="261"/>
      <c r="C425" s="261"/>
      <c r="D425" s="261"/>
      <c r="E425" s="261"/>
      <c r="F425" s="262"/>
      <c r="G425" s="261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</row>
    <row r="426" spans="1:27" ht="15.75" customHeight="1">
      <c r="A426" s="260"/>
      <c r="B426" s="261"/>
      <c r="C426" s="261"/>
      <c r="D426" s="261"/>
      <c r="E426" s="261"/>
      <c r="F426" s="262"/>
      <c r="G426" s="261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</row>
    <row r="427" spans="1:27" ht="15.75" customHeight="1">
      <c r="A427" s="260"/>
      <c r="B427" s="261"/>
      <c r="C427" s="261"/>
      <c r="D427" s="261"/>
      <c r="E427" s="261"/>
      <c r="F427" s="262"/>
      <c r="G427" s="261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</row>
    <row r="428" spans="1:27" ht="15.75" customHeight="1">
      <c r="A428" s="260"/>
      <c r="B428" s="261"/>
      <c r="C428" s="261"/>
      <c r="D428" s="261"/>
      <c r="E428" s="261"/>
      <c r="F428" s="262"/>
      <c r="G428" s="261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</row>
    <row r="429" spans="1:27" ht="15.75" customHeight="1">
      <c r="A429" s="260"/>
      <c r="B429" s="261"/>
      <c r="C429" s="261"/>
      <c r="D429" s="261"/>
      <c r="E429" s="261"/>
      <c r="F429" s="262"/>
      <c r="G429" s="261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</row>
    <row r="430" spans="1:27" ht="15.75" customHeight="1">
      <c r="A430" s="260"/>
      <c r="B430" s="261"/>
      <c r="C430" s="261"/>
      <c r="D430" s="261"/>
      <c r="E430" s="261"/>
      <c r="F430" s="262"/>
      <c r="G430" s="261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</row>
    <row r="431" spans="1:27" ht="15.75" customHeight="1">
      <c r="A431" s="260"/>
      <c r="B431" s="261"/>
      <c r="C431" s="261"/>
      <c r="D431" s="261"/>
      <c r="E431" s="261"/>
      <c r="F431" s="262"/>
      <c r="G431" s="261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</row>
    <row r="432" spans="1:27" ht="15.75" customHeight="1">
      <c r="A432" s="260"/>
      <c r="B432" s="261"/>
      <c r="C432" s="261"/>
      <c r="D432" s="261"/>
      <c r="E432" s="261"/>
      <c r="F432" s="262"/>
      <c r="G432" s="261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</row>
    <row r="433" spans="1:27" ht="15.75" customHeight="1">
      <c r="A433" s="260"/>
      <c r="B433" s="261"/>
      <c r="C433" s="261"/>
      <c r="D433" s="261"/>
      <c r="E433" s="261"/>
      <c r="F433" s="262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</row>
    <row r="434" spans="1:27" ht="15.75" customHeight="1">
      <c r="A434" s="260"/>
      <c r="B434" s="261"/>
      <c r="C434" s="261"/>
      <c r="D434" s="261"/>
      <c r="E434" s="261"/>
      <c r="F434" s="262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</row>
    <row r="435" spans="1:27" ht="15.75" customHeight="1">
      <c r="A435" s="260"/>
      <c r="B435" s="261"/>
      <c r="C435" s="261"/>
      <c r="D435" s="261"/>
      <c r="E435" s="261"/>
      <c r="F435" s="262"/>
      <c r="G435" s="261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</row>
    <row r="436" spans="1:27" ht="15.75" customHeight="1">
      <c r="A436" s="260"/>
      <c r="B436" s="261"/>
      <c r="C436" s="261"/>
      <c r="D436" s="261"/>
      <c r="E436" s="261"/>
      <c r="F436" s="262"/>
      <c r="G436" s="261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</row>
    <row r="437" spans="1:27" ht="15.75" customHeight="1">
      <c r="A437" s="260"/>
      <c r="B437" s="261"/>
      <c r="C437" s="261"/>
      <c r="D437" s="261"/>
      <c r="E437" s="261"/>
      <c r="F437" s="262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</row>
    <row r="438" spans="1:27" ht="15.75" customHeight="1">
      <c r="A438" s="260"/>
      <c r="B438" s="261"/>
      <c r="C438" s="261"/>
      <c r="D438" s="261"/>
      <c r="E438" s="261"/>
      <c r="F438" s="262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</row>
    <row r="439" spans="1:27" ht="15.75" customHeight="1">
      <c r="A439" s="260"/>
      <c r="B439" s="261"/>
      <c r="C439" s="261"/>
      <c r="D439" s="261"/>
      <c r="E439" s="261"/>
      <c r="F439" s="262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</row>
    <row r="440" spans="1:27" ht="15.75" customHeight="1">
      <c r="A440" s="260"/>
      <c r="B440" s="261"/>
      <c r="C440" s="261"/>
      <c r="D440" s="261"/>
      <c r="E440" s="261"/>
      <c r="F440" s="262"/>
      <c r="G440" s="261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580" t="s">
        <v>1569</v>
      </c>
      <c r="B1" s="581"/>
      <c r="C1" s="581"/>
      <c r="D1" s="581"/>
      <c r="E1" s="581"/>
      <c r="F1" s="581"/>
      <c r="G1" s="581"/>
      <c r="H1" s="581"/>
      <c r="I1" s="581"/>
      <c r="J1" s="582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3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580" t="s">
        <v>1570</v>
      </c>
      <c r="B18" s="581"/>
      <c r="C18" s="581"/>
      <c r="D18" s="581"/>
      <c r="E18" s="581"/>
      <c r="F18" s="581"/>
      <c r="G18" s="581"/>
      <c r="H18" s="581"/>
      <c r="I18" s="581"/>
      <c r="J18" s="582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580" t="s">
        <v>1571</v>
      </c>
      <c r="B41" s="581"/>
      <c r="C41" s="581"/>
      <c r="D41" s="581"/>
      <c r="E41" s="581"/>
      <c r="F41" s="581"/>
      <c r="G41" s="581"/>
      <c r="H41" s="581"/>
      <c r="I41" s="581"/>
      <c r="J41" s="582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2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B3" sqref="B3:J9"/>
    </sheetView>
  </sheetViews>
  <sheetFormatPr defaultRowHeight="12.75"/>
  <cols>
    <col min="1" max="1" width="9.140625" style="350"/>
    <col min="2" max="2" width="18.42578125" style="350" bestFit="1" customWidth="1"/>
    <col min="3" max="3" width="11.85546875" style="350" bestFit="1" customWidth="1"/>
    <col min="4" max="5" width="9.140625" style="350"/>
    <col min="6" max="6" width="10.5703125" style="350" bestFit="1" customWidth="1"/>
    <col min="7" max="7" width="22.42578125" style="350" bestFit="1" customWidth="1"/>
    <col min="8" max="8" width="12" style="350" bestFit="1" customWidth="1"/>
    <col min="9" max="9" width="24.28515625" style="350" customWidth="1"/>
    <col min="10" max="10" width="36.5703125" style="350" bestFit="1" customWidth="1"/>
    <col min="11" max="16384" width="9.140625" style="350"/>
  </cols>
  <sheetData>
    <row r="3" spans="2:10">
      <c r="B3" s="351" t="s">
        <v>1789</v>
      </c>
      <c r="C3" s="351" t="s">
        <v>1790</v>
      </c>
      <c r="D3" s="351" t="s">
        <v>1791</v>
      </c>
      <c r="E3" s="351" t="s">
        <v>1792</v>
      </c>
      <c r="F3" s="351" t="s">
        <v>1793</v>
      </c>
      <c r="G3" s="351" t="s">
        <v>1794</v>
      </c>
      <c r="H3" s="351" t="s">
        <v>1795</v>
      </c>
      <c r="I3" s="351" t="s">
        <v>1796</v>
      </c>
      <c r="J3" s="351" t="s">
        <v>1797</v>
      </c>
    </row>
    <row r="4" spans="2:10">
      <c r="B4" s="352" t="s">
        <v>1798</v>
      </c>
      <c r="C4" s="353">
        <v>44779</v>
      </c>
      <c r="D4" s="352" t="s">
        <v>30</v>
      </c>
      <c r="E4" s="360">
        <v>3725</v>
      </c>
      <c r="F4" s="354">
        <v>44778</v>
      </c>
      <c r="G4" s="352" t="s">
        <v>1799</v>
      </c>
      <c r="H4" s="355" t="s">
        <v>1800</v>
      </c>
      <c r="I4" s="359" t="s">
        <v>1801</v>
      </c>
      <c r="J4" s="356" t="s">
        <v>1802</v>
      </c>
    </row>
    <row r="5" spans="2:10">
      <c r="B5" s="352" t="s">
        <v>1798</v>
      </c>
      <c r="C5" s="353">
        <v>44779</v>
      </c>
      <c r="D5" s="352" t="s">
        <v>30</v>
      </c>
      <c r="E5" s="360">
        <v>5321.5</v>
      </c>
      <c r="F5" s="354">
        <v>44778</v>
      </c>
      <c r="G5" s="352" t="s">
        <v>1799</v>
      </c>
      <c r="H5" s="355" t="s">
        <v>1800</v>
      </c>
      <c r="I5" s="359" t="s">
        <v>1803</v>
      </c>
      <c r="J5" s="352" t="s">
        <v>1804</v>
      </c>
    </row>
    <row r="6" spans="2:10">
      <c r="B6" s="352" t="s">
        <v>1798</v>
      </c>
      <c r="C6" s="353">
        <v>44779</v>
      </c>
      <c r="D6" s="352" t="s">
        <v>30</v>
      </c>
      <c r="E6" s="360">
        <v>1253</v>
      </c>
      <c r="F6" s="354">
        <v>44778</v>
      </c>
      <c r="G6" s="352" t="s">
        <v>1799</v>
      </c>
      <c r="H6" s="355" t="s">
        <v>1800</v>
      </c>
      <c r="I6" s="359" t="s">
        <v>1805</v>
      </c>
      <c r="J6" s="352" t="s">
        <v>1806</v>
      </c>
    </row>
    <row r="7" spans="2:10">
      <c r="B7" s="352" t="s">
        <v>1798</v>
      </c>
      <c r="C7" s="353">
        <v>44779</v>
      </c>
      <c r="D7" s="352" t="s">
        <v>30</v>
      </c>
      <c r="E7" s="360">
        <v>30666</v>
      </c>
      <c r="F7" s="354">
        <v>44778</v>
      </c>
      <c r="G7" s="352" t="s">
        <v>1799</v>
      </c>
      <c r="H7" s="355" t="s">
        <v>1800</v>
      </c>
      <c r="I7" s="359">
        <v>2022080500575270</v>
      </c>
      <c r="J7" s="352" t="s">
        <v>1807</v>
      </c>
    </row>
    <row r="8" spans="2:10">
      <c r="B8" s="352" t="s">
        <v>1798</v>
      </c>
      <c r="C8" s="357">
        <v>44777</v>
      </c>
      <c r="D8" s="352" t="s">
        <v>30</v>
      </c>
      <c r="E8" s="360">
        <v>1275</v>
      </c>
      <c r="F8" s="358">
        <v>44776</v>
      </c>
      <c r="G8" s="352" t="s">
        <v>1799</v>
      </c>
      <c r="H8" s="352" t="s">
        <v>1800</v>
      </c>
      <c r="I8" s="359">
        <v>2022080300517130</v>
      </c>
      <c r="J8" s="352" t="s">
        <v>1808</v>
      </c>
    </row>
    <row r="9" spans="2:10">
      <c r="B9" s="352" t="s">
        <v>1798</v>
      </c>
      <c r="C9" s="357">
        <v>44778</v>
      </c>
      <c r="D9" s="352" t="s">
        <v>30</v>
      </c>
      <c r="E9" s="360">
        <v>1476</v>
      </c>
      <c r="F9" s="354">
        <v>44777</v>
      </c>
      <c r="G9" s="352" t="s">
        <v>1799</v>
      </c>
      <c r="H9" s="355" t="s">
        <v>1800</v>
      </c>
      <c r="I9" s="359">
        <v>2022080200463150</v>
      </c>
      <c r="J9" s="352" t="s">
        <v>1809</v>
      </c>
    </row>
  </sheetData>
  <hyperlinks>
    <hyperlink ref="J4" r:id="rId1" display="http://carcovers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ySplit="1" topLeftCell="A150" activePane="bottomLeft" state="frozen"/>
      <selection pane="bottomLeft" activeCell="D165" sqref="D165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549" t="s">
        <v>240</v>
      </c>
      <c r="L107" s="550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344">
        <v>161</v>
      </c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345">
        <v>162</v>
      </c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345">
        <v>163</v>
      </c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348" t="s">
        <v>348</v>
      </c>
      <c r="U167" s="74">
        <v>44628</v>
      </c>
      <c r="V167" s="76" t="s">
        <v>42</v>
      </c>
      <c r="W167" s="344">
        <v>164</v>
      </c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345">
        <v>165</v>
      </c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345">
        <v>166</v>
      </c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348" t="s">
        <v>352</v>
      </c>
      <c r="U170" s="74">
        <v>44628</v>
      </c>
      <c r="V170" s="76" t="s">
        <v>42</v>
      </c>
      <c r="W170" s="344">
        <v>167</v>
      </c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345">
        <v>168</v>
      </c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345">
        <v>169</v>
      </c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348" t="s">
        <v>355</v>
      </c>
      <c r="U173" s="74">
        <v>44623</v>
      </c>
      <c r="V173" s="76" t="s">
        <v>42</v>
      </c>
      <c r="W173" s="344">
        <v>170</v>
      </c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345">
        <v>171</v>
      </c>
      <c r="X174" s="11"/>
    </row>
    <row r="175" spans="1:24" ht="15.75" customHeight="1">
      <c r="A175" s="298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345">
        <v>172</v>
      </c>
      <c r="X175" s="11"/>
    </row>
    <row r="176" spans="1:24" ht="15.75" customHeight="1">
      <c r="A176" s="296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299" t="s">
        <v>1713</v>
      </c>
      <c r="U176" s="301">
        <v>44656</v>
      </c>
      <c r="V176" s="300" t="s">
        <v>42</v>
      </c>
      <c r="W176" s="344">
        <v>173</v>
      </c>
      <c r="X176" s="11"/>
    </row>
    <row r="177" spans="1:24" ht="15.75" customHeight="1">
      <c r="A177" s="297">
        <v>177</v>
      </c>
      <c r="B177" s="302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scale="42" fitToHeight="0" pageOrder="overThenDown" orientation="landscape" cellComments="atEnd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>
      <pane ySplit="1" topLeftCell="A38" activePane="bottomLeft" state="frozen"/>
      <selection pane="bottomLeft" activeCell="T215" sqref="T215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s="483" customFormat="1" ht="15.75" customHeight="1">
      <c r="A52" s="472">
        <v>51</v>
      </c>
      <c r="B52" s="495" t="s">
        <v>105</v>
      </c>
      <c r="C52" s="490">
        <v>42625</v>
      </c>
      <c r="D52" s="495" t="s">
        <v>106</v>
      </c>
      <c r="E52" s="495" t="s">
        <v>107</v>
      </c>
      <c r="F52" s="495" t="s">
        <v>26</v>
      </c>
      <c r="G52" s="486"/>
      <c r="H52" s="486"/>
      <c r="I52" s="486">
        <v>151</v>
      </c>
      <c r="J52" s="486" t="s">
        <v>469</v>
      </c>
      <c r="K52" s="496"/>
      <c r="L52" s="486" t="s">
        <v>30</v>
      </c>
      <c r="M52" s="497">
        <f>48140-7430</f>
        <v>40710</v>
      </c>
      <c r="N52" s="497">
        <v>0</v>
      </c>
      <c r="O52" s="492">
        <v>0</v>
      </c>
      <c r="P52" s="490">
        <v>44002</v>
      </c>
      <c r="Q52" s="492">
        <f t="shared" si="6"/>
        <v>40710</v>
      </c>
      <c r="R52" s="492">
        <v>40710</v>
      </c>
      <c r="S52" s="492"/>
      <c r="T52" s="498" t="s">
        <v>470</v>
      </c>
      <c r="U52" s="499">
        <v>44005</v>
      </c>
      <c r="V52" s="486"/>
      <c r="W52" s="486"/>
      <c r="X52" s="486"/>
      <c r="Y52" s="482"/>
      <c r="Z52" s="482"/>
      <c r="AA52" s="482"/>
      <c r="AB52" s="482"/>
      <c r="AC52" s="482"/>
      <c r="AD52" s="482"/>
      <c r="AE52" s="482"/>
      <c r="AF52" s="482"/>
      <c r="AG52" s="482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s="483" customFormat="1" ht="15.75" customHeight="1">
      <c r="A54" s="472">
        <v>53</v>
      </c>
      <c r="B54" s="487">
        <v>2019100884827</v>
      </c>
      <c r="C54" s="500">
        <v>43746</v>
      </c>
      <c r="D54" s="495" t="s">
        <v>77</v>
      </c>
      <c r="E54" s="486" t="s">
        <v>78</v>
      </c>
      <c r="F54" s="486" t="s">
        <v>26</v>
      </c>
      <c r="G54" s="494" t="s">
        <v>79</v>
      </c>
      <c r="H54" s="495" t="s">
        <v>80</v>
      </c>
      <c r="I54" s="475">
        <v>153</v>
      </c>
      <c r="J54" s="486" t="s">
        <v>471</v>
      </c>
      <c r="K54" s="486"/>
      <c r="L54" s="486" t="s">
        <v>30</v>
      </c>
      <c r="M54" s="486">
        <v>1225</v>
      </c>
      <c r="N54" s="486">
        <v>0</v>
      </c>
      <c r="O54" s="486">
        <v>25</v>
      </c>
      <c r="P54" s="477">
        <v>44013</v>
      </c>
      <c r="Q54" s="492">
        <f t="shared" si="6"/>
        <v>1200</v>
      </c>
      <c r="R54" s="486">
        <v>1200</v>
      </c>
      <c r="S54" s="492">
        <f t="shared" si="7"/>
        <v>0</v>
      </c>
      <c r="T54" s="493" t="s">
        <v>473</v>
      </c>
      <c r="U54" s="499">
        <v>44012</v>
      </c>
      <c r="V54" s="486"/>
      <c r="W54" s="486"/>
      <c r="X54" s="486"/>
      <c r="Y54" s="482"/>
      <c r="Z54" s="482"/>
      <c r="AA54" s="482"/>
      <c r="AB54" s="482"/>
      <c r="AC54" s="482"/>
      <c r="AD54" s="482"/>
      <c r="AE54" s="482"/>
      <c r="AF54" s="482"/>
      <c r="AG54" s="482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s="483" customFormat="1" ht="15.75" customHeight="1">
      <c r="A105" s="472">
        <v>104</v>
      </c>
      <c r="B105" s="487">
        <v>20200320134778</v>
      </c>
      <c r="C105" s="500">
        <v>43910</v>
      </c>
      <c r="D105" s="486" t="s">
        <v>404</v>
      </c>
      <c r="E105" s="486" t="s">
        <v>405</v>
      </c>
      <c r="F105" s="486" t="s">
        <v>406</v>
      </c>
      <c r="G105" s="494" t="s">
        <v>407</v>
      </c>
      <c r="H105" s="486" t="s">
        <v>408</v>
      </c>
      <c r="I105" s="486">
        <v>204</v>
      </c>
      <c r="J105" s="486" t="s">
        <v>550</v>
      </c>
      <c r="K105" s="486"/>
      <c r="L105" s="495" t="s">
        <v>30</v>
      </c>
      <c r="M105" s="486">
        <v>47</v>
      </c>
      <c r="N105" s="492">
        <v>0</v>
      </c>
      <c r="O105" s="492">
        <v>0</v>
      </c>
      <c r="P105" s="477">
        <v>44083</v>
      </c>
      <c r="Q105" s="492">
        <f t="shared" si="10"/>
        <v>47</v>
      </c>
      <c r="R105" s="486">
        <v>60</v>
      </c>
      <c r="S105" s="492">
        <f t="shared" si="7"/>
        <v>13</v>
      </c>
      <c r="T105" s="486" t="s">
        <v>552</v>
      </c>
      <c r="U105" s="501">
        <v>44120</v>
      </c>
      <c r="V105" s="486"/>
      <c r="W105" s="486"/>
      <c r="X105" s="486"/>
      <c r="Y105" s="482"/>
      <c r="Z105" s="482"/>
      <c r="AA105" s="482"/>
      <c r="AB105" s="482"/>
      <c r="AC105" s="482"/>
      <c r="AD105" s="482"/>
      <c r="AE105" s="482"/>
      <c r="AF105" s="482"/>
      <c r="AG105" s="482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  <c r="V135" t="s">
        <v>1880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s="483" customFormat="1" ht="15.75" customHeight="1">
      <c r="A152" s="472">
        <v>151</v>
      </c>
      <c r="B152" s="487">
        <v>20200703140963</v>
      </c>
      <c r="C152" s="488">
        <v>44013</v>
      </c>
      <c r="D152" s="495" t="s">
        <v>24</v>
      </c>
      <c r="E152" s="486" t="s">
        <v>25</v>
      </c>
      <c r="F152" s="486" t="s">
        <v>26</v>
      </c>
      <c r="G152" s="494" t="s">
        <v>27</v>
      </c>
      <c r="H152" s="495" t="s">
        <v>28</v>
      </c>
      <c r="I152" s="495">
        <v>251</v>
      </c>
      <c r="J152" s="486" t="s">
        <v>607</v>
      </c>
      <c r="K152" s="486"/>
      <c r="L152" s="486" t="s">
        <v>30</v>
      </c>
      <c r="M152" s="486">
        <v>2490</v>
      </c>
      <c r="N152" s="486">
        <v>0</v>
      </c>
      <c r="O152" s="486">
        <v>25</v>
      </c>
      <c r="P152" s="477">
        <v>44166</v>
      </c>
      <c r="Q152" s="479">
        <f t="shared" si="11"/>
        <v>2465</v>
      </c>
      <c r="R152" s="486">
        <v>2450</v>
      </c>
      <c r="S152" s="492">
        <f t="shared" si="7"/>
        <v>-15</v>
      </c>
      <c r="T152" s="482" t="s">
        <v>620</v>
      </c>
      <c r="U152" s="499">
        <v>44166</v>
      </c>
      <c r="V152" s="486"/>
      <c r="W152" s="486"/>
      <c r="X152" s="486"/>
      <c r="Y152" s="482"/>
      <c r="Z152" s="482"/>
      <c r="AA152" s="482"/>
      <c r="AB152" s="482"/>
      <c r="AC152" s="482"/>
      <c r="AD152" s="482"/>
      <c r="AE152" s="482"/>
      <c r="AF152" s="482"/>
      <c r="AG152" s="482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s="483" customFormat="1" ht="15.75" customHeight="1">
      <c r="A176" s="472">
        <v>175</v>
      </c>
      <c r="B176" s="487">
        <v>20200225135060</v>
      </c>
      <c r="C176" s="500">
        <v>43886</v>
      </c>
      <c r="D176" s="486" t="s">
        <v>99</v>
      </c>
      <c r="E176" s="486" t="s">
        <v>100</v>
      </c>
      <c r="F176" s="486" t="s">
        <v>26</v>
      </c>
      <c r="G176" s="489" t="s">
        <v>101</v>
      </c>
      <c r="H176" s="486" t="s">
        <v>102</v>
      </c>
      <c r="I176" s="486">
        <v>275</v>
      </c>
      <c r="J176" s="486" t="s">
        <v>626</v>
      </c>
      <c r="K176" s="486"/>
      <c r="L176" s="495" t="s">
        <v>30</v>
      </c>
      <c r="M176" s="486">
        <f>547.5-35</f>
        <v>512.5</v>
      </c>
      <c r="N176" s="486">
        <v>0</v>
      </c>
      <c r="O176" s="486">
        <v>12.5</v>
      </c>
      <c r="P176" s="477">
        <v>44210</v>
      </c>
      <c r="Q176" s="492">
        <f t="shared" si="11"/>
        <v>500</v>
      </c>
      <c r="R176" s="486">
        <v>562.5</v>
      </c>
      <c r="S176" s="492">
        <f t="shared" si="7"/>
        <v>62.5</v>
      </c>
      <c r="T176" s="486" t="s">
        <v>647</v>
      </c>
      <c r="U176" s="501">
        <v>44216</v>
      </c>
      <c r="V176" s="486"/>
      <c r="W176" s="486"/>
      <c r="X176" s="486"/>
      <c r="Y176" s="482"/>
      <c r="Z176" s="482"/>
      <c r="AA176" s="482"/>
      <c r="AB176" s="482"/>
      <c r="AC176" s="482"/>
      <c r="AD176" s="482"/>
      <c r="AE176" s="482"/>
      <c r="AF176" s="482"/>
      <c r="AG176" s="482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s="483" customFormat="1" ht="15.75" customHeight="1">
      <c r="A205" s="472">
        <v>204</v>
      </c>
      <c r="B205" s="487">
        <v>20200516137407</v>
      </c>
      <c r="C205" s="500">
        <v>43967</v>
      </c>
      <c r="D205" s="502" t="s">
        <v>67</v>
      </c>
      <c r="E205" s="502" t="s">
        <v>68</v>
      </c>
      <c r="F205" s="502" t="s">
        <v>26</v>
      </c>
      <c r="G205" s="503" t="s">
        <v>69</v>
      </c>
      <c r="H205" s="495" t="s">
        <v>70</v>
      </c>
      <c r="I205" s="486">
        <v>304</v>
      </c>
      <c r="J205" s="486" t="s">
        <v>673</v>
      </c>
      <c r="K205" s="504"/>
      <c r="L205" s="504" t="s">
        <v>30</v>
      </c>
      <c r="M205" s="505">
        <v>3025</v>
      </c>
      <c r="N205" s="505">
        <v>0</v>
      </c>
      <c r="O205" s="505">
        <v>25</v>
      </c>
      <c r="P205" s="477">
        <v>44256</v>
      </c>
      <c r="Q205" s="506">
        <f t="shared" si="11"/>
        <v>3000</v>
      </c>
      <c r="R205" s="505">
        <v>3010</v>
      </c>
      <c r="S205" s="506">
        <f t="shared" si="7"/>
        <v>10</v>
      </c>
      <c r="T205" s="486" t="s">
        <v>684</v>
      </c>
      <c r="U205" s="499">
        <v>44270</v>
      </c>
      <c r="V205" s="504"/>
      <c r="W205" s="504"/>
      <c r="X205" s="504"/>
      <c r="Y205" s="482"/>
      <c r="Z205" s="482"/>
      <c r="AA205" s="482"/>
      <c r="AB205" s="482"/>
      <c r="AC205" s="482"/>
      <c r="AD205" s="482"/>
      <c r="AE205" s="482"/>
      <c r="AF205" s="482"/>
      <c r="AG205" s="482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G211"/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71" sqref="E171"/>
    </sheetView>
  </sheetViews>
  <sheetFormatPr defaultColWidth="14.42578125" defaultRowHeight="15" customHeight="1"/>
  <cols>
    <col min="1" max="1" width="7.42578125" customWidth="1"/>
    <col min="2" max="2" width="28.710937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483" customFormat="1" ht="15.75" customHeight="1">
      <c r="A76" s="472">
        <v>75</v>
      </c>
      <c r="B76" s="473">
        <v>2019081481119</v>
      </c>
      <c r="C76" s="474">
        <v>43691</v>
      </c>
      <c r="D76" s="475" t="s">
        <v>841</v>
      </c>
      <c r="E76" s="475" t="s">
        <v>842</v>
      </c>
      <c r="F76" s="475" t="s">
        <v>45</v>
      </c>
      <c r="G76" s="476" t="s">
        <v>843</v>
      </c>
      <c r="H76" s="475" t="s">
        <v>844</v>
      </c>
      <c r="I76" s="475">
        <v>175</v>
      </c>
      <c r="J76" s="477">
        <v>43691</v>
      </c>
      <c r="K76" s="475" t="s">
        <v>873</v>
      </c>
      <c r="L76" s="478">
        <v>43733</v>
      </c>
      <c r="M76" s="479">
        <v>3025</v>
      </c>
      <c r="N76" s="475" t="s">
        <v>30</v>
      </c>
      <c r="O76" s="479">
        <v>0</v>
      </c>
      <c r="P76" s="479">
        <v>25</v>
      </c>
      <c r="Q76" s="479">
        <f t="shared" si="3"/>
        <v>3000</v>
      </c>
      <c r="R76" s="479">
        <v>3550</v>
      </c>
      <c r="S76" s="479">
        <f t="shared" si="4"/>
        <v>550</v>
      </c>
      <c r="T76" s="480" t="s">
        <v>874</v>
      </c>
      <c r="U76" s="481">
        <v>43704</v>
      </c>
      <c r="V76" s="480"/>
      <c r="W76" s="480"/>
      <c r="X76" s="480"/>
      <c r="Y76" s="482"/>
      <c r="Z76" s="482"/>
      <c r="AA76" s="482"/>
      <c r="AB76" s="482"/>
      <c r="AC76" s="482"/>
      <c r="AD76" s="482"/>
      <c r="AE76" s="482"/>
      <c r="AF76" s="482"/>
      <c r="AG76" s="482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s="483" customFormat="1" ht="15.75" customHeight="1">
      <c r="A94" s="472">
        <v>93</v>
      </c>
      <c r="B94" s="475" t="s">
        <v>374</v>
      </c>
      <c r="C94" s="477">
        <v>43433</v>
      </c>
      <c r="D94" s="475" t="s">
        <v>375</v>
      </c>
      <c r="E94" s="475" t="s">
        <v>376</v>
      </c>
      <c r="F94" s="475" t="s">
        <v>377</v>
      </c>
      <c r="G94" s="476" t="s">
        <v>378</v>
      </c>
      <c r="H94" s="475" t="s">
        <v>379</v>
      </c>
      <c r="I94" s="475">
        <v>193</v>
      </c>
      <c r="J94" s="477">
        <v>43739</v>
      </c>
      <c r="K94" s="480" t="s">
        <v>906</v>
      </c>
      <c r="L94" s="478">
        <v>43763</v>
      </c>
      <c r="M94" s="479">
        <v>525</v>
      </c>
      <c r="N94" s="475" t="s">
        <v>30</v>
      </c>
      <c r="O94" s="479">
        <v>0</v>
      </c>
      <c r="P94" s="479">
        <v>25</v>
      </c>
      <c r="Q94" s="479">
        <f t="shared" si="5"/>
        <v>500</v>
      </c>
      <c r="R94" s="479">
        <v>510</v>
      </c>
      <c r="S94" s="479">
        <f t="shared" si="4"/>
        <v>10</v>
      </c>
      <c r="T94" s="480" t="s">
        <v>911</v>
      </c>
      <c r="U94" s="481">
        <v>43741</v>
      </c>
      <c r="V94" s="480"/>
      <c r="W94" s="480"/>
      <c r="X94" s="480"/>
      <c r="Y94" s="482"/>
      <c r="Z94" s="482"/>
      <c r="AA94" s="482"/>
      <c r="AB94" s="482"/>
      <c r="AC94" s="482"/>
      <c r="AD94" s="482"/>
      <c r="AE94" s="482"/>
      <c r="AF94" s="482"/>
      <c r="AG94" s="482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s="483" customFormat="1" ht="15.75" customHeight="1">
      <c r="A102" s="472">
        <v>101</v>
      </c>
      <c r="B102" s="475" t="s">
        <v>105</v>
      </c>
      <c r="C102" s="477">
        <v>42625</v>
      </c>
      <c r="D102" s="475" t="s">
        <v>106</v>
      </c>
      <c r="E102" s="475" t="s">
        <v>107</v>
      </c>
      <c r="F102" s="475" t="s">
        <v>26</v>
      </c>
      <c r="G102" s="480"/>
      <c r="H102" s="480"/>
      <c r="I102" s="475">
        <v>201</v>
      </c>
      <c r="J102" s="477">
        <v>43739</v>
      </c>
      <c r="K102" s="480" t="s">
        <v>921</v>
      </c>
      <c r="L102" s="478">
        <v>43739</v>
      </c>
      <c r="M102" s="484">
        <v>25370</v>
      </c>
      <c r="N102" s="480" t="s">
        <v>30</v>
      </c>
      <c r="O102" s="484">
        <v>0</v>
      </c>
      <c r="P102" s="479">
        <v>0</v>
      </c>
      <c r="Q102" s="479">
        <f t="shared" ref="Q102:Q158" si="6">M102-P102</f>
        <v>25370</v>
      </c>
      <c r="R102" s="479">
        <v>25370</v>
      </c>
      <c r="S102" s="479">
        <f t="shared" ref="S102:S129" si="7">R102-Q102</f>
        <v>0</v>
      </c>
      <c r="T102" s="480" t="s">
        <v>922</v>
      </c>
      <c r="U102" s="481">
        <v>43783</v>
      </c>
      <c r="V102" s="485"/>
      <c r="W102" s="486"/>
      <c r="X102" s="480"/>
      <c r="Y102" s="482"/>
      <c r="Z102" s="482"/>
      <c r="AA102" s="482"/>
      <c r="AB102" s="482"/>
      <c r="AC102" s="482"/>
      <c r="AD102" s="482"/>
      <c r="AE102" s="482"/>
      <c r="AF102" s="482"/>
      <c r="AG102" s="482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8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39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0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0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39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1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1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1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1">
        <v>43896</v>
      </c>
      <c r="V154" s="16">
        <v>40</v>
      </c>
      <c r="W154" s="37" t="s">
        <v>968</v>
      </c>
      <c r="X154" s="11"/>
      <c r="AF154" s="19"/>
      <c r="AG154" s="19"/>
    </row>
    <row r="155" spans="1:33" s="483" customFormat="1" ht="15.75" customHeight="1">
      <c r="A155" s="472">
        <v>154</v>
      </c>
      <c r="B155" s="487">
        <v>20200225135060</v>
      </c>
      <c r="C155" s="488">
        <v>43886</v>
      </c>
      <c r="D155" s="486" t="s">
        <v>99</v>
      </c>
      <c r="E155" s="486" t="s">
        <v>100</v>
      </c>
      <c r="F155" s="486" t="s">
        <v>26</v>
      </c>
      <c r="G155" s="489" t="s">
        <v>101</v>
      </c>
      <c r="H155" s="486" t="s">
        <v>102</v>
      </c>
      <c r="I155" s="486">
        <v>254</v>
      </c>
      <c r="J155" s="490">
        <v>43891</v>
      </c>
      <c r="K155" s="486" t="s">
        <v>1001</v>
      </c>
      <c r="L155" s="486"/>
      <c r="M155" s="486">
        <v>1574</v>
      </c>
      <c r="N155" s="491" t="s">
        <v>30</v>
      </c>
      <c r="O155" s="486">
        <v>0</v>
      </c>
      <c r="P155" s="486">
        <v>0</v>
      </c>
      <c r="Q155" s="492">
        <f t="shared" si="6"/>
        <v>1574</v>
      </c>
      <c r="R155" s="486">
        <v>1554</v>
      </c>
      <c r="S155" s="492">
        <f t="shared" si="8"/>
        <v>-20</v>
      </c>
      <c r="T155" s="493" t="s">
        <v>1012</v>
      </c>
      <c r="U155" s="481">
        <v>43894</v>
      </c>
      <c r="V155" s="486"/>
      <c r="W155" s="486"/>
      <c r="X155" s="486"/>
      <c r="Y155" s="482"/>
      <c r="Z155" s="482"/>
      <c r="AA155" s="482"/>
      <c r="AB155" s="482"/>
      <c r="AC155" s="482"/>
      <c r="AD155" s="482"/>
      <c r="AE155" s="482"/>
      <c r="AF155" s="482"/>
      <c r="AG155" s="482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1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s="483" customFormat="1" ht="15.75" customHeight="1">
      <c r="A159" s="472">
        <v>158</v>
      </c>
      <c r="B159" s="486">
        <v>20200320134778</v>
      </c>
      <c r="C159" s="488">
        <v>43910</v>
      </c>
      <c r="D159" s="486" t="s">
        <v>404</v>
      </c>
      <c r="E159" s="486" t="s">
        <v>405</v>
      </c>
      <c r="F159" s="486" t="s">
        <v>406</v>
      </c>
      <c r="G159" s="494" t="s">
        <v>407</v>
      </c>
      <c r="H159" s="486" t="s">
        <v>408</v>
      </c>
      <c r="I159" s="486">
        <v>258</v>
      </c>
      <c r="J159" s="490">
        <v>43910</v>
      </c>
      <c r="K159" s="486" t="s">
        <v>1021</v>
      </c>
      <c r="L159" s="486"/>
      <c r="M159" s="486">
        <v>836</v>
      </c>
      <c r="N159" s="495" t="s">
        <v>30</v>
      </c>
      <c r="O159" s="486">
        <v>0</v>
      </c>
      <c r="P159" s="486">
        <v>0</v>
      </c>
      <c r="Q159" s="486">
        <v>836</v>
      </c>
      <c r="R159" s="486">
        <v>796</v>
      </c>
      <c r="S159" s="492">
        <f t="shared" si="8"/>
        <v>-40</v>
      </c>
      <c r="T159" s="486" t="s">
        <v>1022</v>
      </c>
      <c r="U159" s="481">
        <v>43915</v>
      </c>
      <c r="V159" s="486"/>
      <c r="W159" s="486"/>
      <c r="X159" s="486"/>
      <c r="Y159" s="482"/>
      <c r="Z159" s="482"/>
      <c r="AA159" s="482"/>
      <c r="AB159" s="482"/>
      <c r="AC159" s="482"/>
      <c r="AD159" s="482"/>
      <c r="AE159" s="482"/>
      <c r="AF159" s="482"/>
      <c r="AG159" s="482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1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2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2">
        <v>43907</v>
      </c>
      <c r="I163" s="19">
        <v>75.155000000000001</v>
      </c>
    </row>
    <row r="164" spans="1:33" ht="15.75" customHeight="1">
      <c r="H164" s="142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G164"/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scale="31" fitToHeight="0" orientation="landscape" cellComments="atEnd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>
      <selection activeCell="P21" sqref="P21"/>
    </sheetView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3" t="s">
        <v>3</v>
      </c>
      <c r="C1" s="143" t="s">
        <v>4</v>
      </c>
      <c r="D1" s="143" t="s">
        <v>5</v>
      </c>
      <c r="E1" s="143" t="s">
        <v>7</v>
      </c>
      <c r="F1" s="143" t="s">
        <v>6</v>
      </c>
      <c r="G1" s="143" t="s">
        <v>692</v>
      </c>
      <c r="H1" s="143" t="s">
        <v>9</v>
      </c>
      <c r="I1" s="143" t="s">
        <v>10</v>
      </c>
      <c r="J1" s="143" t="s">
        <v>11</v>
      </c>
      <c r="K1" s="143" t="s">
        <v>12</v>
      </c>
      <c r="L1" s="143" t="s">
        <v>13</v>
      </c>
      <c r="M1" s="143" t="s">
        <v>15</v>
      </c>
      <c r="N1" s="143" t="s">
        <v>1025</v>
      </c>
      <c r="O1" s="143" t="s">
        <v>1026</v>
      </c>
      <c r="P1" s="143" t="s">
        <v>17</v>
      </c>
      <c r="Q1" s="143" t="s">
        <v>1027</v>
      </c>
      <c r="R1" s="143" t="s">
        <v>19</v>
      </c>
      <c r="S1" s="143" t="s">
        <v>20</v>
      </c>
      <c r="T1" s="143" t="s">
        <v>1028</v>
      </c>
      <c r="U1" s="143" t="s">
        <v>23</v>
      </c>
      <c r="V1" s="143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4" t="s">
        <v>1031</v>
      </c>
      <c r="E2" s="145" t="s">
        <v>1032</v>
      </c>
      <c r="F2" s="146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4" t="s">
        <v>1038</v>
      </c>
      <c r="E3" s="145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4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4" t="s">
        <v>1046</v>
      </c>
      <c r="E5" s="145" t="s">
        <v>366</v>
      </c>
      <c r="F5" s="146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4" t="s">
        <v>1031</v>
      </c>
      <c r="E6" s="145" t="s">
        <v>1032</v>
      </c>
      <c r="F6" s="146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4" t="s">
        <v>1031</v>
      </c>
      <c r="E7" s="147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4" t="s">
        <v>1031</v>
      </c>
      <c r="E8" s="147"/>
      <c r="F8" s="147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4" t="s">
        <v>1031</v>
      </c>
      <c r="E9" s="145" t="s">
        <v>1032</v>
      </c>
      <c r="F9" s="146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4" t="s">
        <v>1038</v>
      </c>
      <c r="E10" s="145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4" t="s">
        <v>1031</v>
      </c>
      <c r="E11" s="147"/>
      <c r="F11" s="147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8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4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8"/>
      <c r="N12" s="148"/>
      <c r="O12" s="148"/>
      <c r="P12" s="148">
        <v>14167</v>
      </c>
      <c r="Q12" s="149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0" t="s">
        <v>1073</v>
      </c>
      <c r="C13" s="37" t="s">
        <v>1074</v>
      </c>
      <c r="D13" s="144" t="s">
        <v>1031</v>
      </c>
      <c r="E13" s="145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4" t="s">
        <v>1038</v>
      </c>
      <c r="E14" s="145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4" t="s">
        <v>1031</v>
      </c>
      <c r="E15" s="147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4" t="s">
        <v>1046</v>
      </c>
      <c r="E16" s="145" t="s">
        <v>366</v>
      </c>
      <c r="F16" s="146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4" t="s">
        <v>1093</v>
      </c>
      <c r="E17" s="145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4" t="s">
        <v>1093</v>
      </c>
      <c r="E18" s="145" t="s">
        <v>1100</v>
      </c>
      <c r="F18" s="146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1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4" t="s">
        <v>1038</v>
      </c>
      <c r="E19" s="145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558">
        <v>19</v>
      </c>
      <c r="B20" s="555" t="s">
        <v>1108</v>
      </c>
      <c r="C20" s="555" t="s">
        <v>385</v>
      </c>
      <c r="D20" s="555" t="s">
        <v>1093</v>
      </c>
      <c r="E20" s="555" t="s">
        <v>58</v>
      </c>
      <c r="F20" s="556" t="s">
        <v>57</v>
      </c>
      <c r="G20" s="555">
        <v>24</v>
      </c>
      <c r="H20" s="551">
        <v>43260</v>
      </c>
      <c r="I20" s="555" t="s">
        <v>1109</v>
      </c>
      <c r="J20" s="555" t="s">
        <v>1110</v>
      </c>
      <c r="K20" s="555" t="s">
        <v>30</v>
      </c>
      <c r="L20" s="554">
        <v>4600</v>
      </c>
      <c r="M20" s="153"/>
      <c r="N20" s="153"/>
      <c r="O20" s="153"/>
      <c r="P20" s="431">
        <v>50</v>
      </c>
      <c r="Q20" s="16">
        <v>66.900000000000006</v>
      </c>
      <c r="R20" s="37" t="s">
        <v>1111</v>
      </c>
      <c r="S20" s="21">
        <v>43269</v>
      </c>
      <c r="T20" s="557">
        <v>40</v>
      </c>
      <c r="U20" s="555" t="s">
        <v>1112</v>
      </c>
      <c r="V20" s="554" t="s">
        <v>1113</v>
      </c>
    </row>
    <row r="21" spans="1:22" ht="15.75" customHeight="1">
      <c r="A21" s="553"/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153"/>
      <c r="N21" s="153"/>
      <c r="O21" s="153"/>
      <c r="P21" s="431">
        <v>3480</v>
      </c>
      <c r="Q21" s="16">
        <v>66.900000000000006</v>
      </c>
      <c r="R21" s="37" t="s">
        <v>1114</v>
      </c>
      <c r="S21" s="21">
        <v>43277</v>
      </c>
      <c r="T21" s="552"/>
      <c r="U21" s="553"/>
      <c r="V21" s="553"/>
    </row>
    <row r="22" spans="1:22" ht="15.75" customHeight="1">
      <c r="A22" s="23">
        <v>20</v>
      </c>
      <c r="B22" s="37" t="s">
        <v>1108</v>
      </c>
      <c r="C22" s="37" t="s">
        <v>385</v>
      </c>
      <c r="D22" s="144" t="s">
        <v>1093</v>
      </c>
      <c r="E22" s="145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431">
        <v>2155</v>
      </c>
      <c r="Q22" s="16">
        <v>66.900000000000006</v>
      </c>
      <c r="R22" s="37" t="s">
        <v>1115</v>
      </c>
      <c r="S22" s="21">
        <v>43278</v>
      </c>
      <c r="T22" s="553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4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0" t="s">
        <v>1073</v>
      </c>
      <c r="C24" s="37" t="s">
        <v>1074</v>
      </c>
      <c r="D24" s="37" t="s">
        <v>1031</v>
      </c>
      <c r="E24" s="144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554">
        <v>23</v>
      </c>
      <c r="B25" s="555" t="s">
        <v>106</v>
      </c>
      <c r="C25" s="37" t="s">
        <v>107</v>
      </c>
      <c r="D25" s="555" t="s">
        <v>1031</v>
      </c>
      <c r="E25" s="154"/>
      <c r="F25" s="555"/>
      <c r="G25" s="555">
        <v>28</v>
      </c>
      <c r="H25" s="559">
        <v>43266</v>
      </c>
      <c r="I25" s="555" t="s">
        <v>1123</v>
      </c>
      <c r="J25" s="554"/>
      <c r="K25" s="555" t="s">
        <v>30</v>
      </c>
      <c r="L25" s="554">
        <v>26773.75</v>
      </c>
      <c r="M25" s="153"/>
      <c r="N25" s="153"/>
      <c r="O25" s="153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553"/>
      <c r="B26" s="553"/>
      <c r="C26" s="37" t="s">
        <v>107</v>
      </c>
      <c r="D26" s="553"/>
      <c r="E26" s="154"/>
      <c r="F26" s="553"/>
      <c r="G26" s="553"/>
      <c r="H26" s="553"/>
      <c r="I26" s="553"/>
      <c r="J26" s="553"/>
      <c r="K26" s="553"/>
      <c r="L26" s="553"/>
      <c r="M26" s="153"/>
      <c r="N26" s="153"/>
      <c r="O26" s="153"/>
      <c r="P26" s="16">
        <v>3923.7</v>
      </c>
      <c r="Q26" s="155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4" t="s">
        <v>80</v>
      </c>
      <c r="F27" s="146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6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4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7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4" t="s">
        <v>844</v>
      </c>
      <c r="F29" s="158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4"/>
      <c r="F30" s="159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6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4" t="s">
        <v>1100</v>
      </c>
      <c r="F31" s="146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6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4" t="s">
        <v>366</v>
      </c>
      <c r="F32" s="146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6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4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6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4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6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6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0" t="s">
        <v>1073</v>
      </c>
      <c r="C36" s="37" t="s">
        <v>1074</v>
      </c>
      <c r="D36" s="37" t="s">
        <v>1031</v>
      </c>
      <c r="E36" s="37" t="s">
        <v>1075</v>
      </c>
      <c r="F36" s="138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6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554">
        <v>34</v>
      </c>
      <c r="B37" s="555" t="s">
        <v>1108</v>
      </c>
      <c r="C37" s="555" t="s">
        <v>385</v>
      </c>
      <c r="D37" s="555" t="s">
        <v>1093</v>
      </c>
      <c r="E37" s="555" t="s">
        <v>58</v>
      </c>
      <c r="F37" s="556" t="s">
        <v>57</v>
      </c>
      <c r="G37" s="555">
        <v>36</v>
      </c>
      <c r="H37" s="551">
        <v>43298</v>
      </c>
      <c r="I37" s="160"/>
      <c r="J37" s="555"/>
      <c r="K37" s="555" t="s">
        <v>30</v>
      </c>
      <c r="L37" s="557">
        <v>6925</v>
      </c>
      <c r="M37" s="153"/>
      <c r="N37" s="153"/>
      <c r="O37" s="153"/>
      <c r="P37" s="16">
        <v>3474</v>
      </c>
      <c r="Q37" s="156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553"/>
      <c r="B38" s="553"/>
      <c r="C38" s="553"/>
      <c r="D38" s="553"/>
      <c r="E38" s="553"/>
      <c r="F38" s="553"/>
      <c r="G38" s="553"/>
      <c r="H38" s="553"/>
      <c r="I38" s="54"/>
      <c r="J38" s="553"/>
      <c r="K38" s="553"/>
      <c r="L38" s="553"/>
      <c r="M38" s="153"/>
      <c r="N38" s="153"/>
      <c r="O38" s="153"/>
      <c r="P38" s="16">
        <v>3431</v>
      </c>
      <c r="Q38" s="156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4"/>
      <c r="F39" s="159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6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4" t="s">
        <v>366</v>
      </c>
      <c r="F40" s="146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6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554">
        <v>37</v>
      </c>
      <c r="B41" s="555" t="s">
        <v>1098</v>
      </c>
      <c r="C41" s="555" t="s">
        <v>1099</v>
      </c>
      <c r="D41" s="554" t="s">
        <v>1093</v>
      </c>
      <c r="E41" s="554" t="s">
        <v>1100</v>
      </c>
      <c r="F41" s="556" t="s">
        <v>1101</v>
      </c>
      <c r="G41" s="555">
        <v>39</v>
      </c>
      <c r="H41" s="551">
        <v>43306</v>
      </c>
      <c r="I41" s="160"/>
      <c r="J41" s="554" t="s">
        <v>1153</v>
      </c>
      <c r="K41" s="555" t="s">
        <v>30</v>
      </c>
      <c r="L41" s="554">
        <v>2720</v>
      </c>
      <c r="M41" s="153"/>
      <c r="N41" s="153"/>
      <c r="O41" s="153"/>
      <c r="P41" s="16">
        <v>1330</v>
      </c>
      <c r="Q41" s="156"/>
      <c r="R41" s="161" t="s">
        <v>1155</v>
      </c>
      <c r="S41" s="21">
        <v>43333</v>
      </c>
      <c r="T41" s="11"/>
      <c r="U41" s="11"/>
      <c r="V41" s="11"/>
    </row>
    <row r="42" spans="1:22" ht="15.75" customHeight="1">
      <c r="A42" s="552"/>
      <c r="B42" s="552"/>
      <c r="C42" s="552"/>
      <c r="D42" s="552"/>
      <c r="E42" s="552"/>
      <c r="F42" s="552"/>
      <c r="G42" s="552"/>
      <c r="H42" s="552"/>
      <c r="I42" s="160"/>
      <c r="J42" s="552"/>
      <c r="K42" s="552"/>
      <c r="L42" s="552"/>
      <c r="M42" s="153"/>
      <c r="N42" s="153"/>
      <c r="O42" s="153"/>
      <c r="P42" s="16">
        <v>495</v>
      </c>
      <c r="Q42" s="156"/>
      <c r="R42" s="161" t="s">
        <v>1156</v>
      </c>
      <c r="S42" s="14">
        <v>43353</v>
      </c>
      <c r="T42" s="11"/>
      <c r="U42" s="11"/>
      <c r="V42" s="11"/>
    </row>
    <row r="43" spans="1:22" ht="15.75" customHeight="1">
      <c r="A43" s="553"/>
      <c r="B43" s="553"/>
      <c r="C43" s="553"/>
      <c r="D43" s="553"/>
      <c r="E43" s="553"/>
      <c r="F43" s="553"/>
      <c r="G43" s="553"/>
      <c r="H43" s="553"/>
      <c r="I43" s="54"/>
      <c r="J43" s="553"/>
      <c r="K43" s="553"/>
      <c r="L43" s="553"/>
      <c r="M43" s="153"/>
      <c r="N43" s="153"/>
      <c r="O43" s="153"/>
      <c r="P43" s="16">
        <v>895</v>
      </c>
      <c r="Q43" s="156"/>
      <c r="R43" s="161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8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4"/>
      <c r="F45" s="159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2">
        <v>40</v>
      </c>
      <c r="B46" s="163" t="s">
        <v>1167</v>
      </c>
      <c r="C46" s="163" t="s">
        <v>1168</v>
      </c>
      <c r="D46" s="163" t="s">
        <v>1031</v>
      </c>
      <c r="E46" s="163" t="s">
        <v>1169</v>
      </c>
      <c r="F46" s="164" t="s">
        <v>1170</v>
      </c>
      <c r="G46" s="163">
        <v>42</v>
      </c>
      <c r="H46" s="85">
        <v>43325</v>
      </c>
      <c r="I46" s="84"/>
      <c r="J46" s="163" t="s">
        <v>966</v>
      </c>
      <c r="K46" s="163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3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8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6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8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6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0" t="s">
        <v>1073</v>
      </c>
      <c r="C49" s="37" t="s">
        <v>1074</v>
      </c>
      <c r="D49" s="37" t="s">
        <v>1031</v>
      </c>
      <c r="E49" s="37" t="s">
        <v>1075</v>
      </c>
      <c r="F49" s="138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6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554">
        <v>44</v>
      </c>
      <c r="B50" s="555" t="s">
        <v>1108</v>
      </c>
      <c r="C50" s="11"/>
      <c r="D50" s="555" t="s">
        <v>1093</v>
      </c>
      <c r="E50" s="154"/>
      <c r="F50" s="556" t="s">
        <v>57</v>
      </c>
      <c r="G50" s="555">
        <v>46</v>
      </c>
      <c r="H50" s="551">
        <v>43330</v>
      </c>
      <c r="I50" s="160"/>
      <c r="J50" s="554"/>
      <c r="K50" s="555" t="s">
        <v>30</v>
      </c>
      <c r="L50" s="554">
        <v>9225</v>
      </c>
      <c r="M50" s="153"/>
      <c r="N50" s="153"/>
      <c r="O50" s="153"/>
      <c r="P50" s="16">
        <v>3446.5</v>
      </c>
      <c r="Q50" s="156"/>
      <c r="R50" s="37" t="s">
        <v>1179</v>
      </c>
      <c r="S50" s="21">
        <v>43339</v>
      </c>
      <c r="T50" s="554">
        <v>60</v>
      </c>
      <c r="U50" s="11"/>
      <c r="V50" s="11"/>
    </row>
    <row r="51" spans="1:22" ht="15.75" customHeight="1">
      <c r="A51" s="552"/>
      <c r="B51" s="552"/>
      <c r="C51" s="11"/>
      <c r="D51" s="552"/>
      <c r="E51" s="154"/>
      <c r="F51" s="552"/>
      <c r="G51" s="552"/>
      <c r="H51" s="552"/>
      <c r="I51" s="160"/>
      <c r="J51" s="552"/>
      <c r="K51" s="552"/>
      <c r="L51" s="552"/>
      <c r="M51" s="153"/>
      <c r="N51" s="153"/>
      <c r="O51" s="153"/>
      <c r="P51" s="16">
        <v>3446.5</v>
      </c>
      <c r="Q51" s="156"/>
      <c r="R51" s="37" t="s">
        <v>1180</v>
      </c>
      <c r="S51" s="21">
        <v>43340</v>
      </c>
      <c r="T51" s="552"/>
      <c r="U51" s="11"/>
      <c r="V51" s="11"/>
    </row>
    <row r="52" spans="1:22" ht="15.75" customHeight="1">
      <c r="A52" s="553"/>
      <c r="B52" s="553"/>
      <c r="C52" s="37" t="s">
        <v>385</v>
      </c>
      <c r="D52" s="553"/>
      <c r="E52" s="144" t="s">
        <v>58</v>
      </c>
      <c r="F52" s="553"/>
      <c r="G52" s="553"/>
      <c r="H52" s="553"/>
      <c r="I52" s="54"/>
      <c r="J52" s="553"/>
      <c r="K52" s="553"/>
      <c r="L52" s="553"/>
      <c r="M52" s="153"/>
      <c r="N52" s="153"/>
      <c r="O52" s="153"/>
      <c r="P52" s="16">
        <v>2272</v>
      </c>
      <c r="Q52" s="16">
        <v>66.900000000000006</v>
      </c>
      <c r="R52" s="37" t="s">
        <v>1181</v>
      </c>
      <c r="S52" s="21">
        <v>43341</v>
      </c>
      <c r="T52" s="553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4"/>
      <c r="F53" s="159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6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4" t="s">
        <v>366</v>
      </c>
      <c r="F54" s="146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6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4" t="s">
        <v>1100</v>
      </c>
      <c r="F55" s="146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6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4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6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4" t="s">
        <v>366</v>
      </c>
      <c r="F57" s="146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6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8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6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554">
        <v>51</v>
      </c>
      <c r="B59" s="555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555">
        <v>52</v>
      </c>
      <c r="H59" s="551">
        <v>43343</v>
      </c>
      <c r="I59" s="160"/>
      <c r="J59" s="554"/>
      <c r="K59" s="555" t="s">
        <v>314</v>
      </c>
      <c r="L59" s="554">
        <v>14662</v>
      </c>
      <c r="M59" s="153"/>
      <c r="N59" s="153"/>
      <c r="O59" s="153"/>
      <c r="P59" s="16">
        <v>9980</v>
      </c>
      <c r="Q59" s="156"/>
      <c r="R59" s="37" t="s">
        <v>1191</v>
      </c>
      <c r="S59" s="21">
        <v>43355</v>
      </c>
      <c r="T59" s="554">
        <v>40</v>
      </c>
      <c r="U59" s="11"/>
      <c r="V59" s="11"/>
    </row>
    <row r="60" spans="1:22" ht="15.75" customHeight="1">
      <c r="A60" s="553"/>
      <c r="B60" s="553"/>
      <c r="C60" s="11"/>
      <c r="D60" s="11"/>
      <c r="E60" s="154"/>
      <c r="F60" s="159"/>
      <c r="G60" s="553"/>
      <c r="H60" s="553"/>
      <c r="I60" s="54"/>
      <c r="J60" s="553"/>
      <c r="K60" s="553"/>
      <c r="L60" s="553"/>
      <c r="M60" s="153"/>
      <c r="N60" s="153"/>
      <c r="O60" s="153"/>
      <c r="P60" s="16">
        <v>4642</v>
      </c>
      <c r="Q60" s="156"/>
      <c r="R60" s="37" t="s">
        <v>1192</v>
      </c>
      <c r="S60" s="21">
        <v>43357</v>
      </c>
      <c r="T60" s="553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4"/>
      <c r="F61" s="159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6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4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6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8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7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8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6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5">
        <v>56</v>
      </c>
      <c r="B65" s="166" t="s">
        <v>1198</v>
      </c>
      <c r="C65" s="166" t="s">
        <v>1199</v>
      </c>
      <c r="D65" s="166" t="s">
        <v>1200</v>
      </c>
      <c r="E65" s="166" t="s">
        <v>1201</v>
      </c>
      <c r="F65" s="167" t="s">
        <v>1202</v>
      </c>
      <c r="G65" s="166">
        <v>57</v>
      </c>
      <c r="H65" s="168">
        <v>43360</v>
      </c>
      <c r="I65" s="106"/>
      <c r="J65" s="106"/>
      <c r="K65" s="166" t="s">
        <v>30</v>
      </c>
      <c r="L65" s="169">
        <v>1025</v>
      </c>
      <c r="M65" s="106"/>
      <c r="N65" s="106"/>
      <c r="O65" s="106"/>
      <c r="P65" s="106"/>
      <c r="Q65" s="106"/>
      <c r="R65" s="106"/>
      <c r="S65" s="106"/>
      <c r="T65" s="169">
        <v>1025</v>
      </c>
      <c r="U65" s="166" t="s">
        <v>1203</v>
      </c>
      <c r="V65" s="106"/>
    </row>
    <row r="66" spans="1:22" ht="15.75" customHeight="1">
      <c r="A66" s="554">
        <v>57</v>
      </c>
      <c r="B66" s="555" t="s">
        <v>1108</v>
      </c>
      <c r="C66" s="555" t="s">
        <v>385</v>
      </c>
      <c r="D66" s="555" t="s">
        <v>1093</v>
      </c>
      <c r="E66" s="555" t="s">
        <v>58</v>
      </c>
      <c r="F66" s="556" t="s">
        <v>57</v>
      </c>
      <c r="G66" s="555">
        <v>58</v>
      </c>
      <c r="H66" s="551">
        <v>43360</v>
      </c>
      <c r="I66" s="160"/>
      <c r="J66" s="11"/>
      <c r="K66" s="555" t="s">
        <v>30</v>
      </c>
      <c r="L66" s="554">
        <v>7870</v>
      </c>
      <c r="M66" s="153"/>
      <c r="N66" s="153"/>
      <c r="O66" s="153"/>
      <c r="P66" s="16">
        <v>3423</v>
      </c>
      <c r="Q66" s="156"/>
      <c r="R66" s="37" t="s">
        <v>1204</v>
      </c>
      <c r="S66" s="21">
        <v>43371</v>
      </c>
      <c r="T66" s="554">
        <v>60</v>
      </c>
      <c r="U66" s="11"/>
      <c r="V66" s="11"/>
    </row>
    <row r="67" spans="1:22" ht="15.75" customHeight="1">
      <c r="A67" s="552"/>
      <c r="B67" s="552"/>
      <c r="C67" s="552"/>
      <c r="D67" s="552"/>
      <c r="E67" s="552"/>
      <c r="F67" s="552"/>
      <c r="G67" s="552"/>
      <c r="H67" s="552"/>
      <c r="I67" s="160"/>
      <c r="J67" s="11"/>
      <c r="K67" s="552"/>
      <c r="L67" s="552"/>
      <c r="M67" s="153"/>
      <c r="N67" s="153"/>
      <c r="O67" s="153"/>
      <c r="P67" s="16">
        <v>3397</v>
      </c>
      <c r="Q67" s="156"/>
      <c r="R67" s="37" t="s">
        <v>1205</v>
      </c>
      <c r="S67" s="21">
        <v>43371</v>
      </c>
      <c r="T67" s="552"/>
      <c r="U67" s="11"/>
      <c r="V67" s="11"/>
    </row>
    <row r="68" spans="1:22" ht="15.75" customHeight="1">
      <c r="A68" s="553"/>
      <c r="B68" s="553"/>
      <c r="C68" s="553"/>
      <c r="D68" s="553"/>
      <c r="E68" s="553"/>
      <c r="F68" s="553"/>
      <c r="G68" s="553"/>
      <c r="H68" s="553"/>
      <c r="I68" s="54"/>
      <c r="J68" s="11"/>
      <c r="K68" s="553"/>
      <c r="L68" s="553"/>
      <c r="M68" s="153"/>
      <c r="N68" s="153"/>
      <c r="O68" s="153"/>
      <c r="P68" s="16">
        <v>990</v>
      </c>
      <c r="Q68" s="156"/>
      <c r="R68" s="37" t="s">
        <v>1206</v>
      </c>
      <c r="S68" s="21">
        <v>43374</v>
      </c>
      <c r="T68" s="553"/>
      <c r="U68" s="11"/>
      <c r="V68" s="11"/>
    </row>
    <row r="69" spans="1:22" ht="15.75" customHeight="1">
      <c r="A69" s="23">
        <v>58</v>
      </c>
      <c r="B69" s="150" t="s">
        <v>1073</v>
      </c>
      <c r="C69" s="37" t="s">
        <v>1074</v>
      </c>
      <c r="D69" s="37" t="s">
        <v>1031</v>
      </c>
      <c r="E69" s="37" t="s">
        <v>1075</v>
      </c>
      <c r="F69" s="138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6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4"/>
      <c r="F70" s="159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6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8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6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8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6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4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7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4" t="s">
        <v>366</v>
      </c>
      <c r="F74" s="146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6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4" t="s">
        <v>1100</v>
      </c>
      <c r="F75" s="146" t="s">
        <v>1101</v>
      </c>
      <c r="G75" s="37">
        <v>65</v>
      </c>
      <c r="H75" s="21">
        <v>43369</v>
      </c>
      <c r="I75" s="170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6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4"/>
      <c r="F76" s="159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6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4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7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8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7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6" t="s">
        <v>1222</v>
      </c>
      <c r="C79" s="166" t="s">
        <v>1223</v>
      </c>
      <c r="D79" s="166" t="s">
        <v>1200</v>
      </c>
      <c r="E79" s="166" t="s">
        <v>1224</v>
      </c>
      <c r="F79" s="167" t="s">
        <v>1225</v>
      </c>
      <c r="G79" s="166">
        <v>69</v>
      </c>
      <c r="H79" s="171">
        <v>43389</v>
      </c>
      <c r="I79" s="106"/>
      <c r="J79" s="106"/>
      <c r="K79" s="166" t="s">
        <v>30</v>
      </c>
      <c r="L79" s="169">
        <v>615</v>
      </c>
      <c r="M79" s="106"/>
      <c r="N79" s="106"/>
      <c r="O79" s="106"/>
      <c r="P79" s="106"/>
      <c r="Q79" s="106"/>
      <c r="R79" s="106"/>
      <c r="S79" s="106"/>
      <c r="T79" s="169">
        <v>615</v>
      </c>
      <c r="U79" s="166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4"/>
      <c r="F80" s="159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7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8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7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7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4" t="s">
        <v>1100</v>
      </c>
      <c r="F83" s="146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4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6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4" t="s">
        <v>366</v>
      </c>
      <c r="F85" s="146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6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0" t="s">
        <v>1073</v>
      </c>
      <c r="C86" s="37" t="s">
        <v>1074</v>
      </c>
      <c r="D86" s="37" t="s">
        <v>1031</v>
      </c>
      <c r="E86" s="37" t="s">
        <v>1075</v>
      </c>
      <c r="F86" s="138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7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8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7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8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6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558">
        <v>78</v>
      </c>
      <c r="B89" s="555" t="s">
        <v>1108</v>
      </c>
      <c r="C89" s="555" t="s">
        <v>385</v>
      </c>
      <c r="D89" s="555" t="s">
        <v>1093</v>
      </c>
      <c r="E89" s="555" t="s">
        <v>58</v>
      </c>
      <c r="F89" s="556" t="s">
        <v>57</v>
      </c>
      <c r="G89" s="555">
        <v>79</v>
      </c>
      <c r="H89" s="570">
        <v>43403</v>
      </c>
      <c r="I89" s="172"/>
      <c r="J89" s="11"/>
      <c r="K89" s="554" t="s">
        <v>30</v>
      </c>
      <c r="L89" s="554">
        <v>5785</v>
      </c>
      <c r="M89" s="153"/>
      <c r="N89" s="153"/>
      <c r="O89" s="153"/>
      <c r="P89" s="16">
        <v>2355</v>
      </c>
      <c r="Q89" s="156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553"/>
      <c r="B90" s="553"/>
      <c r="C90" s="553"/>
      <c r="D90" s="553"/>
      <c r="E90" s="553"/>
      <c r="F90" s="553"/>
      <c r="G90" s="553"/>
      <c r="H90" s="553"/>
      <c r="I90" s="135"/>
      <c r="J90" s="11"/>
      <c r="K90" s="553"/>
      <c r="L90" s="553"/>
      <c r="M90" s="153"/>
      <c r="N90" s="153"/>
      <c r="O90" s="153"/>
      <c r="P90" s="16">
        <v>3390</v>
      </c>
      <c r="Q90" s="156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8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6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6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4"/>
      <c r="F93" s="159"/>
      <c r="G93" s="37">
        <v>82</v>
      </c>
      <c r="H93" s="21">
        <v>43405</v>
      </c>
      <c r="I93" s="170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8" t="s">
        <v>700</v>
      </c>
      <c r="G94" s="37">
        <v>83</v>
      </c>
      <c r="H94" s="21">
        <v>43407</v>
      </c>
      <c r="I94" s="170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7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554">
        <v>83</v>
      </c>
      <c r="B95" s="555" t="s">
        <v>1108</v>
      </c>
      <c r="C95" s="555" t="s">
        <v>385</v>
      </c>
      <c r="D95" s="555" t="s">
        <v>1093</v>
      </c>
      <c r="E95" s="555" t="s">
        <v>58</v>
      </c>
      <c r="F95" s="556" t="s">
        <v>57</v>
      </c>
      <c r="G95" s="555">
        <v>84</v>
      </c>
      <c r="H95" s="551">
        <v>43409</v>
      </c>
      <c r="I95" s="173"/>
      <c r="J95" s="571">
        <v>43435</v>
      </c>
      <c r="K95" s="554" t="s">
        <v>30</v>
      </c>
      <c r="L95" s="554">
        <v>7360</v>
      </c>
      <c r="M95" s="153"/>
      <c r="N95" s="153"/>
      <c r="O95" s="153"/>
      <c r="P95" s="16">
        <v>3432</v>
      </c>
      <c r="Q95" s="157"/>
      <c r="R95" s="172" t="s">
        <v>1248</v>
      </c>
      <c r="S95" s="24">
        <v>43424</v>
      </c>
      <c r="T95" s="554">
        <v>45</v>
      </c>
      <c r="U95" s="11"/>
      <c r="V95" s="11"/>
    </row>
    <row r="96" spans="1:22" ht="15.75" customHeight="1">
      <c r="A96" s="552"/>
      <c r="B96" s="552"/>
      <c r="C96" s="552"/>
      <c r="D96" s="552"/>
      <c r="E96" s="552"/>
      <c r="F96" s="552"/>
      <c r="G96" s="552"/>
      <c r="H96" s="552"/>
      <c r="I96" s="173"/>
      <c r="J96" s="552"/>
      <c r="K96" s="552"/>
      <c r="L96" s="552"/>
      <c r="M96" s="153"/>
      <c r="N96" s="153"/>
      <c r="O96" s="153"/>
      <c r="P96" s="16">
        <v>3442.5</v>
      </c>
      <c r="Q96" s="157"/>
      <c r="R96" s="135" t="s">
        <v>1249</v>
      </c>
      <c r="S96" s="24">
        <v>43424</v>
      </c>
      <c r="T96" s="552"/>
      <c r="U96" s="11"/>
      <c r="V96" s="11"/>
    </row>
    <row r="97" spans="1:22" ht="15.75" customHeight="1">
      <c r="A97" s="553"/>
      <c r="B97" s="553"/>
      <c r="C97" s="553"/>
      <c r="D97" s="553"/>
      <c r="E97" s="553"/>
      <c r="F97" s="553"/>
      <c r="G97" s="553"/>
      <c r="H97" s="553"/>
      <c r="I97" s="174"/>
      <c r="J97" s="553"/>
      <c r="K97" s="553"/>
      <c r="L97" s="553"/>
      <c r="M97" s="153"/>
      <c r="N97" s="153"/>
      <c r="O97" s="153"/>
      <c r="P97" s="16">
        <v>440.5</v>
      </c>
      <c r="Q97" s="157"/>
      <c r="R97" s="172" t="s">
        <v>1250</v>
      </c>
      <c r="S97" s="175">
        <v>43430</v>
      </c>
      <c r="T97" s="553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4"/>
      <c r="F98" s="159"/>
      <c r="G98" s="37">
        <v>85</v>
      </c>
      <c r="H98" s="24">
        <v>43419</v>
      </c>
      <c r="I98" s="170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0" t="s">
        <v>1073</v>
      </c>
      <c r="C99" s="37" t="s">
        <v>1074</v>
      </c>
      <c r="D99" s="37" t="s">
        <v>1031</v>
      </c>
      <c r="E99" s="37" t="s">
        <v>1075</v>
      </c>
      <c r="F99" s="138" t="s">
        <v>1076</v>
      </c>
      <c r="G99" s="37">
        <v>86</v>
      </c>
      <c r="H99" s="24">
        <v>43423</v>
      </c>
      <c r="I99" s="170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7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8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7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6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6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0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4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6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4" t="s">
        <v>366</v>
      </c>
      <c r="F105" s="146" t="s">
        <v>365</v>
      </c>
      <c r="G105" s="37">
        <v>92</v>
      </c>
      <c r="H105" s="24">
        <v>43430</v>
      </c>
      <c r="I105" s="170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6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8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7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8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6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3"/>
      <c r="N108" s="153"/>
      <c r="O108" s="153"/>
      <c r="P108" s="557">
        <v>815</v>
      </c>
      <c r="Q108" s="551"/>
      <c r="R108" s="555" t="s">
        <v>1262</v>
      </c>
      <c r="S108" s="551">
        <v>43438</v>
      </c>
      <c r="T108" s="557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3"/>
      <c r="N109" s="153"/>
      <c r="O109" s="153"/>
      <c r="P109" s="553"/>
      <c r="Q109" s="553"/>
      <c r="R109" s="553"/>
      <c r="S109" s="553"/>
      <c r="T109" s="553"/>
      <c r="U109" s="176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6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8" t="s">
        <v>765</v>
      </c>
      <c r="G111" s="37">
        <v>98</v>
      </c>
      <c r="H111" s="24">
        <v>43432</v>
      </c>
      <c r="I111" s="11"/>
      <c r="J111" s="177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7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8" t="s">
        <v>46</v>
      </c>
      <c r="G112" s="37">
        <v>99</v>
      </c>
      <c r="H112" s="24">
        <v>43433</v>
      </c>
      <c r="I112" s="170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6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8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554">
        <v>900</v>
      </c>
      <c r="Q113" s="157"/>
      <c r="R113" s="37" t="s">
        <v>1267</v>
      </c>
      <c r="S113" s="24">
        <v>43446</v>
      </c>
      <c r="T113" s="554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8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553"/>
      <c r="Q114" s="157"/>
      <c r="R114" s="37" t="s">
        <v>1267</v>
      </c>
      <c r="S114" s="24">
        <v>43446</v>
      </c>
      <c r="T114" s="553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4"/>
      <c r="F115" s="159"/>
      <c r="G115" s="37">
        <v>102</v>
      </c>
      <c r="H115" s="21">
        <v>43435</v>
      </c>
      <c r="I115" s="170"/>
      <c r="J115" s="79">
        <v>43466</v>
      </c>
      <c r="K115" s="562" t="s">
        <v>30</v>
      </c>
      <c r="L115" s="554">
        <v>43396.75</v>
      </c>
      <c r="M115" s="153"/>
      <c r="N115" s="153"/>
      <c r="O115" s="153"/>
      <c r="P115" s="16">
        <v>1566.74</v>
      </c>
      <c r="Q115" s="16">
        <v>70.72</v>
      </c>
      <c r="R115" s="37" t="s">
        <v>1268</v>
      </c>
      <c r="S115" s="21">
        <v>43368</v>
      </c>
      <c r="T115" s="554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4"/>
      <c r="F116" s="178"/>
      <c r="G116" s="11"/>
      <c r="H116" s="11"/>
      <c r="I116" s="11"/>
      <c r="J116" s="11"/>
      <c r="K116" s="552"/>
      <c r="L116" s="552"/>
      <c r="M116" s="153"/>
      <c r="N116" s="153"/>
      <c r="O116" s="153"/>
      <c r="P116" s="16">
        <v>10200</v>
      </c>
      <c r="Q116" s="156"/>
      <c r="R116" s="37" t="s">
        <v>1269</v>
      </c>
      <c r="S116" s="21">
        <v>43440</v>
      </c>
      <c r="T116" s="553"/>
      <c r="U116" s="11"/>
      <c r="V116" s="11"/>
    </row>
    <row r="117" spans="1:22" ht="15.75" customHeight="1">
      <c r="A117" s="23"/>
      <c r="B117" s="26"/>
      <c r="C117" s="11"/>
      <c r="D117" s="11"/>
      <c r="E117" s="154"/>
      <c r="F117" s="178"/>
      <c r="G117" s="11"/>
      <c r="H117" s="11"/>
      <c r="I117" s="11"/>
      <c r="J117" s="11"/>
      <c r="K117" s="552"/>
      <c r="L117" s="552"/>
      <c r="M117" s="153"/>
      <c r="N117" s="153"/>
      <c r="O117" s="153"/>
      <c r="P117" s="16">
        <v>12400</v>
      </c>
      <c r="Q117" s="157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4"/>
      <c r="F118" s="178"/>
      <c r="G118" s="11"/>
      <c r="H118" s="11"/>
      <c r="I118" s="11"/>
      <c r="J118" s="11"/>
      <c r="K118" s="553"/>
      <c r="L118" s="553"/>
      <c r="M118" s="153"/>
      <c r="N118" s="153"/>
      <c r="O118" s="153"/>
      <c r="P118" s="16">
        <v>19230</v>
      </c>
      <c r="Q118" s="157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8" t="s">
        <v>700</v>
      </c>
      <c r="G119" s="37">
        <v>103</v>
      </c>
      <c r="H119" s="21">
        <v>43439</v>
      </c>
      <c r="I119" s="170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7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558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79" t="s">
        <v>57</v>
      </c>
      <c r="G120" s="37">
        <v>104</v>
      </c>
      <c r="H120" s="21">
        <v>43440</v>
      </c>
      <c r="I120" s="170"/>
      <c r="J120" s="79">
        <v>43468</v>
      </c>
      <c r="K120" s="562" t="s">
        <v>30</v>
      </c>
      <c r="L120" s="16">
        <v>4660</v>
      </c>
      <c r="M120" s="16"/>
      <c r="N120" s="16"/>
      <c r="O120" s="16"/>
      <c r="P120" s="16">
        <v>3395</v>
      </c>
      <c r="Q120" s="156"/>
      <c r="R120" s="37" t="s">
        <v>1273</v>
      </c>
      <c r="S120" s="21">
        <v>43442</v>
      </c>
      <c r="T120" s="554">
        <v>40</v>
      </c>
      <c r="U120" s="11"/>
      <c r="V120" s="11"/>
    </row>
    <row r="121" spans="1:22" ht="15.75" customHeight="1">
      <c r="A121" s="553"/>
      <c r="B121" s="11"/>
      <c r="C121" s="11"/>
      <c r="D121" s="11"/>
      <c r="E121" s="154"/>
      <c r="F121" s="13"/>
      <c r="G121" s="11"/>
      <c r="H121" s="11"/>
      <c r="I121" s="11"/>
      <c r="J121" s="11"/>
      <c r="K121" s="553"/>
      <c r="L121" s="11"/>
      <c r="M121" s="16"/>
      <c r="N121" s="16"/>
      <c r="O121" s="16"/>
      <c r="P121" s="16">
        <v>1225</v>
      </c>
      <c r="Q121" s="157"/>
      <c r="R121" s="37" t="s">
        <v>1274</v>
      </c>
      <c r="S121" s="24">
        <v>43452</v>
      </c>
      <c r="T121" s="553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4" t="s">
        <v>901</v>
      </c>
      <c r="F122" s="38" t="s">
        <v>1094</v>
      </c>
      <c r="G122" s="166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7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6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4" t="s">
        <v>366</v>
      </c>
      <c r="F124" s="146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6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6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8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6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8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6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7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4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6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558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8" t="s">
        <v>57</v>
      </c>
      <c r="G130" s="562">
        <v>113</v>
      </c>
      <c r="H130" s="21">
        <v>43468</v>
      </c>
      <c r="I130" s="37" t="s">
        <v>1289</v>
      </c>
      <c r="J130" s="79">
        <v>43498</v>
      </c>
      <c r="K130" s="562" t="s">
        <v>30</v>
      </c>
      <c r="L130" s="554">
        <v>4660</v>
      </c>
      <c r="M130" s="153"/>
      <c r="N130" s="153"/>
      <c r="O130" s="153"/>
      <c r="P130" s="16">
        <v>3355.5</v>
      </c>
      <c r="Q130" s="156"/>
      <c r="R130" s="37" t="s">
        <v>1290</v>
      </c>
      <c r="S130" s="21">
        <v>43475</v>
      </c>
      <c r="T130" s="554">
        <v>40</v>
      </c>
      <c r="U130" s="11"/>
      <c r="V130" s="11"/>
    </row>
    <row r="131" spans="1:22" ht="15.75" customHeight="1">
      <c r="A131" s="553"/>
      <c r="B131" s="26"/>
      <c r="C131" s="11"/>
      <c r="D131" s="11"/>
      <c r="E131" s="154"/>
      <c r="F131" s="178"/>
      <c r="G131" s="553"/>
      <c r="H131" s="11"/>
      <c r="I131" s="11"/>
      <c r="J131" s="11"/>
      <c r="K131" s="553"/>
      <c r="L131" s="553"/>
      <c r="M131" s="153"/>
      <c r="N131" s="153"/>
      <c r="O131" s="153"/>
      <c r="P131" s="16">
        <v>1264.5</v>
      </c>
      <c r="Q131" s="156"/>
      <c r="R131" s="37" t="s">
        <v>1291</v>
      </c>
      <c r="S131" s="21">
        <v>43476</v>
      </c>
      <c r="T131" s="553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4"/>
      <c r="F132" s="159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6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8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6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2">
        <v>115</v>
      </c>
      <c r="B134" s="163" t="s">
        <v>1299</v>
      </c>
      <c r="C134" s="163" t="s">
        <v>1300</v>
      </c>
      <c r="D134" s="163" t="s">
        <v>1266</v>
      </c>
      <c r="E134" s="163" t="s">
        <v>80</v>
      </c>
      <c r="F134" s="164" t="s">
        <v>216</v>
      </c>
      <c r="G134" s="163">
        <v>116</v>
      </c>
      <c r="H134" s="85">
        <v>43475</v>
      </c>
      <c r="I134" s="84"/>
      <c r="J134" s="163" t="s">
        <v>812</v>
      </c>
      <c r="K134" s="163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8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6"/>
      <c r="R135" s="37" t="s">
        <v>1303</v>
      </c>
      <c r="S135" s="21">
        <v>43494</v>
      </c>
      <c r="T135" s="180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8" t="s">
        <v>708</v>
      </c>
      <c r="G136" s="37">
        <v>118</v>
      </c>
      <c r="H136" s="21">
        <v>43479</v>
      </c>
      <c r="I136" s="37" t="s">
        <v>1305</v>
      </c>
      <c r="J136" s="181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6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2">
        <v>118</v>
      </c>
      <c r="B137" s="183" t="s">
        <v>1256</v>
      </c>
      <c r="C137" s="183" t="s">
        <v>35</v>
      </c>
      <c r="D137" s="183" t="s">
        <v>1038</v>
      </c>
      <c r="E137" s="183" t="s">
        <v>38</v>
      </c>
      <c r="F137" s="184" t="s">
        <v>37</v>
      </c>
      <c r="G137" s="183">
        <v>119</v>
      </c>
      <c r="H137" s="185">
        <v>43482</v>
      </c>
      <c r="I137" s="186"/>
      <c r="J137" s="187">
        <v>43492</v>
      </c>
      <c r="K137" s="183" t="s">
        <v>314</v>
      </c>
      <c r="L137" s="188">
        <v>5480</v>
      </c>
      <c r="M137" s="189"/>
      <c r="N137" s="189"/>
      <c r="O137" s="189"/>
      <c r="P137" s="189"/>
      <c r="Q137" s="189"/>
      <c r="R137" s="189"/>
      <c r="S137" s="189"/>
      <c r="T137" s="188">
        <v>5480</v>
      </c>
      <c r="U137" s="189"/>
      <c r="V137" s="189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8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6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4" t="s">
        <v>901</v>
      </c>
      <c r="F139" s="179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6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6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8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6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8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6"/>
      <c r="R143" s="37" t="s">
        <v>1320</v>
      </c>
      <c r="S143" s="21">
        <v>43494</v>
      </c>
      <c r="T143" s="180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4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6"/>
      <c r="R144" s="37" t="s">
        <v>1322</v>
      </c>
      <c r="S144" s="21">
        <v>43511</v>
      </c>
      <c r="T144" s="180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4" t="s">
        <v>366</v>
      </c>
      <c r="F145" s="146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6"/>
      <c r="R145" s="37" t="s">
        <v>1323</v>
      </c>
      <c r="S145" s="21">
        <v>43502</v>
      </c>
      <c r="T145" s="180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8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6"/>
      <c r="R146" s="37" t="s">
        <v>1326</v>
      </c>
      <c r="S146" s="21">
        <v>43504</v>
      </c>
      <c r="T146" s="180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8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558">
        <v>129</v>
      </c>
      <c r="B148" s="562" t="s">
        <v>1108</v>
      </c>
      <c r="C148" s="562" t="s">
        <v>385</v>
      </c>
      <c r="D148" s="562" t="s">
        <v>1093</v>
      </c>
      <c r="E148" s="562" t="s">
        <v>58</v>
      </c>
      <c r="F148" s="138" t="s">
        <v>57</v>
      </c>
      <c r="G148" s="562">
        <v>130</v>
      </c>
      <c r="H148" s="21">
        <v>43496</v>
      </c>
      <c r="I148" s="37" t="s">
        <v>1333</v>
      </c>
      <c r="J148" s="79">
        <v>43525</v>
      </c>
      <c r="K148" s="562" t="s">
        <v>30</v>
      </c>
      <c r="L148" s="554">
        <v>6910</v>
      </c>
      <c r="M148" s="153"/>
      <c r="N148" s="153"/>
      <c r="O148" s="153"/>
      <c r="P148" s="16">
        <v>3333.5</v>
      </c>
      <c r="Q148" s="156"/>
      <c r="R148" s="37" t="s">
        <v>1334</v>
      </c>
      <c r="S148" s="21">
        <v>43504</v>
      </c>
      <c r="T148" s="554">
        <v>45</v>
      </c>
      <c r="U148" s="11" t="s">
        <v>1327</v>
      </c>
      <c r="V148" s="11"/>
    </row>
    <row r="149" spans="1:29" ht="15.75" customHeight="1">
      <c r="A149" s="552"/>
      <c r="B149" s="552"/>
      <c r="C149" s="552"/>
      <c r="D149" s="552"/>
      <c r="E149" s="552"/>
      <c r="F149" s="52"/>
      <c r="G149" s="552"/>
      <c r="H149" s="156"/>
      <c r="I149" s="11"/>
      <c r="J149" s="11"/>
      <c r="K149" s="552"/>
      <c r="L149" s="552"/>
      <c r="M149" s="153"/>
      <c r="N149" s="153"/>
      <c r="O149" s="153"/>
      <c r="P149" s="16">
        <v>3335</v>
      </c>
      <c r="Q149" s="156"/>
      <c r="R149" s="37" t="s">
        <v>1335</v>
      </c>
      <c r="S149" s="21">
        <v>43508</v>
      </c>
      <c r="T149" s="552"/>
      <c r="U149" s="11" t="s">
        <v>1327</v>
      </c>
      <c r="V149" s="11"/>
    </row>
    <row r="150" spans="1:29" ht="15.75" customHeight="1">
      <c r="A150" s="553"/>
      <c r="B150" s="553"/>
      <c r="C150" s="553"/>
      <c r="D150" s="553"/>
      <c r="E150" s="553"/>
      <c r="F150" s="52"/>
      <c r="G150" s="553"/>
      <c r="H150" s="156"/>
      <c r="I150" s="11"/>
      <c r="J150" s="11"/>
      <c r="K150" s="553"/>
      <c r="L150" s="553"/>
      <c r="M150" s="153"/>
      <c r="N150" s="153"/>
      <c r="O150" s="153"/>
      <c r="P150" s="16">
        <v>196.5</v>
      </c>
      <c r="Q150" s="156"/>
      <c r="R150" s="37" t="s">
        <v>1336</v>
      </c>
      <c r="S150" s="21">
        <v>43508</v>
      </c>
      <c r="T150" s="553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6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8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6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8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6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8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6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8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5">
        <v>135</v>
      </c>
      <c r="B156" s="166" t="s">
        <v>1348</v>
      </c>
      <c r="C156" s="166" t="s">
        <v>1349</v>
      </c>
      <c r="D156" s="166" t="s">
        <v>1350</v>
      </c>
      <c r="E156" s="166" t="s">
        <v>1351</v>
      </c>
      <c r="F156" s="190" t="s">
        <v>1352</v>
      </c>
      <c r="G156" s="166">
        <v>136</v>
      </c>
      <c r="H156" s="168">
        <v>43510</v>
      </c>
      <c r="I156" s="166" t="s">
        <v>1353</v>
      </c>
      <c r="J156" s="166" t="s">
        <v>1354</v>
      </c>
      <c r="K156" s="166" t="s">
        <v>30</v>
      </c>
      <c r="L156" s="169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6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8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8" t="s">
        <v>708</v>
      </c>
      <c r="G159" s="37">
        <v>139</v>
      </c>
      <c r="H159" s="21">
        <v>43517</v>
      </c>
      <c r="I159" s="37" t="s">
        <v>1360</v>
      </c>
      <c r="J159" s="191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2">
        <v>139</v>
      </c>
      <c r="B160" s="193" t="s">
        <v>362</v>
      </c>
      <c r="C160" s="193" t="s">
        <v>363</v>
      </c>
      <c r="D160" s="193" t="s">
        <v>364</v>
      </c>
      <c r="E160" s="194" t="s">
        <v>366</v>
      </c>
      <c r="F160" s="195" t="s">
        <v>365</v>
      </c>
      <c r="G160" s="193">
        <v>140</v>
      </c>
      <c r="H160" s="196">
        <v>43517</v>
      </c>
      <c r="I160" s="193" t="s">
        <v>1362</v>
      </c>
      <c r="J160" s="197">
        <v>43521</v>
      </c>
      <c r="K160" s="193" t="s">
        <v>30</v>
      </c>
      <c r="L160" s="198">
        <v>5913</v>
      </c>
      <c r="M160" s="199"/>
      <c r="N160" s="199"/>
      <c r="O160" s="199"/>
      <c r="P160" s="199">
        <v>5913</v>
      </c>
      <c r="Q160" s="199"/>
      <c r="R160" s="199" t="s">
        <v>1363</v>
      </c>
      <c r="S160" s="196">
        <v>43544</v>
      </c>
      <c r="T160" s="199"/>
      <c r="U160" s="199" t="s">
        <v>1364</v>
      </c>
      <c r="V160" s="199"/>
      <c r="W160" s="200"/>
      <c r="X160" s="200"/>
      <c r="Y160" s="200"/>
      <c r="Z160" s="200"/>
      <c r="AA160" s="200"/>
      <c r="AB160" s="200"/>
      <c r="AC160" s="200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8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8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4" t="s">
        <v>901</v>
      </c>
      <c r="F165" s="179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4" t="s">
        <v>366</v>
      </c>
      <c r="F166" s="146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1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2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558">
        <v>148</v>
      </c>
      <c r="B169" s="562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562">
        <v>149</v>
      </c>
      <c r="H169" s="561">
        <v>43525</v>
      </c>
      <c r="I169" s="560" t="s">
        <v>1379</v>
      </c>
      <c r="J169" s="563">
        <v>43525</v>
      </c>
      <c r="K169" s="560" t="s">
        <v>30</v>
      </c>
      <c r="L169" s="560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552"/>
      <c r="B170" s="552"/>
      <c r="C170" s="37"/>
      <c r="D170" s="37"/>
      <c r="E170" s="37"/>
      <c r="F170" s="138"/>
      <c r="G170" s="552"/>
      <c r="H170" s="552"/>
      <c r="I170" s="552"/>
      <c r="J170" s="552"/>
      <c r="K170" s="552"/>
      <c r="L170" s="552"/>
      <c r="M170" s="16"/>
      <c r="N170" s="16"/>
      <c r="O170" s="16"/>
      <c r="P170" s="16">
        <v>3276</v>
      </c>
      <c r="Q170" s="157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553"/>
      <c r="B171" s="553"/>
      <c r="C171" s="37"/>
      <c r="D171" s="37"/>
      <c r="E171" s="37"/>
      <c r="F171" s="138"/>
      <c r="G171" s="553"/>
      <c r="H171" s="553"/>
      <c r="I171" s="553"/>
      <c r="J171" s="553"/>
      <c r="K171" s="553"/>
      <c r="L171" s="553"/>
      <c r="M171" s="16"/>
      <c r="N171" s="16"/>
      <c r="O171" s="16"/>
      <c r="P171" s="16">
        <v>1664</v>
      </c>
      <c r="Q171" s="157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8" t="s">
        <v>765</v>
      </c>
      <c r="G172" s="37">
        <v>150</v>
      </c>
      <c r="H172" s="21">
        <v>43526</v>
      </c>
      <c r="I172" s="11" t="s">
        <v>767</v>
      </c>
      <c r="J172" s="203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2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8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560">
        <v>2516</v>
      </c>
      <c r="Q175" s="11">
        <v>69.195599999999999</v>
      </c>
      <c r="R175" s="560" t="s">
        <v>1390</v>
      </c>
      <c r="S175" s="561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8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553"/>
      <c r="Q176" s="11">
        <v>69.195599999999999</v>
      </c>
      <c r="R176" s="553"/>
      <c r="S176" s="553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2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2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567" t="s">
        <v>106</v>
      </c>
      <c r="C180" s="562" t="s">
        <v>107</v>
      </c>
      <c r="D180" s="562" t="s">
        <v>26</v>
      </c>
      <c r="E180" s="154"/>
      <c r="F180" s="159"/>
      <c r="G180" s="562">
        <v>158</v>
      </c>
      <c r="H180" s="561">
        <v>43552</v>
      </c>
      <c r="I180" s="562" t="s">
        <v>1399</v>
      </c>
      <c r="J180" s="569"/>
      <c r="K180" s="562" t="s">
        <v>30</v>
      </c>
      <c r="L180" s="564">
        <v>18872.89</v>
      </c>
      <c r="M180" s="16"/>
      <c r="N180" s="16"/>
      <c r="O180" s="16"/>
      <c r="P180" s="16">
        <v>12370</v>
      </c>
      <c r="Q180" s="156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568"/>
      <c r="C181" s="553"/>
      <c r="D181" s="553"/>
      <c r="E181" s="144"/>
      <c r="F181" s="146"/>
      <c r="G181" s="553"/>
      <c r="H181" s="553"/>
      <c r="I181" s="553"/>
      <c r="J181" s="553"/>
      <c r="K181" s="553"/>
      <c r="L181" s="553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4" t="s">
        <v>366</v>
      </c>
      <c r="F182" s="146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4" t="s">
        <v>901</v>
      </c>
      <c r="F183" s="179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4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5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565">
        <f>5263-5106</f>
        <v>157</v>
      </c>
      <c r="L313" s="566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6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7" t="s">
        <v>1407</v>
      </c>
      <c r="C1" s="207" t="s">
        <v>1408</v>
      </c>
      <c r="D1" s="1" t="s">
        <v>1409</v>
      </c>
      <c r="E1" s="208" t="s">
        <v>1410</v>
      </c>
      <c r="F1" s="1" t="s">
        <v>30</v>
      </c>
      <c r="G1" s="1" t="s">
        <v>314</v>
      </c>
      <c r="H1" s="207" t="s">
        <v>1411</v>
      </c>
      <c r="I1" s="207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572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09"/>
      <c r="H3" s="552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09"/>
      <c r="H4" s="553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0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1">
        <f>SUM(F2:F15)</f>
        <v>37165</v>
      </c>
      <c r="G16" s="211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7" t="s">
        <v>3</v>
      </c>
      <c r="B1" s="207" t="s">
        <v>1425</v>
      </c>
      <c r="C1" s="212" t="s">
        <v>1410</v>
      </c>
      <c r="D1" s="213" t="s">
        <v>1426</v>
      </c>
      <c r="E1" s="207" t="s">
        <v>12</v>
      </c>
      <c r="F1" s="214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573" t="s">
        <v>1428</v>
      </c>
      <c r="B11" s="574"/>
      <c r="C11" s="574"/>
      <c r="D11" s="574"/>
      <c r="E11" s="574"/>
      <c r="F11" s="568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573" t="s">
        <v>1428</v>
      </c>
      <c r="B22" s="574"/>
      <c r="C22" s="574"/>
      <c r="D22" s="574"/>
      <c r="E22" s="574"/>
      <c r="F22" s="568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5" t="s">
        <v>1429</v>
      </c>
      <c r="B1" s="216" t="s">
        <v>1430</v>
      </c>
      <c r="C1" s="216" t="s">
        <v>1431</v>
      </c>
      <c r="D1" s="216" t="s">
        <v>3</v>
      </c>
      <c r="E1" s="216" t="s">
        <v>1432</v>
      </c>
      <c r="F1" s="217" t="s">
        <v>1433</v>
      </c>
      <c r="G1" s="216" t="s">
        <v>1434</v>
      </c>
      <c r="H1" s="216" t="s">
        <v>1435</v>
      </c>
      <c r="I1" s="216" t="s">
        <v>1436</v>
      </c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9"/>
    </row>
    <row r="2" spans="1:27" ht="15.75" customHeight="1">
      <c r="A2" s="220">
        <v>4</v>
      </c>
      <c r="B2" s="221" t="s">
        <v>1437</v>
      </c>
      <c r="C2" s="221" t="s">
        <v>1299</v>
      </c>
      <c r="D2" s="221" t="s">
        <v>80</v>
      </c>
      <c r="E2" s="221" t="s">
        <v>1438</v>
      </c>
      <c r="F2" s="222"/>
      <c r="G2" s="223"/>
      <c r="H2" s="223"/>
      <c r="I2" s="221" t="s">
        <v>1439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</row>
    <row r="3" spans="1:27" ht="15.75" customHeight="1">
      <c r="A3" s="224"/>
      <c r="B3" s="218"/>
      <c r="C3" s="218"/>
      <c r="D3" s="218"/>
      <c r="E3" s="225" t="s">
        <v>1440</v>
      </c>
      <c r="F3" s="226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</row>
    <row r="4" spans="1:27" ht="15.75" customHeight="1">
      <c r="A4" s="220">
        <v>5</v>
      </c>
      <c r="B4" s="221" t="s">
        <v>1441</v>
      </c>
      <c r="C4" s="221" t="s">
        <v>1133</v>
      </c>
      <c r="D4" s="221" t="s">
        <v>844</v>
      </c>
      <c r="E4" s="221" t="s">
        <v>1438</v>
      </c>
      <c r="F4" s="222"/>
      <c r="G4" s="223"/>
      <c r="H4" s="223"/>
      <c r="I4" s="221" t="s">
        <v>1439</v>
      </c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</row>
    <row r="5" spans="1:27" ht="15.75" customHeight="1">
      <c r="A5" s="224"/>
      <c r="B5" s="218"/>
      <c r="C5" s="218"/>
      <c r="D5" s="218"/>
      <c r="E5" s="225" t="s">
        <v>1440</v>
      </c>
      <c r="F5" s="226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</row>
    <row r="6" spans="1:27" ht="15.75" customHeight="1">
      <c r="A6" s="220">
        <v>6</v>
      </c>
      <c r="B6" s="221" t="s">
        <v>1442</v>
      </c>
      <c r="C6" s="221" t="s">
        <v>94</v>
      </c>
      <c r="D6" s="221" t="s">
        <v>97</v>
      </c>
      <c r="E6" s="221" t="s">
        <v>1438</v>
      </c>
      <c r="F6" s="227" t="s">
        <v>1443</v>
      </c>
      <c r="G6" s="223"/>
      <c r="H6" s="228">
        <v>44</v>
      </c>
      <c r="I6" s="221" t="s">
        <v>1444</v>
      </c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</row>
    <row r="7" spans="1:27" ht="15.75" customHeight="1">
      <c r="A7" s="224"/>
      <c r="B7" s="218"/>
      <c r="C7" s="218"/>
      <c r="D7" s="218"/>
      <c r="E7" s="225" t="s">
        <v>1445</v>
      </c>
      <c r="F7" s="229" t="s">
        <v>1443</v>
      </c>
      <c r="G7" s="218"/>
      <c r="H7" s="230">
        <v>128</v>
      </c>
      <c r="I7" s="225" t="s">
        <v>1444</v>
      </c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</row>
    <row r="8" spans="1:27" ht="15.75" customHeight="1">
      <c r="A8" s="224"/>
      <c r="B8" s="218"/>
      <c r="C8" s="218"/>
      <c r="D8" s="218"/>
      <c r="E8" s="225" t="s">
        <v>1440</v>
      </c>
      <c r="F8" s="231"/>
      <c r="G8" s="232"/>
      <c r="H8" s="232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</row>
    <row r="9" spans="1:27" ht="15.75" customHeight="1">
      <c r="A9" s="220">
        <v>10</v>
      </c>
      <c r="B9" s="221" t="s">
        <v>1446</v>
      </c>
      <c r="C9" s="221" t="s">
        <v>1198</v>
      </c>
      <c r="D9" s="221" t="s">
        <v>1201</v>
      </c>
      <c r="E9" s="221" t="s">
        <v>1438</v>
      </c>
      <c r="F9" s="227" t="s">
        <v>1447</v>
      </c>
      <c r="G9" s="223"/>
      <c r="H9" s="228">
        <v>57</v>
      </c>
      <c r="I9" s="221" t="s">
        <v>1448</v>
      </c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</row>
    <row r="10" spans="1:27" ht="15.75" customHeight="1">
      <c r="A10" s="224"/>
      <c r="B10" s="218"/>
      <c r="C10" s="218"/>
      <c r="D10" s="218"/>
      <c r="E10" s="225" t="s">
        <v>1445</v>
      </c>
      <c r="F10" s="233" t="s">
        <v>1449</v>
      </c>
      <c r="G10" s="234"/>
      <c r="H10" s="235">
        <v>68</v>
      </c>
      <c r="I10" s="235" t="s">
        <v>1444</v>
      </c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7" ht="15.75" customHeight="1">
      <c r="A11" s="224"/>
      <c r="B11" s="218"/>
      <c r="C11" s="218"/>
      <c r="D11" s="218"/>
      <c r="E11" s="225" t="s">
        <v>1450</v>
      </c>
      <c r="F11" s="233" t="s">
        <v>1451</v>
      </c>
      <c r="G11" s="234"/>
      <c r="H11" s="235">
        <v>93</v>
      </c>
      <c r="I11" s="235" t="s">
        <v>1444</v>
      </c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7" ht="15.75" customHeight="1">
      <c r="A12" s="224"/>
      <c r="B12" s="218"/>
      <c r="C12" s="218"/>
      <c r="D12" s="218"/>
      <c r="E12" s="225" t="s">
        <v>1440</v>
      </c>
      <c r="F12" s="226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7" ht="15.75" customHeight="1">
      <c r="A13" s="220">
        <v>11</v>
      </c>
      <c r="B13" s="221" t="s">
        <v>1452</v>
      </c>
      <c r="C13" s="221" t="s">
        <v>1167</v>
      </c>
      <c r="D13" s="221" t="s">
        <v>1169</v>
      </c>
      <c r="E13" s="223"/>
      <c r="F13" s="222"/>
      <c r="G13" s="223"/>
      <c r="H13" s="228">
        <v>69</v>
      </c>
      <c r="I13" s="221" t="s">
        <v>1439</v>
      </c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7" ht="15.75" customHeight="1">
      <c r="A14" s="224"/>
      <c r="B14" s="218"/>
      <c r="C14" s="218"/>
      <c r="D14" s="218"/>
      <c r="E14" s="225" t="s">
        <v>1440</v>
      </c>
      <c r="F14" s="226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7" ht="15.75" customHeight="1">
      <c r="A15" s="220">
        <v>18</v>
      </c>
      <c r="B15" s="221" t="s">
        <v>1453</v>
      </c>
      <c r="C15" s="221" t="s">
        <v>1127</v>
      </c>
      <c r="D15" s="221" t="s">
        <v>1130</v>
      </c>
      <c r="E15" s="223"/>
      <c r="F15" s="227"/>
      <c r="G15" s="223"/>
      <c r="H15" s="223"/>
      <c r="I15" s="221" t="s">
        <v>1439</v>
      </c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7" ht="15.75" customHeight="1">
      <c r="A16" s="224"/>
      <c r="B16" s="218"/>
      <c r="C16" s="218"/>
      <c r="D16" s="218"/>
      <c r="E16" s="225" t="s">
        <v>1440</v>
      </c>
      <c r="F16" s="229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.75" customHeight="1">
      <c r="A17" s="220">
        <v>20</v>
      </c>
      <c r="B17" s="221" t="s">
        <v>1454</v>
      </c>
      <c r="C17" s="221" t="s">
        <v>1029</v>
      </c>
      <c r="D17" s="221" t="s">
        <v>1032</v>
      </c>
      <c r="E17" s="221" t="s">
        <v>1455</v>
      </c>
      <c r="F17" s="227" t="s">
        <v>1456</v>
      </c>
      <c r="G17" s="223"/>
      <c r="H17" s="221" t="s">
        <v>1034</v>
      </c>
      <c r="I17" s="221" t="s">
        <v>1444</v>
      </c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.75" customHeight="1">
      <c r="A18" s="224"/>
      <c r="B18" s="218"/>
      <c r="C18" s="218"/>
      <c r="D18" s="218"/>
      <c r="E18" s="218"/>
      <c r="F18" s="229" t="s">
        <v>1457</v>
      </c>
      <c r="G18" s="218"/>
      <c r="H18" s="225" t="s">
        <v>1051</v>
      </c>
      <c r="I18" s="225" t="s">
        <v>1444</v>
      </c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.75" customHeight="1">
      <c r="A19" s="224"/>
      <c r="B19" s="218"/>
      <c r="C19" s="218"/>
      <c r="D19" s="218"/>
      <c r="E19" s="218"/>
      <c r="F19" s="229" t="s">
        <v>1457</v>
      </c>
      <c r="G19" s="218"/>
      <c r="H19" s="225" t="s">
        <v>1061</v>
      </c>
      <c r="I19" s="225" t="s">
        <v>1444</v>
      </c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.75" customHeight="1">
      <c r="A20" s="224"/>
      <c r="B20" s="218"/>
      <c r="C20" s="218"/>
      <c r="D20" s="218"/>
      <c r="E20" s="225" t="s">
        <v>1440</v>
      </c>
      <c r="F20" s="229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.75" customHeight="1">
      <c r="A21" s="220">
        <v>22</v>
      </c>
      <c r="B21" s="221" t="s">
        <v>1458</v>
      </c>
      <c r="C21" s="221" t="s">
        <v>1158</v>
      </c>
      <c r="D21" s="221" t="s">
        <v>1161</v>
      </c>
      <c r="E21" s="221" t="s">
        <v>1438</v>
      </c>
      <c r="F21" s="227" t="s">
        <v>1459</v>
      </c>
      <c r="G21" s="223"/>
      <c r="H21" s="221">
        <v>40</v>
      </c>
      <c r="I21" s="221" t="s">
        <v>1444</v>
      </c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.75" customHeight="1">
      <c r="A22" s="224"/>
      <c r="B22" s="218"/>
      <c r="C22" s="218"/>
      <c r="D22" s="218"/>
      <c r="E22" s="225" t="s">
        <v>1445</v>
      </c>
      <c r="F22" s="229" t="s">
        <v>1460</v>
      </c>
      <c r="G22" s="218"/>
      <c r="H22" s="225">
        <v>51</v>
      </c>
      <c r="I22" s="225" t="s">
        <v>1444</v>
      </c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.75" customHeight="1">
      <c r="A23" s="224"/>
      <c r="B23" s="218"/>
      <c r="C23" s="218"/>
      <c r="D23" s="218"/>
      <c r="E23" s="225" t="s">
        <v>1450</v>
      </c>
      <c r="F23" s="229" t="s">
        <v>1461</v>
      </c>
      <c r="G23" s="218"/>
      <c r="H23" s="225">
        <v>55</v>
      </c>
      <c r="I23" s="225" t="s">
        <v>1444</v>
      </c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.75" customHeight="1">
      <c r="A24" s="224"/>
      <c r="B24" s="218"/>
      <c r="C24" s="218"/>
      <c r="D24" s="218"/>
      <c r="E24" s="225" t="s">
        <v>1462</v>
      </c>
      <c r="F24" s="229" t="s">
        <v>1463</v>
      </c>
      <c r="G24" s="218"/>
      <c r="H24" s="225">
        <v>117</v>
      </c>
      <c r="I24" s="225" t="s">
        <v>1444</v>
      </c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.75" customHeight="1">
      <c r="A25" s="224"/>
      <c r="B25" s="218"/>
      <c r="C25" s="218"/>
      <c r="D25" s="218"/>
      <c r="E25" s="225" t="s">
        <v>1440</v>
      </c>
      <c r="F25" s="229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.75" customHeight="1">
      <c r="A26" s="220">
        <v>23</v>
      </c>
      <c r="B26" s="221" t="s">
        <v>1464</v>
      </c>
      <c r="C26" s="221" t="s">
        <v>1172</v>
      </c>
      <c r="D26" s="221" t="s">
        <v>701</v>
      </c>
      <c r="E26" s="221" t="s">
        <v>1438</v>
      </c>
      <c r="F26" s="227" t="s">
        <v>1465</v>
      </c>
      <c r="G26" s="223"/>
      <c r="H26" s="221">
        <v>43</v>
      </c>
      <c r="I26" s="221" t="s">
        <v>1444</v>
      </c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5.75" customHeight="1">
      <c r="A27" s="224"/>
      <c r="B27" s="218"/>
      <c r="C27" s="218"/>
      <c r="D27" s="218"/>
      <c r="E27" s="225" t="s">
        <v>1445</v>
      </c>
      <c r="F27" s="229" t="s">
        <v>1465</v>
      </c>
      <c r="G27" s="218"/>
      <c r="H27" s="225">
        <v>56</v>
      </c>
      <c r="I27" s="225" t="s">
        <v>1444</v>
      </c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5.75" customHeight="1">
      <c r="A28" s="224"/>
      <c r="B28" s="218"/>
      <c r="C28" s="218"/>
      <c r="D28" s="218"/>
      <c r="E28" s="225" t="s">
        <v>1450</v>
      </c>
      <c r="F28" s="229" t="s">
        <v>1466</v>
      </c>
      <c r="G28" s="218"/>
      <c r="H28" s="225">
        <v>78</v>
      </c>
      <c r="I28" s="225" t="s">
        <v>1444</v>
      </c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5.75" customHeight="1">
      <c r="A29" s="224"/>
      <c r="B29" s="218"/>
      <c r="C29" s="218"/>
      <c r="D29" s="218"/>
      <c r="E29" s="225" t="s">
        <v>1440</v>
      </c>
      <c r="F29" s="229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5.75" customHeight="1">
      <c r="A30" s="220">
        <v>30</v>
      </c>
      <c r="B30" s="221" t="s">
        <v>1467</v>
      </c>
      <c r="C30" s="236" t="s">
        <v>1073</v>
      </c>
      <c r="D30" s="221" t="s">
        <v>1075</v>
      </c>
      <c r="E30" s="221" t="s">
        <v>1468</v>
      </c>
      <c r="F30" s="227">
        <v>2200</v>
      </c>
      <c r="G30" s="223"/>
      <c r="H30" s="221" t="s">
        <v>1077</v>
      </c>
      <c r="I30" s="221" t="s">
        <v>1444</v>
      </c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5.75" customHeight="1">
      <c r="A31" s="224"/>
      <c r="B31" s="218"/>
      <c r="C31" s="218"/>
      <c r="D31" s="218"/>
      <c r="E31" s="225" t="s">
        <v>1468</v>
      </c>
      <c r="F31" s="229">
        <v>2400</v>
      </c>
      <c r="G31" s="218"/>
      <c r="H31" s="225">
        <v>26</v>
      </c>
      <c r="I31" s="225" t="s">
        <v>1444</v>
      </c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5.75" customHeight="1">
      <c r="A32" s="224"/>
      <c r="B32" s="218"/>
      <c r="C32" s="218"/>
      <c r="D32" s="218"/>
      <c r="E32" s="225" t="s">
        <v>1469</v>
      </c>
      <c r="F32" s="229">
        <v>3667.3</v>
      </c>
      <c r="G32" s="218"/>
      <c r="H32" s="225">
        <v>35</v>
      </c>
      <c r="I32" s="225" t="s">
        <v>1444</v>
      </c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5.75" customHeight="1">
      <c r="A33" s="224"/>
      <c r="B33" s="218"/>
      <c r="C33" s="218"/>
      <c r="D33" s="218"/>
      <c r="E33" s="225" t="s">
        <v>1470</v>
      </c>
      <c r="F33" s="229">
        <v>3667.3</v>
      </c>
      <c r="G33" s="218"/>
      <c r="H33" s="225">
        <v>45</v>
      </c>
      <c r="I33" s="225" t="s">
        <v>1444</v>
      </c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5.75" customHeight="1">
      <c r="A34" s="224"/>
      <c r="B34" s="218"/>
      <c r="C34" s="218"/>
      <c r="D34" s="218"/>
      <c r="E34" s="225" t="s">
        <v>1471</v>
      </c>
      <c r="F34" s="229">
        <v>4094.18</v>
      </c>
      <c r="G34" s="218"/>
      <c r="H34" s="225">
        <v>59</v>
      </c>
      <c r="I34" s="225" t="s">
        <v>1444</v>
      </c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5.75" customHeight="1">
      <c r="A35" s="224"/>
      <c r="B35" s="218"/>
      <c r="C35" s="218"/>
      <c r="D35" s="218"/>
      <c r="E35" s="225" t="s">
        <v>1472</v>
      </c>
      <c r="F35" s="229">
        <v>2456.69</v>
      </c>
      <c r="G35" s="218"/>
      <c r="H35" s="225">
        <v>76</v>
      </c>
      <c r="I35" s="225" t="s">
        <v>1444</v>
      </c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5.75" customHeight="1">
      <c r="A36" s="224"/>
      <c r="B36" s="218"/>
      <c r="C36" s="218"/>
      <c r="D36" s="218"/>
      <c r="E36" s="225" t="s">
        <v>1473</v>
      </c>
      <c r="F36" s="229">
        <v>2453.36</v>
      </c>
      <c r="G36" s="218"/>
      <c r="H36" s="225">
        <v>86</v>
      </c>
      <c r="I36" s="225" t="s">
        <v>1444</v>
      </c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5.75" customHeight="1">
      <c r="A37" s="224"/>
      <c r="B37" s="218"/>
      <c r="C37" s="218"/>
      <c r="D37" s="218"/>
      <c r="E37" s="225" t="s">
        <v>1440</v>
      </c>
      <c r="F37" s="229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5.75" customHeight="1">
      <c r="A38" s="237">
        <v>7</v>
      </c>
      <c r="B38" s="238" t="s">
        <v>1474</v>
      </c>
      <c r="C38" s="239" t="s">
        <v>1475</v>
      </c>
      <c r="D38" s="238" t="s">
        <v>1476</v>
      </c>
      <c r="E38" s="240" t="s">
        <v>1438</v>
      </c>
      <c r="F38" s="241">
        <v>1144</v>
      </c>
      <c r="G38" s="240" t="s">
        <v>1444</v>
      </c>
      <c r="H38" s="240" t="s">
        <v>1477</v>
      </c>
      <c r="I38" s="240" t="s">
        <v>1478</v>
      </c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</row>
    <row r="39" spans="1:26" ht="15.75" customHeight="1">
      <c r="A39" s="39"/>
      <c r="B39" s="19"/>
      <c r="C39" s="19"/>
      <c r="D39" s="19"/>
      <c r="E39" s="19" t="s">
        <v>1445</v>
      </c>
      <c r="F39" s="242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2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2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3">
        <v>1</v>
      </c>
      <c r="B42" s="238" t="s">
        <v>1481</v>
      </c>
      <c r="C42" s="238" t="s">
        <v>1482</v>
      </c>
      <c r="D42" s="244" t="s">
        <v>1483</v>
      </c>
      <c r="E42" s="244" t="s">
        <v>1484</v>
      </c>
      <c r="F42" s="245">
        <v>950</v>
      </c>
      <c r="G42" s="244" t="s">
        <v>1444</v>
      </c>
      <c r="H42" s="238" t="s">
        <v>1477</v>
      </c>
      <c r="I42" s="238" t="s">
        <v>1478</v>
      </c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40"/>
    </row>
    <row r="43" spans="1:26" ht="15.75" customHeight="1">
      <c r="A43" s="39"/>
      <c r="B43" s="19"/>
      <c r="C43" s="19"/>
      <c r="D43" s="19"/>
      <c r="E43" s="19" t="s">
        <v>1485</v>
      </c>
      <c r="F43" s="242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2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7">
        <v>5</v>
      </c>
      <c r="B45" s="238" t="s">
        <v>1488</v>
      </c>
      <c r="C45" s="238" t="s">
        <v>1489</v>
      </c>
      <c r="D45" s="238" t="s">
        <v>1490</v>
      </c>
      <c r="E45" s="240" t="s">
        <v>1484</v>
      </c>
      <c r="F45" s="241">
        <f>330+22</f>
        <v>352</v>
      </c>
      <c r="G45" s="240" t="s">
        <v>1444</v>
      </c>
      <c r="H45" s="240" t="s">
        <v>1491</v>
      </c>
      <c r="I45" s="240" t="s">
        <v>1478</v>
      </c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</row>
    <row r="46" spans="1:26" ht="15.75" customHeight="1">
      <c r="A46" s="39"/>
      <c r="B46" s="19"/>
      <c r="C46" s="19"/>
      <c r="D46" s="19"/>
      <c r="E46" s="19" t="s">
        <v>1485</v>
      </c>
      <c r="F46" s="242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2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6" t="s">
        <v>1429</v>
      </c>
      <c r="B1" s="247" t="s">
        <v>1430</v>
      </c>
      <c r="C1" s="247" t="s">
        <v>1431</v>
      </c>
      <c r="D1" s="247" t="s">
        <v>3</v>
      </c>
      <c r="E1" s="247" t="s">
        <v>1432</v>
      </c>
      <c r="F1" s="248" t="s">
        <v>1433</v>
      </c>
      <c r="G1" s="247" t="s">
        <v>1436</v>
      </c>
      <c r="H1" s="249" t="s">
        <v>1494</v>
      </c>
      <c r="I1" s="247" t="s">
        <v>1495</v>
      </c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1"/>
    </row>
    <row r="2" spans="1:25" ht="15.75" customHeight="1">
      <c r="A2" s="237">
        <v>1</v>
      </c>
      <c r="B2" s="238" t="s">
        <v>1496</v>
      </c>
      <c r="C2" s="238" t="s">
        <v>1497</v>
      </c>
      <c r="D2" s="238" t="s">
        <v>1498</v>
      </c>
      <c r="E2" s="240" t="s">
        <v>1484</v>
      </c>
      <c r="F2" s="241">
        <v>2346</v>
      </c>
      <c r="G2" s="240" t="s">
        <v>1444</v>
      </c>
      <c r="H2" s="240" t="s">
        <v>1477</v>
      </c>
      <c r="I2" s="240" t="s">
        <v>1478</v>
      </c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</row>
    <row r="3" spans="1:25" ht="15.75" customHeight="1">
      <c r="A3" s="39"/>
      <c r="B3" s="19"/>
      <c r="C3" s="19"/>
      <c r="D3" s="19"/>
      <c r="E3" s="19" t="s">
        <v>1485</v>
      </c>
      <c r="F3" s="242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2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2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2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2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7">
        <v>2</v>
      </c>
      <c r="B8" s="238" t="s">
        <v>1504</v>
      </c>
      <c r="C8" s="238" t="s">
        <v>1505</v>
      </c>
      <c r="D8" s="240" t="s">
        <v>1506</v>
      </c>
      <c r="E8" s="240" t="s">
        <v>1484</v>
      </c>
      <c r="F8" s="241">
        <v>1716</v>
      </c>
      <c r="G8" s="240" t="s">
        <v>1444</v>
      </c>
      <c r="H8" s="240" t="s">
        <v>1477</v>
      </c>
      <c r="I8" s="240" t="s">
        <v>1478</v>
      </c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</row>
    <row r="9" spans="1:25" ht="15.75" customHeight="1">
      <c r="A9" s="39"/>
      <c r="B9" s="19"/>
      <c r="C9" s="19"/>
      <c r="D9" s="19"/>
      <c r="E9" s="19" t="s">
        <v>1485</v>
      </c>
      <c r="F9" s="242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2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2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2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2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7">
        <v>3</v>
      </c>
      <c r="B16" s="240" t="s">
        <v>1437</v>
      </c>
      <c r="C16" s="238" t="s">
        <v>1299</v>
      </c>
      <c r="D16" s="238" t="s">
        <v>1514</v>
      </c>
      <c r="E16" s="240" t="s">
        <v>1484</v>
      </c>
      <c r="F16" s="241">
        <v>2260</v>
      </c>
      <c r="G16" s="240" t="s">
        <v>1444</v>
      </c>
      <c r="H16" s="240" t="s">
        <v>1477</v>
      </c>
      <c r="I16" s="240" t="s">
        <v>1478</v>
      </c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</row>
    <row r="17" spans="1:25" ht="15.75" customHeight="1">
      <c r="A17" s="39"/>
      <c r="B17" s="19"/>
      <c r="C17" s="19"/>
      <c r="D17" s="19"/>
      <c r="E17" s="19" t="s">
        <v>1485</v>
      </c>
      <c r="F17" s="242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2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2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2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7">
        <v>4</v>
      </c>
      <c r="B21" s="238" t="s">
        <v>1519</v>
      </c>
      <c r="C21" s="238" t="s">
        <v>1520</v>
      </c>
      <c r="D21" s="238" t="s">
        <v>1521</v>
      </c>
      <c r="E21" s="240" t="s">
        <v>1484</v>
      </c>
      <c r="F21" s="241">
        <v>66</v>
      </c>
      <c r="G21" s="240" t="s">
        <v>1444</v>
      </c>
      <c r="H21" s="240"/>
      <c r="I21" s="240" t="s">
        <v>1478</v>
      </c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</row>
    <row r="22" spans="1:25" ht="15.75" customHeight="1">
      <c r="A22" s="39"/>
      <c r="B22" s="19"/>
      <c r="C22" s="19"/>
      <c r="D22" s="19"/>
      <c r="E22" s="19" t="s">
        <v>1485</v>
      </c>
      <c r="F22" s="242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2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2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2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2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2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2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2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2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2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2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7">
        <v>5</v>
      </c>
      <c r="B33" s="238" t="s">
        <v>1529</v>
      </c>
      <c r="C33" s="238" t="s">
        <v>1530</v>
      </c>
      <c r="D33" s="238" t="s">
        <v>1531</v>
      </c>
      <c r="E33" s="240" t="s">
        <v>1438</v>
      </c>
      <c r="F33" s="241">
        <v>2650</v>
      </c>
      <c r="G33" s="240" t="s">
        <v>1444</v>
      </c>
      <c r="H33" s="240" t="s">
        <v>1477</v>
      </c>
      <c r="I33" s="240" t="s">
        <v>1478</v>
      </c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</row>
    <row r="34" spans="1:25" ht="15.75" customHeight="1">
      <c r="A34" s="39"/>
      <c r="B34" s="19"/>
      <c r="C34" s="19"/>
      <c r="D34" s="19"/>
      <c r="E34" s="19" t="s">
        <v>1445</v>
      </c>
      <c r="F34" s="242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2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2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2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2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2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7">
        <v>6</v>
      </c>
      <c r="B40" s="240" t="s">
        <v>1539</v>
      </c>
      <c r="C40" s="240" t="s">
        <v>1540</v>
      </c>
      <c r="D40" s="240" t="s">
        <v>1541</v>
      </c>
      <c r="E40" s="240" t="s">
        <v>1438</v>
      </c>
      <c r="F40" s="241">
        <v>1800</v>
      </c>
      <c r="G40" s="240" t="s">
        <v>1444</v>
      </c>
      <c r="H40" s="240" t="s">
        <v>1477</v>
      </c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</row>
    <row r="41" spans="1:25" ht="15.75" customHeight="1">
      <c r="A41" s="39"/>
      <c r="B41" s="19"/>
      <c r="C41" s="19"/>
      <c r="D41" s="19"/>
      <c r="E41" s="19" t="s">
        <v>1445</v>
      </c>
      <c r="F41" s="242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2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2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2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2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7"/>
      <c r="B47" s="240"/>
      <c r="C47" s="240"/>
      <c r="D47" s="240"/>
      <c r="E47" s="240"/>
      <c r="F47" s="241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</row>
    <row r="48" spans="1:25" ht="15.75" customHeight="1">
      <c r="A48" s="39"/>
      <c r="B48" s="19"/>
      <c r="C48" s="19"/>
      <c r="D48" s="19"/>
      <c r="E48" s="19"/>
      <c r="F48" s="24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2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2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2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2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2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2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2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2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2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2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2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2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2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2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2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2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2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2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2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2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2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2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2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2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2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2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2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2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2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2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2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2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2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2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2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2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2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2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2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2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2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2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2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2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2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2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2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2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2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2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2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2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2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2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2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2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2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2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2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2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2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2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2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2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2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2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2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2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2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2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2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2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2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2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2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2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2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2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2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2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2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2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2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2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2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2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2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2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2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2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2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2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2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2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2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2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2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2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2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2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2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2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2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2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2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2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2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2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2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2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2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2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2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2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2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2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2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2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2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2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2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2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2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2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2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2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2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2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2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2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2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2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2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2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2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2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2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2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2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2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2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2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2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2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2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2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2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2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2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2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2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2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2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2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2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2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2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2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2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2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2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2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2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2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2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2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2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2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2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2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2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2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2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2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2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2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2022-10-20T06:44:52Z</cp:lastPrinted>
  <dcterms:created xsi:type="dcterms:W3CDTF">2022-01-28T10:40:21Z</dcterms:created>
  <dcterms:modified xsi:type="dcterms:W3CDTF">2023-02-20T13:15:12Z</dcterms:modified>
</cp:coreProperties>
</file>