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 2024-25\3. Jun-24\Invoices\"/>
    </mc:Choice>
  </mc:AlternateContent>
  <bookViews>
    <workbookView xWindow="0" yWindow="0" windowWidth="19200" windowHeight="8235"/>
  </bookViews>
  <sheets>
    <sheet name="Invoice" sheetId="1" r:id="rId1"/>
    <sheet name="Sheet2" sheetId="4" r:id="rId2"/>
    <sheet name="Sheet1" sheetId="3" r:id="rId3"/>
  </sheets>
  <definedNames>
    <definedName name="_xlnm.Print_Area" localSheetId="0">Invoice!$A$1:$G$46</definedName>
    <definedName name="_xlnm.Print_Area" localSheetId="1">Sheet2!$B$3:$C$11</definedName>
  </definedNames>
  <calcPr calcId="162913"/>
</workbook>
</file>

<file path=xl/calcChain.xml><?xml version="1.0" encoding="utf-8"?>
<calcChain xmlns="http://schemas.openxmlformats.org/spreadsheetml/2006/main">
  <c r="G17" i="1" l="1"/>
  <c r="C16" i="4" l="1"/>
  <c r="C6" i="4"/>
  <c r="G13" i="3"/>
  <c r="D13" i="3"/>
  <c r="D14" i="3" s="1"/>
  <c r="F5" i="3"/>
  <c r="G5" i="3" s="1"/>
  <c r="D5" i="3"/>
  <c r="D6" i="3" s="1"/>
  <c r="G18" i="1"/>
  <c r="G25" i="1" s="1"/>
  <c r="C7" i="4"/>
  <c r="D17" i="3" l="1"/>
  <c r="D15" i="3"/>
  <c r="D16" i="3" s="1"/>
  <c r="C8" i="4"/>
  <c r="C10" i="4" s="1"/>
  <c r="D7" i="3"/>
</calcChain>
</file>

<file path=xl/sharedStrings.xml><?xml version="1.0" encoding="utf-8"?>
<sst xmlns="http://schemas.openxmlformats.org/spreadsheetml/2006/main" count="69" uniqueCount="65">
  <si>
    <t>Date</t>
  </si>
  <si>
    <t>Invoice #</t>
  </si>
  <si>
    <t>Description</t>
  </si>
  <si>
    <t>Rate</t>
  </si>
  <si>
    <t>Amount</t>
  </si>
  <si>
    <t>Net Balance Due</t>
  </si>
  <si>
    <t>USD</t>
  </si>
  <si>
    <t>15/3 Old Palasia, Behind Sarda House, Indore 452 001 INDIA</t>
  </si>
  <si>
    <t>Base</t>
  </si>
  <si>
    <t>Unit</t>
  </si>
  <si>
    <t>Software Service Invoice</t>
  </si>
  <si>
    <t>Bank/Branch address</t>
  </si>
  <si>
    <t xml:space="preserve">For credit to </t>
  </si>
  <si>
    <t xml:space="preserve">Bank Wire Charges       </t>
  </si>
  <si>
    <t>:  Mango IT Solutions, 15/3, Old Palasia, Behind Sarda House, Indore 452001, India</t>
  </si>
  <si>
    <r>
      <rPr>
        <b/>
        <sz val="16"/>
        <rFont val="Arial"/>
        <family val="2"/>
      </rPr>
      <t xml:space="preserve">Mango IT Solutions  </t>
    </r>
    <r>
      <rPr>
        <sz val="9"/>
        <rFont val="Arial"/>
        <family val="2"/>
      </rPr>
      <t>a web &amp; mobile dev company</t>
    </r>
  </si>
  <si>
    <t xml:space="preserve">We appreciate your business, thank you </t>
  </si>
  <si>
    <t>:  On client side, amount due net to us</t>
  </si>
  <si>
    <t xml:space="preserve">Account number </t>
  </si>
  <si>
    <t xml:space="preserve">Account with </t>
  </si>
  <si>
    <r>
      <rPr>
        <b/>
        <sz val="13"/>
        <color indexed="10"/>
        <rFont val="Arial"/>
        <family val="2"/>
      </rPr>
      <t>May 2018 Promotion</t>
    </r>
    <r>
      <rPr>
        <sz val="13"/>
        <rFont val="Arial"/>
        <family val="2"/>
      </rPr>
      <t>: Upgrade to Magento 2.X for USD 399 for    details visit www.mangoitsolutions.com/………</t>
    </r>
  </si>
  <si>
    <t>441 Logue Avenue, Mountain View</t>
  </si>
  <si>
    <t>CA 94043, USA</t>
  </si>
  <si>
    <t>Period</t>
  </si>
  <si>
    <t>GSTIN-23ADUPS9604H1Z1</t>
  </si>
  <si>
    <t>Late payments charges, if paid later than 7days per terms, @ 1.5% monthly interest or USD 35, whichever is greater.</t>
  </si>
  <si>
    <t>1. Coding Work on various sites</t>
  </si>
  <si>
    <t xml:space="preserve">2. Magento Development &amp; Conversion </t>
  </si>
  <si>
    <t>SUPPLY MEANT FOR EXPORT UNDER LUT WITHOUT PAYMENT OF INTEGRATED TAX</t>
  </si>
  <si>
    <t xml:space="preserve">:  004080600001177 </t>
  </si>
  <si>
    <t>:  Yes Bank Ltd</t>
  </si>
  <si>
    <t>:  YESBINBB</t>
  </si>
  <si>
    <t>:  JP MORGAN CHASE BANK</t>
  </si>
  <si>
    <t>:  765902317</t>
  </si>
  <si>
    <t>:  CHASUS33</t>
  </si>
  <si>
    <t>:  M.G. Road Indore, 452001, India</t>
  </si>
  <si>
    <t xml:space="preserve">SWIFT Code                                 </t>
  </si>
  <si>
    <t xml:space="preserve">Correspondent bank in USA               </t>
  </si>
  <si>
    <t xml:space="preserve">SWIFT Code (Correspondent bank)                                       </t>
  </si>
  <si>
    <t>Yes Bank A/c no.with Correspondent Bank</t>
  </si>
  <si>
    <t>Bank Clearing Code/IBAN</t>
  </si>
  <si>
    <t>:  ABA Routing No.021000021</t>
  </si>
  <si>
    <t xml:space="preserve">Basic </t>
  </si>
  <si>
    <t xml:space="preserve">After TDS </t>
  </si>
  <si>
    <t xml:space="preserve">Previous TDS </t>
  </si>
  <si>
    <t xml:space="preserve">Receivable </t>
  </si>
  <si>
    <t>TDS 10 %</t>
  </si>
  <si>
    <t>TDS 1%</t>
  </si>
  <si>
    <t>Others 9 %</t>
  </si>
  <si>
    <t xml:space="preserve">3. Payment Transfer Charges </t>
  </si>
  <si>
    <t xml:space="preserve">Received In Bank </t>
  </si>
  <si>
    <t xml:space="preserve">Basic Invoice value </t>
  </si>
  <si>
    <t xml:space="preserve">Net Invoice Value </t>
  </si>
  <si>
    <t xml:space="preserve">Invoice Calculation </t>
  </si>
  <si>
    <t>TDS 1% (-)</t>
  </si>
  <si>
    <t>Over Invoiced value FTM Nov-21(-)</t>
  </si>
  <si>
    <t>Please wire as per bank details below &amp; send SWIFT / bank advisory to billing@mangoitsolutions.com:</t>
  </si>
  <si>
    <r>
      <t xml:space="preserve">KA: </t>
    </r>
    <r>
      <rPr>
        <b/>
        <sz val="13"/>
        <rFont val="Arial"/>
        <family val="2"/>
      </rPr>
      <t>Rahul Gangle</t>
    </r>
    <r>
      <rPr>
        <sz val="13"/>
        <rFont val="Arial"/>
        <family val="2"/>
      </rPr>
      <t xml:space="preserve">
Billing Department, Mango IT Solutions</t>
    </r>
  </si>
  <si>
    <t>+91-731-4046693 billing@mangoitsolutions.com</t>
  </si>
  <si>
    <t>HSN / SAC: 998314</t>
  </si>
  <si>
    <t>For MANGO IT SOLUTIONS</t>
  </si>
  <si>
    <t>Authorised Signatory</t>
  </si>
  <si>
    <t>Remitter Name :  Upwork Global Inc.</t>
  </si>
  <si>
    <t>2132</t>
  </si>
  <si>
    <t>01 Jun 2024 - 30 Jun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</si>
</sst>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1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3"/>
      <color indexed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color rgb="FF00B0F0"/>
      <name val="Arial"/>
      <family val="2"/>
    </font>
    <font>
      <sz val="13"/>
      <color rgb="FF45454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3" fillId="0" borderId="0"/>
  </cellStyleXfs>
  <cellXfs count="100">
    <xf numFmtId="0" fontId="0" fillId="0" borderId="0" xfId="0"/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1" xfId="0" applyFont="1" applyBorder="1" applyAlignment="1"/>
    <xf numFmtId="0" fontId="6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6" fillId="0" borderId="1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 applyBorder="1" applyAlignment="1"/>
    <xf numFmtId="0" fontId="6" fillId="0" borderId="11" xfId="0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/>
    <xf numFmtId="1" fontId="6" fillId="0" borderId="0" xfId="0" applyNumberFormat="1" applyFont="1"/>
    <xf numFmtId="0" fontId="6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5" xfId="0" applyNumberFormat="1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1" fontId="6" fillId="0" borderId="0" xfId="0" applyNumberFormat="1" applyFont="1" applyBorder="1" applyAlignment="1">
      <alignment horizontal="left"/>
    </xf>
    <xf numFmtId="0" fontId="6" fillId="2" borderId="0" xfId="0" applyFont="1" applyFill="1" applyBorder="1"/>
    <xf numFmtId="0" fontId="6" fillId="0" borderId="0" xfId="0" applyFont="1" applyBorder="1" applyAlignment="1">
      <alignment vertical="center"/>
    </xf>
    <xf numFmtId="0" fontId="0" fillId="0" borderId="0" xfId="0" applyBorder="1"/>
    <xf numFmtId="0" fontId="8" fillId="0" borderId="20" xfId="0" applyFont="1" applyBorder="1"/>
    <xf numFmtId="0" fontId="6" fillId="0" borderId="1" xfId="0" applyFont="1" applyBorder="1" applyAlignment="1">
      <alignment wrapText="1"/>
    </xf>
    <xf numFmtId="0" fontId="6" fillId="0" borderId="21" xfId="0" applyFont="1" applyBorder="1"/>
    <xf numFmtId="0" fontId="6" fillId="0" borderId="22" xfId="0" applyFont="1" applyBorder="1"/>
    <xf numFmtId="15" fontId="5" fillId="0" borderId="0" xfId="0" applyNumberFormat="1" applyFont="1" applyBorder="1" applyAlignment="1">
      <alignment horizontal="left"/>
    </xf>
    <xf numFmtId="15" fontId="5" fillId="0" borderId="6" xfId="0" applyNumberFormat="1" applyFont="1" applyBorder="1" applyAlignment="1">
      <alignment horizontal="left"/>
    </xf>
    <xf numFmtId="0" fontId="12" fillId="0" borderId="0" xfId="0" applyFont="1"/>
    <xf numFmtId="2" fontId="5" fillId="0" borderId="11" xfId="0" applyNumberFormat="1" applyFont="1" applyBorder="1" applyAlignment="1">
      <alignment horizontal="center"/>
    </xf>
    <xf numFmtId="0" fontId="5" fillId="0" borderId="1" xfId="0" applyFont="1" applyBorder="1" applyAlignment="1">
      <alignment wrapText="1"/>
    </xf>
    <xf numFmtId="1" fontId="5" fillId="0" borderId="13" xfId="0" applyNumberFormat="1" applyFont="1" applyBorder="1"/>
    <xf numFmtId="165" fontId="5" fillId="0" borderId="12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/>
    <xf numFmtId="49" fontId="5" fillId="0" borderId="6" xfId="0" applyNumberFormat="1" applyFont="1" applyBorder="1" applyAlignment="1">
      <alignment horizontal="left"/>
    </xf>
    <xf numFmtId="0" fontId="5" fillId="0" borderId="0" xfId="0" applyFont="1" applyBorder="1" applyAlignment="1">
      <alignment wrapText="1"/>
    </xf>
    <xf numFmtId="164" fontId="9" fillId="0" borderId="0" xfId="1" applyFont="1"/>
    <xf numFmtId="0" fontId="5" fillId="0" borderId="0" xfId="0" applyFont="1" applyBorder="1"/>
    <xf numFmtId="164" fontId="9" fillId="0" borderId="23" xfId="1" applyFont="1" applyBorder="1"/>
    <xf numFmtId="164" fontId="10" fillId="0" borderId="23" xfId="0" applyNumberFormat="1" applyFont="1" applyBorder="1"/>
    <xf numFmtId="0" fontId="9" fillId="0" borderId="0" xfId="0" applyFont="1"/>
    <xf numFmtId="0" fontId="9" fillId="0" borderId="23" xfId="0" applyFont="1" applyBorder="1"/>
    <xf numFmtId="0" fontId="10" fillId="0" borderId="23" xfId="0" applyFont="1" applyBorder="1"/>
    <xf numFmtId="0" fontId="5" fillId="0" borderId="11" xfId="0" applyFont="1" applyBorder="1" applyAlignment="1">
      <alignment wrapText="1"/>
    </xf>
    <xf numFmtId="0" fontId="13" fillId="2" borderId="1" xfId="0" applyFont="1" applyFill="1" applyBorder="1"/>
    <xf numFmtId="1" fontId="5" fillId="0" borderId="18" xfId="0" applyNumberFormat="1" applyFont="1" applyBorder="1"/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5" fillId="0" borderId="0" xfId="0" applyFont="1" applyAlignment="1">
      <alignment vertical="center"/>
    </xf>
    <xf numFmtId="15" fontId="5" fillId="0" borderId="0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30" xfId="0" applyFont="1" applyBorder="1" applyAlignment="1">
      <alignment horizontal="left" wrapText="1"/>
    </xf>
    <xf numFmtId="0" fontId="6" fillId="0" borderId="31" xfId="0" applyFont="1" applyBorder="1" applyAlignment="1">
      <alignment horizontal="left" wrapText="1"/>
    </xf>
    <xf numFmtId="0" fontId="6" fillId="0" borderId="3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20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33" xfId="0" applyFont="1" applyBorder="1" applyAlignment="1">
      <alignment horizontal="left" wrapText="1"/>
    </xf>
    <xf numFmtId="0" fontId="5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/>
    </xf>
    <xf numFmtId="15" fontId="5" fillId="0" borderId="0" xfId="0" applyNumberFormat="1" applyFont="1" applyBorder="1" applyAlignment="1">
      <alignment horizontal="left"/>
    </xf>
    <xf numFmtId="15" fontId="5" fillId="0" borderId="6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409575</xdr:colOff>
      <xdr:row>4</xdr:row>
      <xdr:rowOff>180975</xdr:rowOff>
    </xdr:to>
    <xdr:pic>
      <xdr:nvPicPr>
        <xdr:cNvPr id="1890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95250"/>
          <a:ext cx="26003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304800</xdr:colOff>
      <xdr:row>43</xdr:row>
      <xdr:rowOff>104775</xdr:rowOff>
    </xdr:to>
    <xdr:sp macro="" textlink="">
      <xdr:nvSpPr>
        <xdr:cNvPr id="1891" name="AutoShape 34" descr="Image result for namaste symbol"/>
        <xdr:cNvSpPr>
          <a:spLocks noChangeAspect="1" noChangeArrowheads="1"/>
        </xdr:cNvSpPr>
      </xdr:nvSpPr>
      <xdr:spPr bwMode="auto">
        <a:xfrm>
          <a:off x="9324975" y="89820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619125</xdr:colOff>
      <xdr:row>26</xdr:row>
      <xdr:rowOff>152400</xdr:rowOff>
    </xdr:from>
    <xdr:to>
      <xdr:col>1</xdr:col>
      <xdr:colOff>933450</xdr:colOff>
      <xdr:row>28</xdr:row>
      <xdr:rowOff>114300</xdr:rowOff>
    </xdr:to>
    <xdr:pic>
      <xdr:nvPicPr>
        <xdr:cNvPr id="1892" name="Picture 4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0375" y="5543550"/>
          <a:ext cx="3143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1123950</xdr:colOff>
      <xdr:row>47</xdr:row>
      <xdr:rowOff>28575</xdr:rowOff>
    </xdr:from>
    <xdr:to>
      <xdr:col>6</xdr:col>
      <xdr:colOff>962025</xdr:colOff>
      <xdr:row>47</xdr:row>
      <xdr:rowOff>968829</xdr:rowOff>
    </xdr:to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9925050"/>
          <a:ext cx="21431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tabSelected="1" zoomScale="70" zoomScaleNormal="70" workbookViewId="0">
      <selection activeCell="K23" sqref="K23"/>
    </sheetView>
  </sheetViews>
  <sheetFormatPr defaultRowHeight="16.5" x14ac:dyDescent="0.25"/>
  <cols>
    <col min="1" max="1" width="35.7109375" style="1" customWidth="1"/>
    <col min="2" max="2" width="16.85546875" style="1" customWidth="1"/>
    <col min="3" max="3" width="4" style="1" customWidth="1"/>
    <col min="4" max="4" width="18.7109375" style="1" customWidth="1"/>
    <col min="5" max="5" width="17.85546875" style="1" customWidth="1"/>
    <col min="6" max="6" width="16.7109375" style="1" customWidth="1"/>
    <col min="7" max="7" width="21.140625" style="1" customWidth="1"/>
    <col min="8" max="8" width="8.85546875" style="1" customWidth="1"/>
    <col min="9" max="9" width="10.42578125" style="1" bestFit="1" customWidth="1"/>
    <col min="10" max="10" width="9.140625" style="1"/>
    <col min="11" max="11" width="20" style="1" customWidth="1"/>
    <col min="12" max="16384" width="9.140625" style="1"/>
  </cols>
  <sheetData>
    <row r="1" spans="1:9" ht="17.25" thickBot="1" x14ac:dyDescent="0.3">
      <c r="A1" s="86"/>
      <c r="B1" s="87"/>
      <c r="C1" s="87"/>
      <c r="D1" s="90" t="s">
        <v>15</v>
      </c>
      <c r="E1" s="91"/>
      <c r="F1" s="91"/>
      <c r="G1" s="92"/>
    </row>
    <row r="2" spans="1:9" ht="12.75" customHeight="1" thickBot="1" x14ac:dyDescent="0.3">
      <c r="A2" s="88"/>
      <c r="B2" s="89"/>
      <c r="C2" s="89"/>
      <c r="D2" s="93"/>
      <c r="E2" s="93"/>
      <c r="F2" s="93"/>
      <c r="G2" s="94"/>
    </row>
    <row r="3" spans="1:9" ht="17.25" thickBot="1" x14ac:dyDescent="0.3">
      <c r="A3" s="88"/>
      <c r="B3" s="89"/>
      <c r="C3" s="89"/>
      <c r="D3" s="93"/>
      <c r="E3" s="93"/>
      <c r="F3" s="93"/>
      <c r="G3" s="94"/>
    </row>
    <row r="4" spans="1:9" ht="17.25" thickBot="1" x14ac:dyDescent="0.3">
      <c r="A4" s="88"/>
      <c r="B4" s="89"/>
      <c r="C4" s="89"/>
      <c r="D4" s="73" t="s">
        <v>7</v>
      </c>
      <c r="E4" s="73"/>
      <c r="F4" s="73"/>
      <c r="G4" s="74"/>
      <c r="I4" s="44"/>
    </row>
    <row r="5" spans="1:9" x14ac:dyDescent="0.25">
      <c r="A5" s="88"/>
      <c r="B5" s="89"/>
      <c r="C5" s="89"/>
      <c r="D5" s="95" t="s">
        <v>58</v>
      </c>
      <c r="E5" s="95"/>
      <c r="F5" s="95"/>
      <c r="G5" s="96"/>
    </row>
    <row r="6" spans="1:9" x14ac:dyDescent="0.25">
      <c r="A6" s="3"/>
      <c r="B6" s="4"/>
      <c r="C6" s="4"/>
      <c r="D6" s="73" t="s">
        <v>24</v>
      </c>
      <c r="E6" s="73"/>
      <c r="F6" s="73"/>
      <c r="G6" s="74"/>
    </row>
    <row r="7" spans="1:9" ht="29.25" customHeight="1" x14ac:dyDescent="0.25">
      <c r="A7" s="70" t="s">
        <v>10</v>
      </c>
      <c r="B7" s="71"/>
      <c r="C7" s="71"/>
      <c r="D7" s="71"/>
      <c r="E7" s="71"/>
      <c r="F7" s="71"/>
      <c r="G7" s="72"/>
    </row>
    <row r="8" spans="1:9" x14ac:dyDescent="0.25">
      <c r="A8" s="6"/>
      <c r="B8" s="7"/>
      <c r="C8" s="7"/>
      <c r="D8" s="7"/>
      <c r="E8" s="7"/>
      <c r="F8" s="7"/>
      <c r="G8" s="8"/>
    </row>
    <row r="9" spans="1:9" x14ac:dyDescent="0.25">
      <c r="A9" s="9"/>
      <c r="B9" s="10"/>
      <c r="C9" s="10"/>
      <c r="D9" s="10"/>
      <c r="E9" s="10"/>
      <c r="F9" s="10"/>
      <c r="G9" s="11"/>
    </row>
    <row r="10" spans="1:9" x14ac:dyDescent="0.25">
      <c r="A10" s="20" t="s">
        <v>62</v>
      </c>
      <c r="B10" s="10"/>
      <c r="C10" s="10"/>
      <c r="D10" s="10"/>
      <c r="E10" s="10" t="s">
        <v>0</v>
      </c>
      <c r="F10" s="97">
        <v>45473</v>
      </c>
      <c r="G10" s="98"/>
    </row>
    <row r="11" spans="1:9" x14ac:dyDescent="0.25">
      <c r="A11" s="12" t="s">
        <v>21</v>
      </c>
      <c r="B11" s="60"/>
      <c r="C11" s="52"/>
      <c r="D11" s="52"/>
      <c r="E11" s="10" t="s">
        <v>1</v>
      </c>
      <c r="F11" s="68" t="s">
        <v>63</v>
      </c>
      <c r="G11" s="69"/>
    </row>
    <row r="12" spans="1:9" x14ac:dyDescent="0.25">
      <c r="A12" s="12" t="s">
        <v>22</v>
      </c>
      <c r="B12" s="52"/>
      <c r="C12" s="52"/>
      <c r="D12" s="52"/>
      <c r="E12" s="10" t="s">
        <v>23</v>
      </c>
      <c r="F12" s="67" t="s">
        <v>64</v>
      </c>
      <c r="G12" s="51"/>
    </row>
    <row r="13" spans="1:9" x14ac:dyDescent="0.25">
      <c r="A13" s="12"/>
      <c r="B13" s="10"/>
      <c r="C13" s="36"/>
      <c r="D13" s="37"/>
      <c r="E13" s="10"/>
      <c r="F13" s="42"/>
      <c r="G13" s="43"/>
    </row>
    <row r="14" spans="1:9" x14ac:dyDescent="0.25">
      <c r="A14" s="6"/>
      <c r="B14" s="7"/>
      <c r="C14" s="7"/>
      <c r="D14" s="7"/>
      <c r="E14" s="7"/>
      <c r="F14" s="7"/>
      <c r="G14" s="8"/>
    </row>
    <row r="15" spans="1:9" s="14" customFormat="1" x14ac:dyDescent="0.25">
      <c r="A15" s="84" t="s">
        <v>2</v>
      </c>
      <c r="B15" s="85"/>
      <c r="C15" s="85"/>
      <c r="D15" s="5"/>
      <c r="E15" s="85" t="s">
        <v>3</v>
      </c>
      <c r="F15" s="85"/>
      <c r="G15" s="13" t="s">
        <v>4</v>
      </c>
    </row>
    <row r="16" spans="1:9" s="14" customFormat="1" x14ac:dyDescent="0.25">
      <c r="A16" s="15"/>
      <c r="B16" s="16"/>
      <c r="C16" s="16"/>
      <c r="D16" s="16"/>
      <c r="E16" s="17" t="s">
        <v>8</v>
      </c>
      <c r="F16" s="18" t="s">
        <v>9</v>
      </c>
      <c r="G16" s="19" t="s">
        <v>6</v>
      </c>
    </row>
    <row r="17" spans="1:8" x14ac:dyDescent="0.25">
      <c r="A17" s="20" t="s">
        <v>26</v>
      </c>
      <c r="B17" s="21"/>
      <c r="C17" s="21"/>
      <c r="D17" s="21"/>
      <c r="E17" s="22">
        <v>12</v>
      </c>
      <c r="F17" s="48">
        <v>2603.9</v>
      </c>
      <c r="G17" s="47">
        <f>+F17*E17</f>
        <v>31246.800000000003</v>
      </c>
      <c r="H17" s="25"/>
    </row>
    <row r="18" spans="1:8" x14ac:dyDescent="0.25">
      <c r="A18" s="20" t="s">
        <v>27</v>
      </c>
      <c r="B18" s="21"/>
      <c r="C18" s="21"/>
      <c r="D18" s="21"/>
      <c r="E18" s="22"/>
      <c r="F18" s="23"/>
      <c r="G18" s="47">
        <f>+E18*F18</f>
        <v>0</v>
      </c>
      <c r="H18" s="25"/>
    </row>
    <row r="19" spans="1:8" x14ac:dyDescent="0.25">
      <c r="A19" s="20" t="s">
        <v>49</v>
      </c>
      <c r="B19" s="21"/>
      <c r="C19" s="21"/>
      <c r="D19" s="26"/>
      <c r="E19" s="22"/>
      <c r="F19" s="23"/>
      <c r="G19" s="47">
        <v>0</v>
      </c>
    </row>
    <row r="20" spans="1:8" x14ac:dyDescent="0.25">
      <c r="A20" s="20"/>
      <c r="B20" s="10"/>
      <c r="C20" s="10"/>
      <c r="D20" s="10"/>
      <c r="E20" s="22"/>
      <c r="F20" s="23"/>
      <c r="G20" s="47"/>
    </row>
    <row r="21" spans="1:8" x14ac:dyDescent="0.25">
      <c r="A21" s="20"/>
      <c r="B21" s="10"/>
      <c r="C21" s="10"/>
      <c r="D21" s="10"/>
      <c r="E21" s="22"/>
      <c r="F21" s="45"/>
      <c r="G21" s="47"/>
    </row>
    <row r="22" spans="1:8" x14ac:dyDescent="0.25">
      <c r="A22" s="12"/>
      <c r="B22" s="10"/>
      <c r="C22" s="10"/>
      <c r="D22" s="10"/>
      <c r="E22" s="22"/>
      <c r="F22" s="45"/>
      <c r="G22" s="24"/>
    </row>
    <row r="23" spans="1:8" x14ac:dyDescent="0.25">
      <c r="A23" s="12"/>
      <c r="B23" s="10"/>
      <c r="C23" s="10"/>
      <c r="D23" s="10"/>
      <c r="E23" s="22"/>
      <c r="F23" s="45"/>
      <c r="G23" s="24"/>
    </row>
    <row r="24" spans="1:8" x14ac:dyDescent="0.25">
      <c r="A24" s="46" t="s">
        <v>59</v>
      </c>
      <c r="B24" s="10"/>
      <c r="C24" s="10"/>
      <c r="D24" s="10"/>
      <c r="E24" s="27"/>
      <c r="F24" s="28"/>
      <c r="G24" s="29"/>
    </row>
    <row r="25" spans="1:8" ht="17.25" thickBot="1" x14ac:dyDescent="0.3">
      <c r="A25" s="38" t="s">
        <v>28</v>
      </c>
      <c r="B25" s="30"/>
      <c r="C25" s="30"/>
      <c r="D25" s="30"/>
      <c r="E25" s="83" t="s">
        <v>5</v>
      </c>
      <c r="F25" s="83"/>
      <c r="G25" s="62">
        <f>SUM(G17:G24)</f>
        <v>31246.800000000003</v>
      </c>
    </row>
    <row r="26" spans="1:8" ht="51" hidden="1" customHeight="1" thickBot="1" x14ac:dyDescent="0.3">
      <c r="A26" s="80" t="s">
        <v>20</v>
      </c>
      <c r="B26" s="81"/>
      <c r="C26" s="81"/>
      <c r="D26" s="82"/>
      <c r="E26" s="31"/>
      <c r="F26" s="30"/>
      <c r="G26" s="32"/>
    </row>
    <row r="27" spans="1:8" x14ac:dyDescent="0.25">
      <c r="A27" s="12"/>
      <c r="B27" s="10"/>
      <c r="C27" s="10"/>
      <c r="D27" s="10"/>
      <c r="E27" s="10"/>
      <c r="F27" s="10"/>
      <c r="G27" s="11"/>
    </row>
    <row r="28" spans="1:8" ht="15" customHeight="1" x14ac:dyDescent="0.25">
      <c r="A28" s="12" t="s">
        <v>16</v>
      </c>
      <c r="B28" s="10"/>
      <c r="C28" s="10"/>
      <c r="D28" s="10"/>
      <c r="E28" s="54"/>
      <c r="F28" s="54"/>
      <c r="G28" s="11"/>
    </row>
    <row r="29" spans="1:8" ht="15" customHeight="1" x14ac:dyDescent="0.25">
      <c r="A29" s="12"/>
      <c r="B29" s="10"/>
      <c r="C29" s="10"/>
      <c r="D29" s="10"/>
      <c r="E29" s="10"/>
      <c r="F29" s="10"/>
      <c r="G29" s="11"/>
    </row>
    <row r="30" spans="1:8" ht="33" customHeight="1" x14ac:dyDescent="0.25">
      <c r="A30" s="78" t="s">
        <v>57</v>
      </c>
      <c r="B30" s="79"/>
      <c r="C30" s="10"/>
      <c r="D30" s="10"/>
      <c r="E30" s="10"/>
      <c r="F30" s="10"/>
      <c r="G30" s="11"/>
    </row>
    <row r="31" spans="1:8" x14ac:dyDescent="0.25">
      <c r="A31" s="39"/>
      <c r="B31" s="10"/>
      <c r="C31" s="10"/>
      <c r="D31" s="10"/>
      <c r="E31" s="10"/>
      <c r="F31" s="10"/>
      <c r="G31" s="11"/>
    </row>
    <row r="32" spans="1:8" ht="21.75" customHeight="1" x14ac:dyDescent="0.25">
      <c r="A32" s="40" t="s">
        <v>56</v>
      </c>
      <c r="B32" s="33"/>
      <c r="C32" s="33"/>
      <c r="D32" s="33"/>
      <c r="E32" s="33"/>
      <c r="F32" s="33"/>
      <c r="G32" s="41"/>
    </row>
    <row r="33" spans="1:7" x14ac:dyDescent="0.25">
      <c r="A33" s="12"/>
      <c r="B33" s="10"/>
      <c r="C33" s="10"/>
      <c r="D33" s="10"/>
      <c r="E33" s="10"/>
      <c r="F33" s="10"/>
      <c r="G33" s="11"/>
    </row>
    <row r="34" spans="1:7" x14ac:dyDescent="0.25">
      <c r="A34" s="49" t="s">
        <v>12</v>
      </c>
      <c r="B34" s="10" t="s">
        <v>14</v>
      </c>
      <c r="C34" s="10"/>
      <c r="D34" s="10"/>
      <c r="E34" s="10"/>
      <c r="F34" s="10"/>
      <c r="G34" s="11"/>
    </row>
    <row r="35" spans="1:7" x14ac:dyDescent="0.25">
      <c r="A35" s="49" t="s">
        <v>18</v>
      </c>
      <c r="B35" s="2" t="s">
        <v>29</v>
      </c>
      <c r="C35" s="10"/>
      <c r="D35" s="10"/>
      <c r="E35" s="10"/>
      <c r="F35" s="10"/>
      <c r="G35" s="11"/>
    </row>
    <row r="36" spans="1:7" x14ac:dyDescent="0.25">
      <c r="A36" s="49" t="s">
        <v>19</v>
      </c>
      <c r="B36" s="10" t="s">
        <v>30</v>
      </c>
      <c r="C36" s="10"/>
      <c r="D36" s="10"/>
      <c r="E36" s="10"/>
      <c r="F36" s="10"/>
      <c r="G36" s="11"/>
    </row>
    <row r="37" spans="1:7" x14ac:dyDescent="0.25">
      <c r="A37" s="49" t="s">
        <v>11</v>
      </c>
      <c r="B37" s="2" t="s">
        <v>35</v>
      </c>
      <c r="C37" s="10"/>
      <c r="D37" s="10"/>
      <c r="E37" s="10"/>
      <c r="F37" s="10"/>
      <c r="G37" s="11"/>
    </row>
    <row r="38" spans="1:7" x14ac:dyDescent="0.25">
      <c r="A38" s="49" t="s">
        <v>36</v>
      </c>
      <c r="B38" s="10" t="s">
        <v>31</v>
      </c>
      <c r="C38" s="10"/>
      <c r="D38" s="10"/>
      <c r="E38" s="10"/>
      <c r="F38" s="10"/>
      <c r="G38" s="11"/>
    </row>
    <row r="39" spans="1:7" x14ac:dyDescent="0.25">
      <c r="A39" s="49" t="s">
        <v>37</v>
      </c>
      <c r="B39" s="10" t="s">
        <v>32</v>
      </c>
      <c r="C39" s="10"/>
      <c r="D39" s="10"/>
      <c r="E39" s="10"/>
      <c r="F39" s="10"/>
      <c r="G39" s="11"/>
    </row>
    <row r="40" spans="1:7" x14ac:dyDescent="0.25">
      <c r="A40" s="49" t="s">
        <v>38</v>
      </c>
      <c r="B40" s="10" t="s">
        <v>34</v>
      </c>
      <c r="C40" s="10"/>
      <c r="D40" s="10"/>
      <c r="E40" s="10"/>
      <c r="F40" s="10"/>
      <c r="G40" s="11"/>
    </row>
    <row r="41" spans="1:7" x14ac:dyDescent="0.25">
      <c r="A41" s="50" t="s">
        <v>39</v>
      </c>
      <c r="B41" s="34" t="s">
        <v>33</v>
      </c>
      <c r="C41" s="10"/>
      <c r="D41" s="10"/>
      <c r="E41" s="10"/>
      <c r="F41" s="10"/>
      <c r="G41" s="11"/>
    </row>
    <row r="42" spans="1:7" x14ac:dyDescent="0.25">
      <c r="A42" s="49" t="s">
        <v>40</v>
      </c>
      <c r="B42" s="2" t="s">
        <v>41</v>
      </c>
      <c r="C42" s="10"/>
      <c r="D42" s="10"/>
      <c r="E42" s="10"/>
      <c r="F42" s="10"/>
      <c r="G42" s="11"/>
    </row>
    <row r="43" spans="1:7" ht="15.75" customHeight="1" x14ac:dyDescent="0.25">
      <c r="A43" s="61" t="s">
        <v>13</v>
      </c>
      <c r="B43" s="35" t="s">
        <v>17</v>
      </c>
      <c r="C43" s="35"/>
      <c r="D43" s="35"/>
      <c r="E43" s="35"/>
      <c r="F43" s="10"/>
      <c r="G43" s="11"/>
    </row>
    <row r="44" spans="1:7" x14ac:dyDescent="0.25">
      <c r="A44" s="12"/>
      <c r="B44" s="10"/>
      <c r="C44" s="10"/>
      <c r="D44" s="10"/>
      <c r="E44" s="10"/>
      <c r="F44" s="10"/>
      <c r="G44" s="11"/>
    </row>
    <row r="45" spans="1:7" ht="17.25" customHeight="1" thickBot="1" x14ac:dyDescent="0.3">
      <c r="A45" s="75" t="s">
        <v>25</v>
      </c>
      <c r="B45" s="76"/>
      <c r="C45" s="76"/>
      <c r="D45" s="76"/>
      <c r="E45" s="76"/>
      <c r="F45" s="76"/>
      <c r="G45" s="77"/>
    </row>
    <row r="47" spans="1:7" x14ac:dyDescent="0.25">
      <c r="A47" s="64"/>
      <c r="B47" s="65"/>
      <c r="C47" s="65"/>
      <c r="D47" s="65"/>
      <c r="E47" s="65"/>
      <c r="F47" s="64" t="s">
        <v>60</v>
      </c>
      <c r="G47" s="65"/>
    </row>
    <row r="48" spans="1:7" ht="81" customHeight="1" x14ac:dyDescent="0.25">
      <c r="A48" s="66"/>
      <c r="B48" s="14"/>
      <c r="C48" s="14"/>
      <c r="D48" s="14"/>
      <c r="E48" s="14"/>
      <c r="F48" s="14"/>
      <c r="G48" s="14"/>
    </row>
    <row r="49" spans="1:7" x14ac:dyDescent="0.25">
      <c r="A49" s="63"/>
      <c r="B49" s="14"/>
      <c r="C49" s="14"/>
      <c r="D49" s="14"/>
      <c r="E49" s="14"/>
      <c r="F49" s="1" t="s">
        <v>61</v>
      </c>
      <c r="G49" s="14"/>
    </row>
  </sheetData>
  <sheetProtection selectLockedCells="1" selectUnlockedCells="1"/>
  <mergeCells count="14">
    <mergeCell ref="A1:C5"/>
    <mergeCell ref="D1:G3"/>
    <mergeCell ref="D4:G4"/>
    <mergeCell ref="D5:G5"/>
    <mergeCell ref="F10:G10"/>
    <mergeCell ref="F11:G11"/>
    <mergeCell ref="A7:G7"/>
    <mergeCell ref="D6:G6"/>
    <mergeCell ref="A45:G45"/>
    <mergeCell ref="A30:B30"/>
    <mergeCell ref="A26:D26"/>
    <mergeCell ref="E25:F25"/>
    <mergeCell ref="A15:C15"/>
    <mergeCell ref="E15:F15"/>
  </mergeCells>
  <pageMargins left="0.55118110236220497" right="0.35433070866141703" top="0.98425196850393704" bottom="0.98425196850393704" header="0.511811023622047" footer="0.511811023622047"/>
  <pageSetup paperSize="9" scale="73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>
      <selection activeCell="C6" sqref="C6"/>
    </sheetView>
  </sheetViews>
  <sheetFormatPr defaultRowHeight="12.75" x14ac:dyDescent="0.2"/>
  <cols>
    <col min="2" max="2" width="38.28515625" customWidth="1"/>
    <col min="3" max="3" width="12.85546875" bestFit="1" customWidth="1"/>
    <col min="5" max="5" width="14.28515625" bestFit="1" customWidth="1"/>
    <col min="6" max="6" width="11.5703125" bestFit="1" customWidth="1"/>
  </cols>
  <sheetData>
    <row r="3" spans="2:3" ht="15.75" x14ac:dyDescent="0.25">
      <c r="B3" s="99" t="s">
        <v>53</v>
      </c>
      <c r="C3" s="99"/>
    </row>
    <row r="4" spans="2:3" ht="15" x14ac:dyDescent="0.2">
      <c r="B4" s="57"/>
      <c r="C4" s="57"/>
    </row>
    <row r="5" spans="2:3" ht="15" x14ac:dyDescent="0.2">
      <c r="B5" s="58" t="s">
        <v>50</v>
      </c>
      <c r="C5" s="55">
        <v>30666</v>
      </c>
    </row>
    <row r="6" spans="2:3" ht="15" x14ac:dyDescent="0.2">
      <c r="B6" s="58" t="s">
        <v>51</v>
      </c>
      <c r="C6" s="55">
        <f>+C5*100/99</f>
        <v>30975.757575757576</v>
      </c>
    </row>
    <row r="7" spans="2:3" ht="15.75" x14ac:dyDescent="0.25">
      <c r="B7" s="59" t="s">
        <v>54</v>
      </c>
      <c r="C7" s="55">
        <f>+C6*1/100</f>
        <v>309.75757575757575</v>
      </c>
    </row>
    <row r="8" spans="2:3" ht="15" x14ac:dyDescent="0.2">
      <c r="B8" s="58" t="s">
        <v>43</v>
      </c>
      <c r="C8" s="55">
        <f>+C6-C7</f>
        <v>30666</v>
      </c>
    </row>
    <row r="9" spans="2:3" ht="15" hidden="1" x14ac:dyDescent="0.2">
      <c r="B9" s="58" t="s">
        <v>55</v>
      </c>
      <c r="C9" s="55">
        <v>0</v>
      </c>
    </row>
    <row r="10" spans="2:3" ht="15.75" x14ac:dyDescent="0.25">
      <c r="B10" s="59" t="s">
        <v>52</v>
      </c>
      <c r="C10" s="56">
        <f>+C8-C9</f>
        <v>30666</v>
      </c>
    </row>
    <row r="11" spans="2:3" ht="15" x14ac:dyDescent="0.2">
      <c r="B11" s="53"/>
      <c r="C11" s="53"/>
    </row>
    <row r="16" spans="2:3" x14ac:dyDescent="0.2">
      <c r="C16">
        <f>26333.33/12</f>
        <v>2194.4441666666667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8"/>
  <sheetViews>
    <sheetView topLeftCell="A10" workbookViewId="0">
      <selection activeCell="F13" sqref="F13"/>
    </sheetView>
  </sheetViews>
  <sheetFormatPr defaultRowHeight="12.75" x14ac:dyDescent="0.2"/>
  <cols>
    <col min="3" max="3" width="16.42578125" bestFit="1" customWidth="1"/>
    <col min="4" max="4" width="12.85546875" bestFit="1" customWidth="1"/>
    <col min="6" max="6" width="12.85546875" bestFit="1" customWidth="1"/>
    <col min="7" max="7" width="11.5703125" bestFit="1" customWidth="1"/>
  </cols>
  <sheetData>
    <row r="4" spans="3:8" ht="16.5" x14ac:dyDescent="0.25">
      <c r="C4" s="1" t="s">
        <v>45</v>
      </c>
      <c r="D4" s="53">
        <v>36710</v>
      </c>
      <c r="E4" s="53"/>
      <c r="F4" s="53"/>
      <c r="G4" s="53"/>
      <c r="H4" s="1"/>
    </row>
    <row r="5" spans="3:8" ht="16.5" x14ac:dyDescent="0.25">
      <c r="C5" s="1" t="s">
        <v>42</v>
      </c>
      <c r="D5" s="53">
        <f>+D4*100/90</f>
        <v>40788.888888888891</v>
      </c>
      <c r="E5" s="53"/>
      <c r="F5" s="53">
        <f>40789+3527</f>
        <v>44316</v>
      </c>
      <c r="G5" s="53">
        <f>+F5/12</f>
        <v>3693</v>
      </c>
    </row>
    <row r="6" spans="3:8" ht="16.5" x14ac:dyDescent="0.25">
      <c r="C6" s="14" t="s">
        <v>46</v>
      </c>
      <c r="D6" s="53">
        <f>+D5*10/100</f>
        <v>4078.8888888888887</v>
      </c>
      <c r="E6" s="53"/>
      <c r="F6" s="53"/>
      <c r="G6" s="53"/>
      <c r="H6" s="14"/>
    </row>
    <row r="7" spans="3:8" ht="16.5" x14ac:dyDescent="0.25">
      <c r="C7" s="1" t="s">
        <v>43</v>
      </c>
      <c r="D7" s="53">
        <f>+D5-D6</f>
        <v>36710</v>
      </c>
      <c r="E7" s="53"/>
      <c r="F7" s="53"/>
      <c r="G7" s="53"/>
      <c r="H7" s="1"/>
    </row>
    <row r="8" spans="3:8" ht="16.5" x14ac:dyDescent="0.25">
      <c r="C8" s="1"/>
      <c r="D8" s="53"/>
      <c r="E8" s="53"/>
      <c r="F8" s="53"/>
      <c r="G8" s="53"/>
      <c r="H8" s="1"/>
    </row>
    <row r="9" spans="3:8" ht="16.5" x14ac:dyDescent="0.25">
      <c r="C9" s="1" t="s">
        <v>44</v>
      </c>
      <c r="D9" s="53">
        <v>3527</v>
      </c>
      <c r="E9" s="53"/>
      <c r="F9" s="53"/>
      <c r="G9" s="53"/>
      <c r="H9" s="1"/>
    </row>
    <row r="10" spans="3:8" ht="16.5" x14ac:dyDescent="0.25">
      <c r="C10" s="1"/>
      <c r="D10" s="53"/>
      <c r="E10" s="53"/>
      <c r="F10" s="53"/>
      <c r="G10" s="53"/>
      <c r="H10" s="1"/>
    </row>
    <row r="11" spans="3:8" ht="16.5" x14ac:dyDescent="0.25">
      <c r="C11" s="1"/>
      <c r="D11" s="53"/>
      <c r="E11" s="53"/>
      <c r="F11" s="53"/>
      <c r="G11" s="53"/>
      <c r="H11" s="1"/>
    </row>
    <row r="12" spans="3:8" ht="16.5" x14ac:dyDescent="0.25">
      <c r="C12" s="1" t="s">
        <v>45</v>
      </c>
      <c r="D12" s="53">
        <v>30666</v>
      </c>
      <c r="E12" s="53"/>
      <c r="F12" s="53"/>
      <c r="G12" s="53"/>
      <c r="H12" s="1"/>
    </row>
    <row r="13" spans="3:8" ht="16.5" x14ac:dyDescent="0.25">
      <c r="C13" s="1" t="s">
        <v>42</v>
      </c>
      <c r="D13" s="53">
        <f>+D12*100/90</f>
        <v>34073.333333333336</v>
      </c>
      <c r="E13" s="53"/>
      <c r="F13" s="53">
        <v>34922</v>
      </c>
      <c r="G13" s="53">
        <f>+F13/12</f>
        <v>2910.1666666666665</v>
      </c>
    </row>
    <row r="14" spans="3:8" ht="16.5" x14ac:dyDescent="0.25">
      <c r="C14" s="14" t="s">
        <v>47</v>
      </c>
      <c r="D14" s="53">
        <f>+D13*1/100</f>
        <v>340.73333333333335</v>
      </c>
      <c r="E14" s="53"/>
      <c r="F14" s="53"/>
      <c r="G14" s="53"/>
    </row>
    <row r="15" spans="3:8" ht="16.5" x14ac:dyDescent="0.25">
      <c r="C15" s="14" t="s">
        <v>48</v>
      </c>
      <c r="D15" s="53">
        <f>+D13*9/100</f>
        <v>3066.6</v>
      </c>
      <c r="E15" s="53"/>
      <c r="F15" s="53"/>
      <c r="G15" s="53"/>
    </row>
    <row r="16" spans="3:8" ht="16.5" x14ac:dyDescent="0.25">
      <c r="C16" s="14"/>
      <c r="D16" s="53">
        <f>+D14+D15</f>
        <v>3407.333333333333</v>
      </c>
      <c r="E16" s="53"/>
      <c r="F16" s="53"/>
      <c r="G16" s="53"/>
    </row>
    <row r="17" spans="3:7" ht="16.5" x14ac:dyDescent="0.25">
      <c r="C17" s="1" t="s">
        <v>43</v>
      </c>
      <c r="D17" s="53">
        <f>+D13-D14</f>
        <v>33732.600000000006</v>
      </c>
      <c r="E17" s="53"/>
      <c r="F17" s="53"/>
      <c r="G17" s="53"/>
    </row>
    <row r="18" spans="3:7" ht="16.5" x14ac:dyDescent="0.25">
      <c r="C18" s="1"/>
      <c r="D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Invoice</vt:lpstr>
      <vt:lpstr>Sheet2</vt:lpstr>
      <vt:lpstr>Sheet1</vt:lpstr>
      <vt:lpstr>Invoice!Print_Area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2024-07-25T10:32:47Z</cp:lastPrinted>
  <dcterms:created xsi:type="dcterms:W3CDTF">2017-08-01T10:20:10Z</dcterms:created>
  <dcterms:modified xsi:type="dcterms:W3CDTF">2024-07-25T10:32:51Z</dcterms:modified>
</cp:coreProperties>
</file>