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RHL FILES\Softex\Fy- 2024-25\"/>
    </mc:Choice>
  </mc:AlternateContent>
  <bookViews>
    <workbookView xWindow="0" yWindow="0" windowWidth="24000" windowHeight="9735" activeTab="2"/>
  </bookViews>
  <sheets>
    <sheet name="2024-25" sheetId="14" r:id="rId1"/>
    <sheet name="2023-24" sheetId="13" r:id="rId2"/>
    <sheet name="2022-23" sheetId="9" r:id="rId3"/>
    <sheet name="2021-22" sheetId="5" r:id="rId4"/>
    <sheet name="2020-21" sheetId="4" r:id="rId5"/>
    <sheet name="2019-20" sheetId="3" r:id="rId6"/>
    <sheet name="2018-19" sheetId="2" r:id="rId7"/>
    <sheet name="2017-18" sheetId="1" r:id="rId8"/>
    <sheet name="DGFT Record" sheetId="6" r:id="rId9"/>
    <sheet name="Axis Bank Softex Pending " sheetId="8" r:id="rId10"/>
    <sheet name="Sheet1" sheetId="10" r:id="rId11"/>
    <sheet name="Sheet2" sheetId="11" r:id="rId12"/>
  </sheets>
  <externalReferences>
    <externalReference r:id="rId13"/>
    <externalReference r:id="rId14"/>
  </externalReferences>
  <definedNames>
    <definedName name="_xlnm._FilterDatabase" localSheetId="7" hidden="1">'2017-18'!$A$1:$I$22</definedName>
    <definedName name="_xlnm._FilterDatabase" localSheetId="5" hidden="1">'2019-20'!$F$1:$F$999</definedName>
    <definedName name="_xlnm._FilterDatabase" localSheetId="4" hidden="1">'2020-21'!$F$1:$F$1045</definedName>
    <definedName name="_xlnm._FilterDatabase" localSheetId="3" hidden="1">'2021-22'!$A$1:$Q$175</definedName>
    <definedName name="_xlnm._FilterDatabase" localSheetId="2" hidden="1">'2022-23'!$A$1:$S$142</definedName>
    <definedName name="_xlnm._FilterDatabase" localSheetId="1" hidden="1">'2023-24'!$O$1:$O$98</definedName>
    <definedName name="_xlnm._FilterDatabase" localSheetId="0" hidden="1">'2024-25'!$O$1:$O$3</definedName>
    <definedName name="_xlnm.Print_Area" localSheetId="10">Sheet1!$A$2:$N$14</definedName>
  </definedNames>
  <calcPr calcId="162913"/>
</workbook>
</file>

<file path=xl/calcChain.xml><?xml version="1.0" encoding="utf-8"?>
<calcChain xmlns="http://schemas.openxmlformats.org/spreadsheetml/2006/main">
  <c r="P72" i="13" l="1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7" i="13"/>
  <c r="J22" i="13" l="1"/>
  <c r="T109" i="9" l="1"/>
  <c r="T98" i="9"/>
  <c r="T90" i="9"/>
  <c r="T78" i="9"/>
  <c r="T71" i="9"/>
  <c r="T66" i="9"/>
  <c r="T57" i="9"/>
  <c r="T50" i="9"/>
  <c r="T46" i="9"/>
  <c r="T43" i="9"/>
  <c r="T38" i="9"/>
  <c r="T35" i="9"/>
  <c r="T31" i="9"/>
  <c r="T26" i="9"/>
  <c r="S112" i="9"/>
  <c r="S109" i="9"/>
  <c r="S108" i="9"/>
  <c r="S98" i="9"/>
  <c r="S90" i="9"/>
  <c r="S89" i="9"/>
  <c r="S78" i="9"/>
  <c r="S71" i="9"/>
  <c r="S66" i="9"/>
  <c r="S63" i="9"/>
  <c r="S57" i="9"/>
  <c r="S50" i="9"/>
  <c r="S46" i="9"/>
  <c r="S43" i="9"/>
  <c r="S38" i="9"/>
  <c r="S35" i="9"/>
  <c r="S31" i="9"/>
  <c r="S26" i="9"/>
  <c r="S12" i="9"/>
  <c r="R66" i="9" l="1"/>
  <c r="R63" i="9"/>
  <c r="R35" i="9"/>
  <c r="R31" i="9"/>
  <c r="R12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R118" i="9"/>
  <c r="R117" i="9"/>
  <c r="R116" i="9"/>
  <c r="R115" i="9"/>
  <c r="R114" i="9"/>
  <c r="R113" i="9"/>
  <c r="R112" i="9"/>
  <c r="R111" i="9"/>
  <c r="R110" i="9"/>
  <c r="R108" i="9"/>
  <c r="R107" i="9"/>
  <c r="R106" i="9"/>
  <c r="R105" i="9"/>
  <c r="R104" i="9"/>
  <c r="R103" i="9"/>
  <c r="R102" i="9"/>
  <c r="R101" i="9"/>
  <c r="R100" i="9"/>
  <c r="R99" i="9"/>
  <c r="R97" i="9"/>
  <c r="R96" i="9"/>
  <c r="R95" i="9"/>
  <c r="R94" i="9"/>
  <c r="R93" i="9"/>
  <c r="R92" i="9"/>
  <c r="R91" i="9"/>
  <c r="R89" i="9"/>
  <c r="R88" i="9"/>
  <c r="P71" i="13"/>
  <c r="P70" i="13"/>
  <c r="P69" i="13"/>
  <c r="P68" i="13"/>
  <c r="P67" i="13"/>
  <c r="P66" i="13"/>
  <c r="P65" i="13"/>
  <c r="P64" i="13"/>
  <c r="P63" i="13"/>
  <c r="P62" i="13"/>
  <c r="P61" i="13"/>
  <c r="P60" i="13"/>
  <c r="P59" i="13"/>
  <c r="P58" i="13"/>
  <c r="P57" i="13"/>
  <c r="P56" i="13"/>
  <c r="P55" i="13"/>
  <c r="P54" i="13"/>
  <c r="P53" i="13"/>
  <c r="P52" i="13"/>
  <c r="P51" i="13"/>
  <c r="P50" i="13"/>
  <c r="P49" i="13"/>
  <c r="P48" i="13"/>
  <c r="P47" i="13"/>
  <c r="P46" i="13"/>
  <c r="P45" i="13"/>
  <c r="P44" i="13"/>
  <c r="P43" i="13"/>
  <c r="P42" i="13"/>
  <c r="P41" i="13"/>
  <c r="P40" i="13"/>
  <c r="P39" i="13"/>
  <c r="P38" i="13"/>
  <c r="P37" i="13"/>
  <c r="P36" i="13"/>
  <c r="P35" i="13"/>
  <c r="P34" i="13"/>
  <c r="P33" i="13"/>
  <c r="P32" i="13"/>
  <c r="P31" i="13"/>
  <c r="P30" i="13"/>
  <c r="P29" i="13"/>
  <c r="P28" i="13"/>
  <c r="P27" i="13"/>
  <c r="P26" i="13"/>
  <c r="P25" i="13"/>
  <c r="P24" i="13"/>
  <c r="P23" i="13"/>
  <c r="P21" i="13"/>
  <c r="P20" i="13"/>
  <c r="P19" i="13"/>
  <c r="P18" i="13"/>
  <c r="P17" i="13"/>
  <c r="P16" i="13"/>
  <c r="P15" i="13"/>
  <c r="P14" i="13"/>
  <c r="P13" i="13"/>
  <c r="P11" i="13"/>
  <c r="P10" i="13"/>
  <c r="P9" i="13"/>
  <c r="P8" i="13"/>
  <c r="P7" i="13"/>
  <c r="P6" i="13"/>
  <c r="P5" i="13"/>
  <c r="P4" i="13"/>
  <c r="D4" i="14" l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7" i="13" l="1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J132" i="9" l="1"/>
  <c r="J78" i="9" l="1"/>
  <c r="J14" i="9" l="1"/>
  <c r="I69" i="8" l="1"/>
  <c r="I78" i="8" s="1"/>
  <c r="D78" i="8"/>
  <c r="I31" i="8"/>
  <c r="I47" i="8" s="1"/>
  <c r="D47" i="8"/>
  <c r="D22" i="8"/>
  <c r="I10" i="8"/>
  <c r="I22" i="8" s="1"/>
  <c r="J47" i="8" l="1"/>
  <c r="J22" i="8"/>
  <c r="J78" i="8"/>
  <c r="L127" i="4"/>
  <c r="L128" i="4" s="1"/>
  <c r="L133" i="4" l="1"/>
  <c r="L134" i="4" s="1"/>
</calcChain>
</file>

<file path=xl/comments1.xml><?xml version="1.0" encoding="utf-8"?>
<comments xmlns="http://schemas.openxmlformats.org/spreadsheetml/2006/main">
  <authors>
    <author>admin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softex genration no.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Knock off date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Bank se knock off hone par EDL No. genrate hota he wah yaha lfill krna he.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Bank se knock off hone ke bad no genarate krta he wah yaha lfill krna he.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Bank Bank charges kat leta hai. 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softex genration no.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Knock off date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Bank se knock off hone par EDL No. genrate hota he wah yaha lfill krna he.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Bank se knock off hone ke bad no genarate krta he wah yaha lfill krna he.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Bank Bank charges kat leta hai. 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1250 SGD RECEIVED
1250 SGD/1.33 UDS = 939.84 USD.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softex genration no.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Knock off date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Bank se knock off hone par EDL No. genrate hota he wah yaha lfill krna he.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Bank se knock off hone ke bad no genarate krta he wah yaha lfill krna he.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Bank Bank charges kat leta hai. 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Bank se knock off hone par EDL No. genrate hota he wah yaha lfill krna he.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Bank se knock off hone ke bad no genarate krta he wah yaha lfill krna he.</t>
        </r>
      </text>
    </comment>
  </commentList>
</comments>
</file>

<file path=xl/sharedStrings.xml><?xml version="1.0" encoding="utf-8"?>
<sst xmlns="http://schemas.openxmlformats.org/spreadsheetml/2006/main" count="9793" uniqueCount="3610">
  <si>
    <t>S.No.</t>
  </si>
  <si>
    <t>Date</t>
  </si>
  <si>
    <t>Invoice Number</t>
  </si>
  <si>
    <t>Softex No.</t>
  </si>
  <si>
    <t>ITT reference</t>
  </si>
  <si>
    <t>Amount</t>
  </si>
  <si>
    <t>Currency</t>
  </si>
  <si>
    <t>12/10/2017</t>
  </si>
  <si>
    <t>upwork/MIS/1718/001</t>
  </si>
  <si>
    <t>S18000173151</t>
  </si>
  <si>
    <t>IT36701710120409|2017101100047575</t>
  </si>
  <si>
    <t>USD</t>
  </si>
  <si>
    <t>27/10/2017</t>
  </si>
  <si>
    <t>IT36701710260519|2017102500049060</t>
  </si>
  <si>
    <t>10/11/2017</t>
  </si>
  <si>
    <t>upwork/MIS/1718/003</t>
  </si>
  <si>
    <t>S18000173152</t>
  </si>
  <si>
    <t>IT36701711093331|2017110800155822</t>
  </si>
  <si>
    <t>24/11/2017</t>
  </si>
  <si>
    <t>IT36701711231472|2017112200040876</t>
  </si>
  <si>
    <t>07/12/2017</t>
  </si>
  <si>
    <t>upwork/MIS/1718/005</t>
  </si>
  <si>
    <t>S18000173153</t>
  </si>
  <si>
    <t>IT36701712070619|2017120600039991</t>
  </si>
  <si>
    <t>21/12/2018</t>
  </si>
  <si>
    <t>IT36701712210563|2017122000044543</t>
  </si>
  <si>
    <t>03/01/2018</t>
  </si>
  <si>
    <t>upwork/MIS/1718/007</t>
  </si>
  <si>
    <t>S18000173154</t>
  </si>
  <si>
    <t>IT36701801040459/2018010300041621</t>
  </si>
  <si>
    <t>19/01/2018</t>
  </si>
  <si>
    <t>Neo39/MIT/1718/001</t>
  </si>
  <si>
    <t>S18000173155</t>
  </si>
  <si>
    <t>IT36701801191672/2018011800153309</t>
  </si>
  <si>
    <t>25/01/2018</t>
  </si>
  <si>
    <t>IT36701801242061/2018012300152548</t>
  </si>
  <si>
    <t>17/01/2018</t>
  </si>
  <si>
    <t>upwork/MIS/1718/008</t>
  </si>
  <si>
    <t>S18000173156</t>
  </si>
  <si>
    <t>IT36701801180986/20180111700035268</t>
  </si>
  <si>
    <t>09/02/2018</t>
  </si>
  <si>
    <t>upwork/MIS/1718/009</t>
  </si>
  <si>
    <t>S18000173157</t>
  </si>
  <si>
    <t>IT36701802080998|2018020700035130</t>
  </si>
  <si>
    <t>26/02/2018</t>
  </si>
  <si>
    <t>Neo39/MIT/1718/002</t>
  </si>
  <si>
    <t>S18000173158</t>
  </si>
  <si>
    <t>IT36701802220936/2018022100103969</t>
  </si>
  <si>
    <t>20/02/2018</t>
  </si>
  <si>
    <t>Procom/MIS/1718/001</t>
  </si>
  <si>
    <t>S18000173159</t>
  </si>
  <si>
    <t>IT36701802162922/180216020832</t>
  </si>
  <si>
    <t>EUR</t>
  </si>
  <si>
    <t>upwork/MIS/1718/010</t>
  </si>
  <si>
    <t>S18000173160</t>
  </si>
  <si>
    <t>IT36701802220742/2018022100036098</t>
  </si>
  <si>
    <t>08/03/2018</t>
  </si>
  <si>
    <t>upwork/MIS/1718/011</t>
  </si>
  <si>
    <t>S18000173161</t>
  </si>
  <si>
    <t>IT36701803082016|2018030700036006</t>
  </si>
  <si>
    <t>MyGermany/MIS/1718/001</t>
  </si>
  <si>
    <t>S18000173162</t>
  </si>
  <si>
    <t>IT36701803063605|180306016082</t>
  </si>
  <si>
    <t>20/03/2018</t>
  </si>
  <si>
    <t>Neo39/MIT/1718/003</t>
  </si>
  <si>
    <t>S18000173163</t>
  </si>
  <si>
    <t>IT36701803202059|2018031900145462</t>
  </si>
  <si>
    <t>15/03/2018</t>
  </si>
  <si>
    <t>Invortal/MIS/1718/001</t>
  </si>
  <si>
    <t>S18000173164</t>
  </si>
  <si>
    <t>IT36701803151599|F50314641872000</t>
  </si>
  <si>
    <t>22/03/2018</t>
  </si>
  <si>
    <t>upwork/MIS/1718/012</t>
  </si>
  <si>
    <t>S18000173165</t>
  </si>
  <si>
    <t>IT36701803221021|2018032100042819</t>
  </si>
  <si>
    <t>21/03/2018</t>
  </si>
  <si>
    <t>Centro/MIS/1718/001</t>
  </si>
  <si>
    <t>S18000173166</t>
  </si>
  <si>
    <t>IT36701803210866|2018032000126538</t>
  </si>
  <si>
    <t>05/04/2018</t>
  </si>
  <si>
    <t>upwork/MIS/1718/013</t>
  </si>
  <si>
    <t>S18000173167</t>
  </si>
  <si>
    <t>IT36701804050754|2018040400045903</t>
  </si>
  <si>
    <t>Status</t>
  </si>
  <si>
    <t>Reference#</t>
  </si>
  <si>
    <t>NEO39/001</t>
  </si>
  <si>
    <t>S18000173168</t>
  </si>
  <si>
    <t>IT36701804031161|2018040200182521</t>
  </si>
  <si>
    <t>Procom/001</t>
  </si>
  <si>
    <t>S18000173169</t>
  </si>
  <si>
    <t>IT36701803310929|180329035633</t>
  </si>
  <si>
    <t>EURO</t>
  </si>
  <si>
    <t>MyGermany/001</t>
  </si>
  <si>
    <t>S18000173170</t>
  </si>
  <si>
    <t>IT36701804092314|180409019738</t>
  </si>
  <si>
    <t>CENTRI DE/001</t>
  </si>
  <si>
    <t>S18000173171</t>
  </si>
  <si>
    <t>IT36701804171190|2018041600153852</t>
  </si>
  <si>
    <t>15-04-2018</t>
  </si>
  <si>
    <t>NEO39/002</t>
  </si>
  <si>
    <t>S18000173172</t>
  </si>
  <si>
    <t>IT36701804190757|2018041800075628</t>
  </si>
  <si>
    <t>19-04-2018</t>
  </si>
  <si>
    <t>UPWORK/MIS/001</t>
  </si>
  <si>
    <t>S18000173173</t>
  </si>
  <si>
    <t>IT36701804190577|2018041800045816</t>
  </si>
  <si>
    <t>UPWORK/002</t>
  </si>
  <si>
    <t>S18000173174</t>
  </si>
  <si>
    <t>IT36701805030729|2018050200048424</t>
  </si>
  <si>
    <t>NEO39/003</t>
  </si>
  <si>
    <t>S18000173175</t>
  </si>
  <si>
    <t>IT36701805031546|2018050200139984</t>
  </si>
  <si>
    <t>Procom/002</t>
  </si>
  <si>
    <t>S18000507186</t>
  </si>
  <si>
    <t>T36701805090222|180508035403</t>
  </si>
  <si>
    <t>15-05-2018</t>
  </si>
  <si>
    <t>UPWORK/003</t>
  </si>
  <si>
    <t>S18000507187</t>
  </si>
  <si>
    <t>IT36701805170694|2018051600042196</t>
  </si>
  <si>
    <t>MyGermany/002</t>
  </si>
  <si>
    <t>S18000507188</t>
  </si>
  <si>
    <t>IT36701805172828|180517015606</t>
  </si>
  <si>
    <t>21-05-2018</t>
  </si>
  <si>
    <t>150 RUE/001</t>
  </si>
  <si>
    <t>S18000507189</t>
  </si>
  <si>
    <t>IT36701805252436|2018052500058659</t>
  </si>
  <si>
    <t>S18000507190</t>
  </si>
  <si>
    <t>IT36701806050801|180604041681</t>
  </si>
  <si>
    <t>S18000507191</t>
  </si>
  <si>
    <t>IT36701806070534|2018060600043342</t>
  </si>
  <si>
    <t>S18000507192</t>
  </si>
  <si>
    <t>IT36701806151210</t>
  </si>
  <si>
    <t>S18000507193</t>
  </si>
  <si>
    <t>IT36701806042574|F50603554201000</t>
  </si>
  <si>
    <t>S18000507194</t>
  </si>
  <si>
    <t>IT36701806192412</t>
  </si>
  <si>
    <t>S18000507195</t>
  </si>
  <si>
    <t>IT36701806220536|180621037502</t>
  </si>
  <si>
    <t>S18000507196</t>
  </si>
  <si>
    <t>IT36701806181331|F50618559776000</t>
  </si>
  <si>
    <t>IT36701806263064</t>
  </si>
  <si>
    <t>15-06-2018</t>
  </si>
  <si>
    <t>S18000507199</t>
  </si>
  <si>
    <t>IT36701806273302</t>
  </si>
  <si>
    <t>13-06-2018</t>
  </si>
  <si>
    <t>S18000507197</t>
  </si>
  <si>
    <t>IT36701806202442|F50620620074000</t>
  </si>
  <si>
    <t>14-06-2018</t>
  </si>
  <si>
    <t>S18000507198</t>
  </si>
  <si>
    <t>IT36701806200835|2018061900139250</t>
  </si>
  <si>
    <t>S18000507200</t>
  </si>
  <si>
    <t>IT36701806210679|201806200004895</t>
  </si>
  <si>
    <t>IT36701806260707</t>
  </si>
  <si>
    <t>S18000507201</t>
  </si>
  <si>
    <t>IT36701807060605</t>
  </si>
  <si>
    <t>Knocked Off</t>
  </si>
  <si>
    <t>IT36701807102844</t>
  </si>
  <si>
    <t>IT36701807261110</t>
  </si>
  <si>
    <t>IT36701807172604</t>
  </si>
  <si>
    <t>IT36701807260726</t>
  </si>
  <si>
    <t>IT36701807202440</t>
  </si>
  <si>
    <t>16-07-2018</t>
  </si>
  <si>
    <t>IT36701807201637</t>
  </si>
  <si>
    <t>17-07-2018</t>
  </si>
  <si>
    <t>IT36701807242252|F50724590748000</t>
  </si>
  <si>
    <t>IT36701807190767</t>
  </si>
  <si>
    <t>IT36701808101056|2018080900352896</t>
  </si>
  <si>
    <t>24-07-2018</t>
  </si>
  <si>
    <t>IT36701808171907</t>
  </si>
  <si>
    <t>25-07-2018</t>
  </si>
  <si>
    <t>IT36701809103479</t>
  </si>
  <si>
    <t>IT36701809284129</t>
  </si>
  <si>
    <t>IT36701808090140|201808060007446</t>
  </si>
  <si>
    <t>S18000507202</t>
  </si>
  <si>
    <t>IT36701808090800|201808080004213</t>
  </si>
  <si>
    <t>040</t>
  </si>
  <si>
    <t>041</t>
  </si>
  <si>
    <t>13-08-2018</t>
  </si>
  <si>
    <t>IT36701808163336</t>
  </si>
  <si>
    <t>043</t>
  </si>
  <si>
    <t>IT36701808161303</t>
  </si>
  <si>
    <t>044</t>
  </si>
  <si>
    <t>16-08-2018</t>
  </si>
  <si>
    <t>IT36701808212033|2018082000178633</t>
  </si>
  <si>
    <t>045</t>
  </si>
  <si>
    <t>18-08-2018</t>
  </si>
  <si>
    <t>T36701808273466|F50827559911000</t>
  </si>
  <si>
    <t>046</t>
  </si>
  <si>
    <t>IT36701808282411|F50828588971000</t>
  </si>
  <si>
    <t>IT36701808292247|F50829620103000</t>
  </si>
  <si>
    <t>041-B</t>
  </si>
  <si>
    <t>IT36701808230272|2018082200038717</t>
  </si>
  <si>
    <t>22-08-2018</t>
  </si>
  <si>
    <t>IT36701809040779|F50903572351000</t>
  </si>
  <si>
    <t>047</t>
  </si>
  <si>
    <t>29-08-2018</t>
  </si>
  <si>
    <t>IT36701809143677</t>
  </si>
  <si>
    <t>048</t>
  </si>
  <si>
    <t>IT36701809130682</t>
  </si>
  <si>
    <t>049</t>
  </si>
  <si>
    <t>IT36701809113379</t>
  </si>
  <si>
    <t>050</t>
  </si>
  <si>
    <t>IT36701809143544</t>
  </si>
  <si>
    <t>051</t>
  </si>
  <si>
    <t>31-08-2018</t>
  </si>
  <si>
    <t>IT36701809060737</t>
  </si>
  <si>
    <t>052</t>
  </si>
  <si>
    <t>IT36701809282868</t>
  </si>
  <si>
    <t>S18000507203</t>
  </si>
  <si>
    <t>IT36701810253116</t>
  </si>
  <si>
    <t>053</t>
  </si>
  <si>
    <t>IT36701809200886</t>
  </si>
  <si>
    <t>055</t>
  </si>
  <si>
    <t>14-09-2018</t>
  </si>
  <si>
    <t>IT36701810100211</t>
  </si>
  <si>
    <t>056</t>
  </si>
  <si>
    <t>17-09-2018</t>
  </si>
  <si>
    <t>IT36701809273020</t>
  </si>
  <si>
    <t>058</t>
  </si>
  <si>
    <t>IT36701809284060</t>
  </si>
  <si>
    <t>IT36701810012811</t>
  </si>
  <si>
    <t>IT36701809210923</t>
  </si>
  <si>
    <t>059</t>
  </si>
  <si>
    <t>IT36701809200349</t>
  </si>
  <si>
    <t>060</t>
  </si>
  <si>
    <t>19-09-2018</t>
  </si>
  <si>
    <t>IT36701809240734</t>
  </si>
  <si>
    <t>061</t>
  </si>
  <si>
    <t>21-09-2018</t>
  </si>
  <si>
    <t>IT36701809262204</t>
  </si>
  <si>
    <t>062</t>
  </si>
  <si>
    <t>25-09-2018</t>
  </si>
  <si>
    <t>063</t>
  </si>
  <si>
    <t>IT36701810041217</t>
  </si>
  <si>
    <t>064</t>
  </si>
  <si>
    <t>26-09-2018</t>
  </si>
  <si>
    <t>065</t>
  </si>
  <si>
    <t>S18000507204</t>
  </si>
  <si>
    <t>IT36701810040789</t>
  </si>
  <si>
    <t>066</t>
  </si>
  <si>
    <t>IT36701812172006</t>
  </si>
  <si>
    <t>067</t>
  </si>
  <si>
    <t>15-10-2018</t>
  </si>
  <si>
    <t>IT36701810241382</t>
  </si>
  <si>
    <t>068</t>
  </si>
  <si>
    <t>16-10-2018</t>
  </si>
  <si>
    <t>IT36701811161850</t>
  </si>
  <si>
    <t>IT36701810180123</t>
  </si>
  <si>
    <t>070</t>
  </si>
  <si>
    <t>23-10-2018</t>
  </si>
  <si>
    <t>IT36701810260776</t>
  </si>
  <si>
    <t>071</t>
  </si>
  <si>
    <t>IT36701811212069</t>
  </si>
  <si>
    <t>072</t>
  </si>
  <si>
    <t>24-10-2018</t>
  </si>
  <si>
    <t>IT36701811011125</t>
  </si>
  <si>
    <t>073</t>
  </si>
  <si>
    <t>IT36701812060700</t>
  </si>
  <si>
    <t>074</t>
  </si>
  <si>
    <t>IT36701811061231</t>
  </si>
  <si>
    <t>075</t>
  </si>
  <si>
    <t>IT36701810303480</t>
  </si>
  <si>
    <t>076</t>
  </si>
  <si>
    <t>25-10-2018</t>
  </si>
  <si>
    <t>077</t>
  </si>
  <si>
    <t>IT36701811071226</t>
  </si>
  <si>
    <t>078</t>
  </si>
  <si>
    <t>30-10-2018</t>
  </si>
  <si>
    <t>IT36701811052651</t>
  </si>
  <si>
    <t>079</t>
  </si>
  <si>
    <t>IT36701811052640</t>
  </si>
  <si>
    <t>080</t>
  </si>
  <si>
    <t>IT36701811022652</t>
  </si>
  <si>
    <t>081</t>
  </si>
  <si>
    <t>S18000507206</t>
  </si>
  <si>
    <t>IT36701811010534</t>
  </si>
  <si>
    <t>IT36701811231395</t>
  </si>
  <si>
    <t>IT36701811202156</t>
  </si>
  <si>
    <t>IT36701811192733</t>
  </si>
  <si>
    <t>IT36701811230101</t>
  </si>
  <si>
    <t>15-11-2018</t>
  </si>
  <si>
    <t>IT36701811150455</t>
  </si>
  <si>
    <t>19-11-2018</t>
  </si>
  <si>
    <t>IT36701811271193</t>
  </si>
  <si>
    <t>20-11-2018</t>
  </si>
  <si>
    <t>IT36701811220813</t>
  </si>
  <si>
    <t>21-11-2018</t>
  </si>
  <si>
    <t>IT36701811303620</t>
  </si>
  <si>
    <t>26-11-2018</t>
  </si>
  <si>
    <t>IT36701812060563</t>
  </si>
  <si>
    <t>IT36701812051093</t>
  </si>
  <si>
    <t>IT36701812171061</t>
  </si>
  <si>
    <t>27-11-2018</t>
  </si>
  <si>
    <t>IT36701812062317</t>
  </si>
  <si>
    <t>IT36701812040956</t>
  </si>
  <si>
    <t>28-11-2018</t>
  </si>
  <si>
    <t>IT36701811303832</t>
  </si>
  <si>
    <t>29-11-2018</t>
  </si>
  <si>
    <t>IT36701812041352</t>
  </si>
  <si>
    <t>IT36701812120969</t>
  </si>
  <si>
    <t>S18000507207</t>
  </si>
  <si>
    <t>IT36701809250309</t>
  </si>
  <si>
    <t>IT36701812060536</t>
  </si>
  <si>
    <t>IT36701812100203</t>
  </si>
  <si>
    <t>IT36701812210510</t>
  </si>
  <si>
    <t>IT36701812111476</t>
  </si>
  <si>
    <t>IT36701812141701</t>
  </si>
  <si>
    <t>IT36701812171997</t>
  </si>
  <si>
    <t>IT36701812103270</t>
  </si>
  <si>
    <t>IT36701901163038</t>
  </si>
  <si>
    <t>25-12-2018</t>
  </si>
  <si>
    <t>IT36701901091030</t>
  </si>
  <si>
    <t>IT36701901082300</t>
  </si>
  <si>
    <t>IT36701901091610</t>
  </si>
  <si>
    <t>IT36701901081308</t>
  </si>
  <si>
    <t>IT36701812290361</t>
  </si>
  <si>
    <t>IT36701902010152</t>
  </si>
  <si>
    <t>S19000365760</t>
  </si>
  <si>
    <t>IT36701901092004</t>
  </si>
  <si>
    <t>IT36701901101574</t>
  </si>
  <si>
    <t>IT36701901041233</t>
  </si>
  <si>
    <t>IT36701901243681</t>
  </si>
  <si>
    <t>14-01-2019</t>
  </si>
  <si>
    <t>IT36701901162252</t>
  </si>
  <si>
    <t>17-01-2019</t>
  </si>
  <si>
    <t>IT36701901223813</t>
  </si>
  <si>
    <t>23-01-2019</t>
  </si>
  <si>
    <t>IT36701902020129</t>
  </si>
  <si>
    <t>25-01-2019</t>
  </si>
  <si>
    <t>IT36701901300656</t>
  </si>
  <si>
    <t>IT36701902041383</t>
  </si>
  <si>
    <t>IT36701901311148</t>
  </si>
  <si>
    <t>IT36701901290704</t>
  </si>
  <si>
    <t>IT36701902142910</t>
  </si>
  <si>
    <t>IT36701902061059</t>
  </si>
  <si>
    <t>29-01-2019</t>
  </si>
  <si>
    <t>IT36701902081959</t>
  </si>
  <si>
    <t>S19000365761</t>
  </si>
  <si>
    <t>290419ARC01009</t>
  </si>
  <si>
    <t>31-01-2019</t>
  </si>
  <si>
    <t>IT36701902082335</t>
  </si>
  <si>
    <t>IT36701902111998</t>
  </si>
  <si>
    <t>IT36701902121651</t>
  </si>
  <si>
    <t>S19000365762</t>
  </si>
  <si>
    <t>IT36701902120671</t>
  </si>
  <si>
    <t>25-02-2019</t>
  </si>
  <si>
    <t>IT36701903050827</t>
  </si>
  <si>
    <t>26-02-2019</t>
  </si>
  <si>
    <t>IT36701903210559</t>
  </si>
  <si>
    <t>S19000365763</t>
  </si>
  <si>
    <t>F60206498001000</t>
  </si>
  <si>
    <t>Received on Paypal</t>
  </si>
  <si>
    <t>13-02-2019</t>
  </si>
  <si>
    <t>260219ARC02247</t>
  </si>
  <si>
    <t>15-02-2019</t>
  </si>
  <si>
    <t>20-02-2019</t>
  </si>
  <si>
    <t>060319ARC01787</t>
  </si>
  <si>
    <t>21-02-2019</t>
  </si>
  <si>
    <t>150319ARC00176</t>
  </si>
  <si>
    <t>010319ARC01308</t>
  </si>
  <si>
    <t>080319ARC04309</t>
  </si>
  <si>
    <t>070319ARC04827
290319ARC00428</t>
  </si>
  <si>
    <t>260319ARC02021</t>
  </si>
  <si>
    <t>080319ARC04417</t>
  </si>
  <si>
    <t>27-02-2019</t>
  </si>
  <si>
    <t>040319ARC01696</t>
  </si>
  <si>
    <t>S19000365755</t>
  </si>
  <si>
    <t>F50307670345000</t>
  </si>
  <si>
    <t>120319ARC01075</t>
  </si>
  <si>
    <t>130319ARC03602</t>
  </si>
  <si>
    <t>190319ARC05692</t>
  </si>
  <si>
    <t>290319ARC05746</t>
  </si>
  <si>
    <t>140319ARC01778</t>
  </si>
  <si>
    <t>18-03-2019</t>
  </si>
  <si>
    <t>200319ARC01978</t>
  </si>
  <si>
    <t>19-03-2019</t>
  </si>
  <si>
    <t>220319ARC00988</t>
  </si>
  <si>
    <t>F60328146825000</t>
  </si>
  <si>
    <t>28-03-2019</t>
  </si>
  <si>
    <t>150419ARC01751</t>
  </si>
  <si>
    <t>090419ARC04270</t>
  </si>
  <si>
    <t>010519ARC00958</t>
  </si>
  <si>
    <t>29-03-2019</t>
  </si>
  <si>
    <t>200319ARC01771</t>
  </si>
  <si>
    <t>290319ARC00428</t>
  </si>
  <si>
    <t>S19000365756</t>
  </si>
  <si>
    <t>IT36701809282868
IT36701812103270</t>
  </si>
  <si>
    <t>151
135</t>
  </si>
  <si>
    <t>Invoice No.</t>
  </si>
  <si>
    <t>Invoice Date</t>
  </si>
  <si>
    <t>Invoice Value</t>
  </si>
  <si>
    <t>Softex #</t>
  </si>
  <si>
    <t>Remittance details</t>
  </si>
  <si>
    <t>Ref#</t>
  </si>
  <si>
    <t>Bank Reference #</t>
  </si>
  <si>
    <t>101</t>
  </si>
  <si>
    <t>S19000365757</t>
  </si>
  <si>
    <t>030419ARC05808</t>
  </si>
  <si>
    <t>Knocked Off on 7th Sep 2020</t>
  </si>
  <si>
    <t>0043FBFP2101118</t>
  </si>
  <si>
    <t>102</t>
  </si>
  <si>
    <t>C757236BBK032919</t>
  </si>
  <si>
    <t>103</t>
  </si>
  <si>
    <t>040419ARC01497</t>
  </si>
  <si>
    <t>104</t>
  </si>
  <si>
    <t>050419ARC05342</t>
  </si>
  <si>
    <t>106</t>
  </si>
  <si>
    <t>170419ARC01470</t>
  </si>
  <si>
    <t>107</t>
  </si>
  <si>
    <t>F50401587616000
040419ARC01040</t>
  </si>
  <si>
    <t>3331.5
1258.5</t>
  </si>
  <si>
    <t>03-04-2019
04-04-2019</t>
  </si>
  <si>
    <t>108</t>
  </si>
  <si>
    <t>160419ARC00502
180419ARC01289</t>
  </si>
  <si>
    <t>3355.5
634.5</t>
  </si>
  <si>
    <t>16-04-2019
18-04-2019</t>
  </si>
  <si>
    <t>109</t>
  </si>
  <si>
    <t>150419ARC01731</t>
  </si>
  <si>
    <t>15-04-2019</t>
  </si>
  <si>
    <t>110</t>
  </si>
  <si>
    <t>090519ARC02317</t>
  </si>
  <si>
    <t>111</t>
  </si>
  <si>
    <t>160419ARC01132</t>
  </si>
  <si>
    <t>112</t>
  </si>
  <si>
    <t>020519ARC00753</t>
  </si>
  <si>
    <t>S19000365758</t>
  </si>
  <si>
    <t>100519ARC00544</t>
  </si>
  <si>
    <t>Knocked Off on 14th Sep 2020</t>
  </si>
  <si>
    <t>0043FBFP2101193</t>
  </si>
  <si>
    <t>030519ARC01953</t>
  </si>
  <si>
    <t>060519ARC02321</t>
  </si>
  <si>
    <t>010519ARC04354</t>
  </si>
  <si>
    <t>080519ARC02203</t>
  </si>
  <si>
    <t>300419ARC04810</t>
  </si>
  <si>
    <t>290419ARC00797</t>
  </si>
  <si>
    <t>030519ARC01749
080519ARC01002
090519ARC02230</t>
  </si>
  <si>
    <t>3214.5
3271
2054.81</t>
  </si>
  <si>
    <t>03-05-2019
08-05-2019
09-05-2019</t>
  </si>
  <si>
    <t>020519ARC01621</t>
  </si>
  <si>
    <t>100519ARC00230</t>
  </si>
  <si>
    <t>03MT190617173311</t>
  </si>
  <si>
    <t>240519ARC04086</t>
  </si>
  <si>
    <t>S069136088E701</t>
  </si>
  <si>
    <t>220519ARC01190</t>
  </si>
  <si>
    <t>2019051500061070</t>
  </si>
  <si>
    <t>2019052200087690</t>
  </si>
  <si>
    <t>14-06-2019</t>
  </si>
  <si>
    <t>S19000365764</t>
  </si>
  <si>
    <t>F50606666097000
F50609550539000
F50609550638000</t>
  </si>
  <si>
    <t>3267.5
3271
421.5</t>
  </si>
  <si>
    <t>10/06/2019
11/06/2019
11/06/2019</t>
  </si>
  <si>
    <t>0043FBFP2101188</t>
  </si>
  <si>
    <t>4326892148FS</t>
  </si>
  <si>
    <t>31/05/2019</t>
  </si>
  <si>
    <t>.0043FIR1901077</t>
  </si>
  <si>
    <t>2019060500385490</t>
  </si>
  <si>
    <t>RGHNAMO07457575</t>
  </si>
  <si>
    <t>19/06/2019</t>
  </si>
  <si>
    <t>2019060600304440</t>
  </si>
  <si>
    <t>FTJ1906050027766</t>
  </si>
  <si>
    <t>290519ARC03103</t>
  </si>
  <si>
    <t>29/05/2019</t>
  </si>
  <si>
    <t>F60822509673000</t>
  </si>
  <si>
    <t>23/08/2019</t>
  </si>
  <si>
    <t>4277301 80131</t>
  </si>
  <si>
    <t>20/09/2019</t>
  </si>
  <si>
    <t>S06915424CBB01</t>
  </si>
  <si>
    <t>2019053100055460</t>
  </si>
  <si>
    <t>F60701086359000</t>
  </si>
  <si>
    <t>S06917807F1701</t>
  </si>
  <si>
    <t>15-06-2019</t>
  </si>
  <si>
    <t>F60614291388000</t>
  </si>
  <si>
    <t>17/06/2019</t>
  </si>
  <si>
    <t>20-06-2019</t>
  </si>
  <si>
    <t>2019070500180020</t>
  </si>
  <si>
    <t>18/09/2019</t>
  </si>
  <si>
    <t>S19000365765</t>
  </si>
  <si>
    <t>FTJ1906270806566</t>
  </si>
  <si>
    <t>28/06/2019</t>
  </si>
  <si>
    <t>Knocked Off on 6th February 2021</t>
  </si>
  <si>
    <t>0043FBFP2101503</t>
  </si>
  <si>
    <t>6356416182FS</t>
  </si>
  <si>
    <t>H01907106112373</t>
  </si>
  <si>
    <t>2019071000419530</t>
  </si>
  <si>
    <t>F60701216920000</t>
  </si>
  <si>
    <t>3331100179ES</t>
  </si>
  <si>
    <t>F60822509637000</t>
  </si>
  <si>
    <t>090719ARC07196
F50708580961000
F50709615240000</t>
  </si>
  <si>
    <t>09/07/2019
10/07/2019
11/07/2019</t>
  </si>
  <si>
    <t>1621379294FS</t>
  </si>
  <si>
    <t>22/10/2019</t>
  </si>
  <si>
    <t>S0691980695B01</t>
  </si>
  <si>
    <t>22/07/2019</t>
  </si>
  <si>
    <t>3902403006FS</t>
  </si>
  <si>
    <t>15-07-2019</t>
  </si>
  <si>
    <t>F60715223259000</t>
  </si>
  <si>
    <t>16/07/2019</t>
  </si>
  <si>
    <t>24-07-2019</t>
  </si>
  <si>
    <t>S19000365766</t>
  </si>
  <si>
    <t>7509393210FS</t>
  </si>
  <si>
    <t>H01908126150994</t>
  </si>
  <si>
    <t>2019080200452380</t>
  </si>
  <si>
    <t>2019080600411920</t>
  </si>
  <si>
    <t>3400800207ES</t>
  </si>
  <si>
    <t>29/7/2019</t>
  </si>
  <si>
    <t>F61022403903000</t>
  </si>
  <si>
    <t>23/10/2019</t>
  </si>
  <si>
    <t>F50805563296000
F50807620853000
F50808648222000</t>
  </si>
  <si>
    <t>3173.5
3139
587.5</t>
  </si>
  <si>
    <t>6/8/2019
8/8/2019
9/8/2019</t>
  </si>
  <si>
    <t>F60731357579000</t>
  </si>
  <si>
    <t>F60807181066000</t>
  </si>
  <si>
    <t>S0692250A95901</t>
  </si>
  <si>
    <t>21/8/2019</t>
  </si>
  <si>
    <t>C546862BBK090319</t>
  </si>
  <si>
    <t>14/8/2019</t>
  </si>
  <si>
    <t>T29CCSW139200</t>
  </si>
  <si>
    <t>27/8/2019</t>
  </si>
  <si>
    <t>16/8/2019</t>
  </si>
  <si>
    <t>F60814197167000</t>
  </si>
  <si>
    <t>S19000365767</t>
  </si>
  <si>
    <t>F50902553363000
F50903612580000
F50904644165000
F50905668576000
F50909561159000</t>
  </si>
  <si>
    <t>4/9/2019
5/9/2019
6/9/2019
9/9/2019
10/9/2019</t>
  </si>
  <si>
    <t>3393400241ES</t>
  </si>
  <si>
    <t>30/8/2019</t>
  </si>
  <si>
    <t>FTJ1909030106966</t>
  </si>
  <si>
    <t>0043FIR1901656</t>
  </si>
  <si>
    <t>2019090500423521</t>
  </si>
  <si>
    <t>H01909106134090</t>
  </si>
  <si>
    <t>2019091100372899</t>
  </si>
  <si>
    <t>F60903227381000</t>
  </si>
  <si>
    <t>F60904186720000</t>
  </si>
  <si>
    <t>20/9/2019</t>
  </si>
  <si>
    <t>19/9/2019</t>
  </si>
  <si>
    <t>2019093000086837</t>
  </si>
  <si>
    <t>25/9/2019</t>
  </si>
  <si>
    <t>F50930571057000</t>
  </si>
  <si>
    <t>F60926072003000</t>
  </si>
  <si>
    <t>27/9/2019</t>
  </si>
  <si>
    <t>S19000365768</t>
  </si>
  <si>
    <t>F50930597264000
F51004553414000
F51006550468000
F51007579349000</t>
  </si>
  <si>
    <t>3/10/2019
7/10/2019
9/10/2019
9/10/2019</t>
  </si>
  <si>
    <t>3550600270ES</t>
  </si>
  <si>
    <t>30/9/2019</t>
  </si>
  <si>
    <t>FTJ1910070532366</t>
  </si>
  <si>
    <t>8990748270FS</t>
  </si>
  <si>
    <t>2019100300364680</t>
  </si>
  <si>
    <t>H01910246150247</t>
  </si>
  <si>
    <t>25/10/2019</t>
  </si>
  <si>
    <t>2019100700405240</t>
  </si>
  <si>
    <t>T29CCSW181979</t>
  </si>
  <si>
    <t>F61004241787000</t>
  </si>
  <si>
    <t>0043FIR1902447</t>
  </si>
  <si>
    <t>23/12/2019</t>
  </si>
  <si>
    <t>F61113173226000</t>
  </si>
  <si>
    <t>14/11/2019</t>
  </si>
  <si>
    <t>S0692832D65401</t>
  </si>
  <si>
    <t>0043FIR1902404</t>
  </si>
  <si>
    <t>17/12/2019</t>
  </si>
  <si>
    <t>0043FIR2000682</t>
  </si>
  <si>
    <t>16/10/2019</t>
  </si>
  <si>
    <t>F61023269321000</t>
  </si>
  <si>
    <t>24/10/2019</t>
  </si>
  <si>
    <t>S19000365769</t>
  </si>
  <si>
    <t>F51103557586000
F51104580541000
F51105611501000</t>
  </si>
  <si>
    <t>5/11/2019
6/11/2019
7/11/2019</t>
  </si>
  <si>
    <t>4172400301ES</t>
  </si>
  <si>
    <t>29/10/2019</t>
  </si>
  <si>
    <t>FTJ1911010816866</t>
  </si>
  <si>
    <t>9779958305FS</t>
  </si>
  <si>
    <t>2019110500419130</t>
  </si>
  <si>
    <t>H01911186173921</t>
  </si>
  <si>
    <t>18/11/2019</t>
  </si>
  <si>
    <t>2019110600397180</t>
  </si>
  <si>
    <t>S06930430CCA01</t>
  </si>
  <si>
    <t>F61009229301000</t>
  </si>
  <si>
    <t>FTJ1911190579666</t>
  </si>
  <si>
    <t>20/11/2019</t>
  </si>
  <si>
    <t>7147446317FS</t>
  </si>
  <si>
    <t>F61204352846000</t>
  </si>
  <si>
    <t>S20001068381</t>
  </si>
  <si>
    <t>2019120300545780</t>
  </si>
  <si>
    <t>H01912036192631</t>
  </si>
  <si>
    <t>FTJ1911290074366</t>
  </si>
  <si>
    <t>4660738330FS</t>
  </si>
  <si>
    <t>S0693312CE7C01</t>
  </si>
  <si>
    <t>28-11-2019</t>
  </si>
  <si>
    <t>F51201550670000
F51203619141000
F51204630636000
F51205684446000</t>
  </si>
  <si>
    <t>03-12-2019
05-12-2019
06-12-2019
09-12-2019</t>
  </si>
  <si>
    <t>5977200338ES</t>
  </si>
  <si>
    <t>2477132331FS</t>
  </si>
  <si>
    <t>F61218379495000
F60103014646000</t>
  </si>
  <si>
    <t>19-12-2019
06-01-2020</t>
  </si>
  <si>
    <t>F3S1912171798400</t>
  </si>
  <si>
    <t>18-12-2019</t>
  </si>
  <si>
    <t>S20001068382</t>
  </si>
  <si>
    <t>0043FIR2000026
0043FIR2000037
0043FIR2000054
0043FIR2000055</t>
  </si>
  <si>
    <t>3268.5
3266
1689.5
3236</t>
  </si>
  <si>
    <t>07-01-2020
08-01-2020
10-01-2020
10-01-2020</t>
  </si>
  <si>
    <t>Knocked Off on 6th March 2021</t>
  </si>
  <si>
    <t>0043FIR1902497</t>
  </si>
  <si>
    <t>30-12-2019</t>
  </si>
  <si>
    <t>0043FIR2000001</t>
  </si>
  <si>
    <t>02-01-2020</t>
  </si>
  <si>
    <t>0043FIR2000048</t>
  </si>
  <si>
    <t>09-01-2020</t>
  </si>
  <si>
    <t>0043FIR1902510</t>
  </si>
  <si>
    <t>31-12-2019</t>
  </si>
  <si>
    <t>0043FIR2000069
0043FIR2000065</t>
  </si>
  <si>
    <t>1225
413.56</t>
  </si>
  <si>
    <t>08-01-2020
10-01-2020</t>
  </si>
  <si>
    <t>0043FIR2000155</t>
  </si>
  <si>
    <t>23-01-2020</t>
  </si>
  <si>
    <t>236</t>
  </si>
  <si>
    <t>S20001068383</t>
  </si>
  <si>
    <t>0043FIR2000239</t>
  </si>
  <si>
    <t>Knocked Off ON 18th Jan 2021</t>
  </si>
  <si>
    <t>237</t>
  </si>
  <si>
    <t>S20001068384</t>
  </si>
  <si>
    <t>0043FIR2000240</t>
  </si>
  <si>
    <t>238</t>
  </si>
  <si>
    <t>0043FIR2000202</t>
  </si>
  <si>
    <t>29-01-2020</t>
  </si>
  <si>
    <t>239</t>
  </si>
  <si>
    <t>0043FIR2000238</t>
  </si>
  <si>
    <t>240</t>
  </si>
  <si>
    <t>0043FIR2000283
0043FIR2000290
0043FIR2000306
0043FIR2000322</t>
  </si>
  <si>
    <t>3166
3137.5
3170
1958.5</t>
  </si>
  <si>
    <t>10-02-2020
10-02-2020
13-02-2020
17-02-2020</t>
  </si>
  <si>
    <t>241</t>
  </si>
  <si>
    <t>0043FIR2000277</t>
  </si>
  <si>
    <t>242</t>
  </si>
  <si>
    <t>0043FIR2000257</t>
  </si>
  <si>
    <t>243</t>
  </si>
  <si>
    <t>0043FIR2000180</t>
  </si>
  <si>
    <t>27-01-2020</t>
  </si>
  <si>
    <t>244</t>
  </si>
  <si>
    <t>0043FIR2000468</t>
  </si>
  <si>
    <t>27-02-2020</t>
  </si>
  <si>
    <t>S20001068385</t>
  </si>
  <si>
    <t>0043FIR2000464
0043FIR2000487
0043FIR2000523
0043FIR2000524</t>
  </si>
  <si>
    <t>3067.5
3118
3116
2110.5</t>
  </si>
  <si>
    <t>04-03-2020
06-03-2020
09-03-2020
11-03.2020</t>
  </si>
  <si>
    <t>Knocked Off ON 18th March 2021</t>
  </si>
  <si>
    <t>0043FIR2000449</t>
  </si>
  <si>
    <t>28-02-2020</t>
  </si>
  <si>
    <t>0043FIR2000384</t>
  </si>
  <si>
    <t>25-02-2020</t>
  </si>
  <si>
    <t>S20001068386</t>
  </si>
  <si>
    <t>0043FIR2000542</t>
  </si>
  <si>
    <t>16-03-2020</t>
  </si>
  <si>
    <t>0043FBFP2101912</t>
  </si>
  <si>
    <t>0043FIR2000466</t>
  </si>
  <si>
    <t>0043FBFP2102703</t>
  </si>
  <si>
    <t>0043FIR2000467</t>
  </si>
  <si>
    <t>0043FIR2000416</t>
  </si>
  <si>
    <t>26-02-2020</t>
  </si>
  <si>
    <t>0043FIR2000488</t>
  </si>
  <si>
    <t>0043FIR2000465</t>
  </si>
  <si>
    <t>0043FIR2000534</t>
  </si>
  <si>
    <t>0043FIR2001255</t>
  </si>
  <si>
    <t>23-06-2020</t>
  </si>
  <si>
    <t>17-03-2020</t>
  </si>
  <si>
    <t>0043FIR2000582</t>
  </si>
  <si>
    <t>20-03-2020</t>
  </si>
  <si>
    <t>0043FIR2000626</t>
  </si>
  <si>
    <t>25-03-2020</t>
  </si>
  <si>
    <t>0043FIR2000694</t>
  </si>
  <si>
    <t>0043FIR2000708</t>
  </si>
  <si>
    <t>31-03-2020</t>
  </si>
  <si>
    <t>Invoice
Value</t>
  </si>
  <si>
    <t>Remark</t>
  </si>
  <si>
    <t>01-04-2020</t>
  </si>
  <si>
    <t>S20001068387</t>
  </si>
  <si>
    <t>0043FIR2000712</t>
  </si>
  <si>
    <t>Knocked Off ON 17th March 2021</t>
  </si>
  <si>
    <t>0043FBFP2102683</t>
  </si>
  <si>
    <t>0043FIR2001037</t>
  </si>
  <si>
    <t>26-05-2020</t>
  </si>
  <si>
    <t>0043FIR2000692</t>
  </si>
  <si>
    <t>0043FIR2000713</t>
  </si>
  <si>
    <t>0043FIR2000709</t>
  </si>
  <si>
    <t>0043FIR2000623</t>
  </si>
  <si>
    <t>27-03-2020</t>
  </si>
  <si>
    <t>0043FIR2000690
0043FIR2000714
0043FIR2000779
0043FIR2000785</t>
  </si>
  <si>
    <t>2812
2894
2982
2424</t>
  </si>
  <si>
    <t>07-04-2020
09-04-2020
15-04-2020
15-04-2020</t>
  </si>
  <si>
    <t>0043FIR2000691</t>
  </si>
  <si>
    <t>S20001068389</t>
  </si>
  <si>
    <t>S20001068388</t>
  </si>
  <si>
    <t>0043FBFP2101910</t>
  </si>
  <si>
    <t>S20001068391</t>
  </si>
  <si>
    <t>0043FIR2000875</t>
  </si>
  <si>
    <t>S20001068393</t>
  </si>
  <si>
    <t>S20001068394</t>
  </si>
  <si>
    <t>0043FIR2000778</t>
  </si>
  <si>
    <t>16-04-2020</t>
  </si>
  <si>
    <t>S20001068395</t>
  </si>
  <si>
    <t>0043FIR2000685</t>
  </si>
  <si>
    <t>S20001068397</t>
  </si>
  <si>
    <t>14-04-2020</t>
  </si>
  <si>
    <t>0043FIR2000838</t>
  </si>
  <si>
    <t>24-04-2020</t>
  </si>
  <si>
    <t>S20001068398</t>
  </si>
  <si>
    <t>25-04-2020</t>
  </si>
  <si>
    <t>0043FIR2000925</t>
  </si>
  <si>
    <t>S21002137253</t>
  </si>
  <si>
    <t>0043FIR2000867</t>
  </si>
  <si>
    <t>30-04-2020</t>
  </si>
  <si>
    <t>01-05-2020</t>
  </si>
  <si>
    <t>0043FIR2000863</t>
  </si>
  <si>
    <t>28-04-2020</t>
  </si>
  <si>
    <t xml:space="preserve">Knocked OFF </t>
  </si>
  <si>
    <t>0043FIR2000858</t>
  </si>
  <si>
    <t>27-04-2020</t>
  </si>
  <si>
    <t>Knocked OFF</t>
  </si>
  <si>
    <t>0043FIR2000869</t>
  </si>
  <si>
    <t>0043FIR2000950</t>
  </si>
  <si>
    <t>0043FIR2000897</t>
  </si>
  <si>
    <t>0043FIR2000896</t>
  </si>
  <si>
    <t>0043FIR2000924
0043FIR2000938
0043FIR2000941</t>
  </si>
  <si>
    <t>3025
3028
904</t>
  </si>
  <si>
    <t>06-05-2020
07-05-2020
09-05-2020</t>
  </si>
  <si>
    <t>S20001068390</t>
  </si>
  <si>
    <t>0043FIR2001140</t>
  </si>
  <si>
    <t>0043FBFP2101920</t>
  </si>
  <si>
    <t>0043FIR2000870</t>
  </si>
  <si>
    <t>0043FIR2000909</t>
  </si>
  <si>
    <t>0043FIR2000937</t>
  </si>
  <si>
    <t>07-05-2020</t>
  </si>
  <si>
    <t>14-05-2020</t>
  </si>
  <si>
    <t>0043FIR2000976</t>
  </si>
  <si>
    <t>15-05-2020</t>
  </si>
  <si>
    <t>0043FIR2001038</t>
  </si>
  <si>
    <t>01-06-2020</t>
  </si>
  <si>
    <t>0043FIR2001051</t>
  </si>
  <si>
    <t>27-05-2020</t>
  </si>
  <si>
    <t>0043FIR2001147</t>
  </si>
  <si>
    <t>0043FIR2001154</t>
  </si>
  <si>
    <t>0043FIR2001094</t>
  </si>
  <si>
    <t>0043FIR2001052</t>
  </si>
  <si>
    <t>0043FIR2001067
0043FIR2001077
0043FIR2001146
0043FIR2001145
0043FIR2001159</t>
  </si>
  <si>
    <t>3130
3103
3276.5
3260.5
3085</t>
  </si>
  <si>
    <t>28-05-2020
29-05-2020
08-06-2020
08-06-2020
09-06-2020</t>
  </si>
  <si>
    <t>0043FIR2001053</t>
  </si>
  <si>
    <t>0043FIR2001443</t>
  </si>
  <si>
    <t>15-07-2020</t>
  </si>
  <si>
    <t>0043FIR2001215</t>
  </si>
  <si>
    <t>17-06-2020</t>
  </si>
  <si>
    <t>0043FIR2001111</t>
  </si>
  <si>
    <t>0043FIR2001148</t>
  </si>
  <si>
    <t>0043FIR2001254</t>
  </si>
  <si>
    <t>22-06-2020</t>
  </si>
  <si>
    <t>0043FIR2001144</t>
  </si>
  <si>
    <t>0043FIR2001251</t>
  </si>
  <si>
    <t>Payment awaited</t>
  </si>
  <si>
    <t>19-06-2020</t>
  </si>
  <si>
    <t>0043FIR2001353</t>
  </si>
  <si>
    <t>20-06-2020</t>
  </si>
  <si>
    <t>S20001068392</t>
  </si>
  <si>
    <t>Knocked Off on 10th Sept 2021</t>
  </si>
  <si>
    <t>0043FBFP2200813</t>
  </si>
  <si>
    <t>01-07-2020</t>
  </si>
  <si>
    <t>0043FIR2001319</t>
  </si>
  <si>
    <t>30-06-2020</t>
  </si>
  <si>
    <t>0043FIR2001320</t>
  </si>
  <si>
    <t>0043FIR2001397</t>
  </si>
  <si>
    <t>0043FIR2001321
0043FIR2001337
0043FIR2001341
0043FIR2001352
0043FIR2001377
0043FIR2001396
0043FIR2001400</t>
  </si>
  <si>
    <t>3224
3249.5
3256.5
3257.5
3268.5
3283.5
346.5</t>
  </si>
  <si>
    <t>30-06-2020
02-07-2020
03-07-2020
06-07-2020
07-07-2020
09-07-2020
09-07-2020</t>
  </si>
  <si>
    <t>0043FIR2001314</t>
  </si>
  <si>
    <t>0043FIR2001303</t>
  </si>
  <si>
    <t>29-06-2020</t>
  </si>
  <si>
    <t>0043FIR2001301</t>
  </si>
  <si>
    <t>26-06-2020</t>
  </si>
  <si>
    <t>0043FIR2001415</t>
  </si>
  <si>
    <t>13-07-2020</t>
  </si>
  <si>
    <t>0043FIR2001444</t>
  </si>
  <si>
    <t>16-07-2020</t>
  </si>
  <si>
    <t>0043FIR2001376</t>
  </si>
  <si>
    <t>0043FIR2001399</t>
  </si>
  <si>
    <t>0043FIR2001398</t>
  </si>
  <si>
    <t>09-07-2020</t>
  </si>
  <si>
    <t>0043FIR2001519</t>
  </si>
  <si>
    <t>24-07-2020</t>
  </si>
  <si>
    <t>0043FIR2001446</t>
  </si>
  <si>
    <t>0043FIR2001447</t>
  </si>
  <si>
    <t>10-07-2020</t>
  </si>
  <si>
    <t>0043FIR2001419</t>
  </si>
  <si>
    <t>14-07-2020</t>
  </si>
  <si>
    <t>0043FIR2001448</t>
  </si>
  <si>
    <t>0043FIR2001445</t>
  </si>
  <si>
    <t>17-07-2020</t>
  </si>
  <si>
    <t>01-08-2020</t>
  </si>
  <si>
    <t>0043FIR2001670</t>
  </si>
  <si>
    <t>17-08-2020</t>
  </si>
  <si>
    <t>0043FIR2001671</t>
  </si>
  <si>
    <t>0043FIR2001532</t>
  </si>
  <si>
    <t>28-07-2020</t>
  </si>
  <si>
    <t>0043FIR2001526</t>
  </si>
  <si>
    <t>0043FIR2001588</t>
  </si>
  <si>
    <t>0043FIR2001534</t>
  </si>
  <si>
    <t>29-07-2020</t>
  </si>
  <si>
    <t>0043FIR2001587</t>
  </si>
  <si>
    <t>0043FIR2001766</t>
  </si>
  <si>
    <t>27-08-2020</t>
  </si>
  <si>
    <t>0043FIR2001612</t>
  </si>
  <si>
    <t>0043FIR2001547
0043FIR2001561 
0043FIR2001592 
0043FIR2001589 
0043FIR2001617 
0043FIR2001650</t>
  </si>
  <si>
    <t>3359.5
3366.5
3400
3356.5
3364
2677.5</t>
  </si>
  <si>
    <t>29-07-2020
30-07-2020
05-08-2020
05-08-2020
11-08-2020
13-08-2020</t>
  </si>
  <si>
    <t>0043FIR2001562</t>
  </si>
  <si>
    <t>30-07-2020</t>
  </si>
  <si>
    <t>0043FIR2001618</t>
  </si>
  <si>
    <t>0043FIR2001597</t>
  </si>
  <si>
    <t>0043FIR2001598</t>
  </si>
  <si>
    <t>0043FIR2001582</t>
  </si>
  <si>
    <t>0043FIR2001875</t>
  </si>
  <si>
    <t>21-08-2020</t>
  </si>
  <si>
    <t>0043FIR2001808</t>
  </si>
  <si>
    <t>0043FIR2001847</t>
  </si>
  <si>
    <t>01-09-2020</t>
  </si>
  <si>
    <t>0043FIR2001773</t>
  </si>
  <si>
    <t>Knocked Off on 17th Sept 2021</t>
  </si>
  <si>
    <t>0043FIR2001771</t>
  </si>
  <si>
    <t>0043FIR2001765</t>
  </si>
  <si>
    <t>0043FIR2001779</t>
  </si>
  <si>
    <t>28-08-2020</t>
  </si>
  <si>
    <t>0043FIR2001777</t>
  </si>
  <si>
    <t>0043FIR2001877</t>
  </si>
  <si>
    <t>0043FIR2001932</t>
  </si>
  <si>
    <t>16-09-2020</t>
  </si>
  <si>
    <t>0043FIR2001918</t>
  </si>
  <si>
    <t>15-09-2020</t>
  </si>
  <si>
    <t>0043FIR2001780</t>
  </si>
  <si>
    <t>0043FIR2001910</t>
  </si>
  <si>
    <t>14-09-2020</t>
  </si>
  <si>
    <t>0043FIR2001959</t>
  </si>
  <si>
    <t>21-09-2020</t>
  </si>
  <si>
    <t>09-09-2020</t>
  </si>
  <si>
    <t>0043FIR2001941</t>
  </si>
  <si>
    <t>17-09-2020</t>
  </si>
  <si>
    <t>0043FIR2002165</t>
  </si>
  <si>
    <t>16-10-2020</t>
  </si>
  <si>
    <t>0043FIR2002060</t>
  </si>
  <si>
    <t>26-09-2020</t>
  </si>
  <si>
    <t>0043FIR2002011</t>
  </si>
  <si>
    <t>28-09-2020</t>
  </si>
  <si>
    <t>S20001068396</t>
  </si>
  <si>
    <t>0043FIR2002164</t>
  </si>
  <si>
    <t>Knocked OFF on 21 st sept</t>
  </si>
  <si>
    <t>0043FIR2002170</t>
  </si>
  <si>
    <t>19-10-2020</t>
  </si>
  <si>
    <t>0043FIR2002075</t>
  </si>
  <si>
    <t>0043FIR2002037</t>
  </si>
  <si>
    <t>30-09-2020</t>
  </si>
  <si>
    <t>0043FIR2002036</t>
  </si>
  <si>
    <t>0043FIR2002033</t>
  </si>
  <si>
    <t>0043FIR2002171</t>
  </si>
  <si>
    <t>0043FIR2002035</t>
  </si>
  <si>
    <t>0043FIR2002114</t>
  </si>
  <si>
    <t>0043FIR2002138</t>
  </si>
  <si>
    <t>14-10-2020</t>
  </si>
  <si>
    <t>0043FIR2002012</t>
  </si>
  <si>
    <t>0043FIR2002073</t>
  </si>
  <si>
    <t>0043FIR2002112</t>
  </si>
  <si>
    <t>0043FIR2002652</t>
  </si>
  <si>
    <t>18-12-2020</t>
  </si>
  <si>
    <t>0043FIR2002288</t>
  </si>
  <si>
    <t>26-10-2020</t>
  </si>
  <si>
    <t>0043FIR2002286</t>
  </si>
  <si>
    <t>0043FIR2002287</t>
  </si>
  <si>
    <t>0043FIR2002289</t>
  </si>
  <si>
    <t>0043FIR2002382</t>
  </si>
  <si>
    <t>13-11-2020</t>
  </si>
  <si>
    <t>0043FIR2002252</t>
  </si>
  <si>
    <t>28-10-2020</t>
  </si>
  <si>
    <t>0043FIR2002254</t>
  </si>
  <si>
    <t>0043FIR2002253</t>
  </si>
  <si>
    <t>0043FIR2002255</t>
  </si>
  <si>
    <t>0043FIR2002417</t>
  </si>
  <si>
    <t>19-11-2020</t>
  </si>
  <si>
    <t>0043FIR2002466</t>
  </si>
  <si>
    <t>25-11-2020</t>
  </si>
  <si>
    <t>0043FIR2002385</t>
  </si>
  <si>
    <t>0043FIR2002304</t>
  </si>
  <si>
    <t>0043FIR2002392</t>
  </si>
  <si>
    <t>17-11-2020</t>
  </si>
  <si>
    <t>0043FIR2002391</t>
  </si>
  <si>
    <t>0043FIR2002393</t>
  </si>
  <si>
    <t>20-11-2020</t>
  </si>
  <si>
    <t>0043FIR2002500</t>
  </si>
  <si>
    <t>26-11-2020</t>
  </si>
  <si>
    <t>0043FIR2002499</t>
  </si>
  <si>
    <t>S20001068399</t>
  </si>
  <si>
    <t>0043FIR2002690</t>
  </si>
  <si>
    <t>23-12-2020</t>
  </si>
  <si>
    <t>Knocked Off on 16th Sept 2021</t>
  </si>
  <si>
    <t>0043FIR2002527</t>
  </si>
  <si>
    <t>0043FIR2002517</t>
  </si>
  <si>
    <t>0043FIR2002638</t>
  </si>
  <si>
    <t>17-12-2020</t>
  </si>
  <si>
    <t>0043FIR2002526</t>
  </si>
  <si>
    <t>0043FIR2002498</t>
  </si>
  <si>
    <t>0043FBFP2200874</t>
  </si>
  <si>
    <t>0043FIR2002627</t>
  </si>
  <si>
    <t>16-12-2020</t>
  </si>
  <si>
    <t>0043FIR2002497</t>
  </si>
  <si>
    <t>0043FIR2002600</t>
  </si>
  <si>
    <t>14-12-2020</t>
  </si>
  <si>
    <t>0043FIR2002554</t>
  </si>
  <si>
    <t>0043FIR2002617</t>
  </si>
  <si>
    <t>15-12-2020</t>
  </si>
  <si>
    <t>0043FIR2100196</t>
  </si>
  <si>
    <t>27-01-2021</t>
  </si>
  <si>
    <t>24-12-2020</t>
  </si>
  <si>
    <t>0043FIR2100069</t>
  </si>
  <si>
    <t>S20001068400</t>
  </si>
  <si>
    <t>0043FIR2002618</t>
  </si>
  <si>
    <t>0043FBFP2200817</t>
  </si>
  <si>
    <t>S21002137250</t>
  </si>
  <si>
    <t>0043FIR2002689</t>
  </si>
  <si>
    <t>Knocked Off on 15th Sept 2021</t>
  </si>
  <si>
    <t>0043FBFP2200849</t>
  </si>
  <si>
    <t>0043FIR2002761</t>
  </si>
  <si>
    <t>29-12-2020</t>
  </si>
  <si>
    <t>0043FIR2100123</t>
  </si>
  <si>
    <t>19-01-2021</t>
  </si>
  <si>
    <t>0043FIR2100038</t>
  </si>
  <si>
    <t>06-01-2021</t>
  </si>
  <si>
    <t>0043FIR2100146</t>
  </si>
  <si>
    <t>21-01-2021</t>
  </si>
  <si>
    <t>0043FIR2100107</t>
  </si>
  <si>
    <t>15-01-2021</t>
  </si>
  <si>
    <t>0043FIR2100166</t>
  </si>
  <si>
    <t>25-01-2021</t>
  </si>
  <si>
    <t>0043FIR2100108</t>
  </si>
  <si>
    <t>0043FIR2100039</t>
  </si>
  <si>
    <t>0043FIR2100300</t>
  </si>
  <si>
    <t>18-02-2021</t>
  </si>
  <si>
    <t>0043FIR2002766
0043FIR2100136</t>
  </si>
  <si>
    <t>4050
4050</t>
  </si>
  <si>
    <t>30-12-2020
20-01-2021</t>
  </si>
  <si>
    <t>0043FIR2100120</t>
  </si>
  <si>
    <t>18-01-2021</t>
  </si>
  <si>
    <t>0043FIR2100021</t>
  </si>
  <si>
    <t>05-01-2021</t>
  </si>
  <si>
    <t>0043FIR2100135</t>
  </si>
  <si>
    <t>20-01-2021</t>
  </si>
  <si>
    <t>0043FIR2100167</t>
  </si>
  <si>
    <t>14-01-2021</t>
  </si>
  <si>
    <t>0043FIR2100134</t>
  </si>
  <si>
    <t>0043FIR2100312</t>
  </si>
  <si>
    <t>09-02-2021</t>
  </si>
  <si>
    <t>S21002137251</t>
  </si>
  <si>
    <t>0043FIR2100148</t>
  </si>
  <si>
    <t>0043FBFP2200819</t>
  </si>
  <si>
    <t>01-02-2021</t>
  </si>
  <si>
    <t>S21002137252</t>
  </si>
  <si>
    <t>0043FIR2100199</t>
  </si>
  <si>
    <t>0043FBFP2200820</t>
  </si>
  <si>
    <t>0043FIR2100424</t>
  </si>
  <si>
    <t>23-02-2021</t>
  </si>
  <si>
    <t>0043FIR2100197</t>
  </si>
  <si>
    <t>0043FIR2100255</t>
  </si>
  <si>
    <t>02-02-2021</t>
  </si>
  <si>
    <t>0043FIR2100198</t>
  </si>
  <si>
    <t>0043FIR2100244</t>
  </si>
  <si>
    <t>0043FIR2100344
0043FIR2100591</t>
  </si>
  <si>
    <t>9030
4485</t>
  </si>
  <si>
    <t>12-02-2021
15-03-2021</t>
  </si>
  <si>
    <t>0043FIR2100391</t>
  </si>
  <si>
    <t>19-02-2021</t>
  </si>
  <si>
    <t>0043FIR2100409</t>
  </si>
  <si>
    <t>0043FIR2100355</t>
  </si>
  <si>
    <t>15-02-2021</t>
  </si>
  <si>
    <t>0043FIR2100288
0043FIR2100408</t>
  </si>
  <si>
    <t>05-02-2021
23-02-2021</t>
  </si>
  <si>
    <t>0043FIR2100227</t>
  </si>
  <si>
    <t>29-01-2021</t>
  </si>
  <si>
    <t>04-02-2021</t>
  </si>
  <si>
    <t>0043FIR2100289</t>
  </si>
  <si>
    <t>05-02-2021</t>
  </si>
  <si>
    <t>08-02-2020</t>
  </si>
  <si>
    <t>0043FIR2100346</t>
  </si>
  <si>
    <t>12-02-2021</t>
  </si>
  <si>
    <t>0043FIR2100359</t>
  </si>
  <si>
    <t>0043FIR2100363</t>
  </si>
  <si>
    <t>17-02-2021</t>
  </si>
  <si>
    <t>0043FIR2100547</t>
  </si>
  <si>
    <t>0043FBFP2200818</t>
  </si>
  <si>
    <t>0043FIR2100517</t>
  </si>
  <si>
    <t>0043FIR2100507</t>
  </si>
  <si>
    <t>0043FIR2100603</t>
  </si>
  <si>
    <t>17-03-2021</t>
  </si>
  <si>
    <t>0043FIR2100508</t>
  </si>
  <si>
    <t>25-02-2021</t>
  </si>
  <si>
    <t>0043FIR2100549</t>
  </si>
  <si>
    <t>0043FIR2100503</t>
  </si>
  <si>
    <t>0043FIR2100522</t>
  </si>
  <si>
    <t>0043FIR2100578</t>
  </si>
  <si>
    <t>15-03-2021</t>
  </si>
  <si>
    <t>0043FIR2100575</t>
  </si>
  <si>
    <t>12-03.2021</t>
  </si>
  <si>
    <t>0043FIR2100561</t>
  </si>
  <si>
    <t>0043FIR2101037</t>
  </si>
  <si>
    <t>26-03-2021</t>
  </si>
  <si>
    <t>0043FIR2100711</t>
  </si>
  <si>
    <t>30-03-2021</t>
  </si>
  <si>
    <t>S21002137254</t>
  </si>
  <si>
    <t>003FINW211050455</t>
  </si>
  <si>
    <t>15-04-2021</t>
  </si>
  <si>
    <r>
      <rPr>
        <b/>
        <u/>
        <sz val="10"/>
        <color rgb="FF000000"/>
        <rFont val="Arial"/>
        <family val="2"/>
      </rPr>
      <t>S.No</t>
    </r>
    <r>
      <rPr>
        <b/>
        <sz val="10"/>
        <color rgb="FF000000"/>
        <rFont val="Arial"/>
        <family val="2"/>
      </rPr>
      <t xml:space="preserve"> </t>
    </r>
  </si>
  <si>
    <t xml:space="preserve">Client Name </t>
  </si>
  <si>
    <t>Client Origin</t>
  </si>
  <si>
    <t xml:space="preserve">Invoice Masters </t>
  </si>
  <si>
    <t>Invoice
 No.</t>
  </si>
  <si>
    <t>Invoice
 Date</t>
  </si>
  <si>
    <t>Invoice
 Value</t>
  </si>
  <si>
    <t xml:space="preserve">Bank Name </t>
  </si>
  <si>
    <r>
      <rPr>
        <b/>
        <u/>
        <sz val="10"/>
        <color rgb="FF000000"/>
        <rFont val="Arial"/>
        <family val="2"/>
      </rPr>
      <t>S.No</t>
    </r>
    <r>
      <rPr>
        <b/>
        <sz val="10"/>
        <color rgb="FF000000"/>
        <rFont val="Arial"/>
        <family val="2"/>
      </rPr>
      <t xml:space="preserve"> </t>
    </r>
  </si>
  <si>
    <t>Eye Plastics LLC</t>
  </si>
  <si>
    <t>US</t>
  </si>
  <si>
    <t>01-04-2021</t>
  </si>
  <si>
    <t>S21002137255</t>
  </si>
  <si>
    <t>0043FIR2100712</t>
  </si>
  <si>
    <t xml:space="preserve">Axis Bank </t>
  </si>
  <si>
    <t>0043FBFP2200812</t>
  </si>
  <si>
    <t>My Germany GmbH</t>
  </si>
  <si>
    <t>DE</t>
  </si>
  <si>
    <t>S21002137256</t>
  </si>
  <si>
    <t>003FINW211610157</t>
  </si>
  <si>
    <t xml:space="preserve">Yes Bank </t>
  </si>
  <si>
    <t>Knocked off on 3rd July</t>
  </si>
  <si>
    <t>005BM75211840023</t>
  </si>
  <si>
    <t>CORE UNIT PTY LTD</t>
  </si>
  <si>
    <t>AU</t>
  </si>
  <si>
    <t>S21002137257</t>
  </si>
  <si>
    <t>003FINW210920029</t>
  </si>
  <si>
    <t>Knocked off on 13th July</t>
  </si>
  <si>
    <t>005BM75211940037</t>
  </si>
  <si>
    <t>Converted</t>
  </si>
  <si>
    <t>GB</t>
  </si>
  <si>
    <t>FIRC63616252932282769357</t>
  </si>
  <si>
    <t>Knocked off on 9th July</t>
  </si>
  <si>
    <t>005BM75211900006</t>
  </si>
  <si>
    <t>CABOODLENOW PTY LTD</t>
  </si>
  <si>
    <t>100
3754.5
3730.5
3745.5
2569.5</t>
  </si>
  <si>
    <t>003FINW210970082
003FINW210980027
003FINW211020038
003FINW211050182
003FINW211060175</t>
  </si>
  <si>
    <t>Knocked off on 16th July</t>
  </si>
  <si>
    <t>005BM75211970012</t>
  </si>
  <si>
    <t>Surge Marketing Inc.</t>
  </si>
  <si>
    <t>FIRC63616252090357313865 </t>
  </si>
  <si>
    <t>005BM75211940049</t>
  </si>
  <si>
    <t>Office Beacon LLC</t>
  </si>
  <si>
    <t>003FINW211060174</t>
  </si>
  <si>
    <t>Knocked off on 14th July</t>
  </si>
  <si>
    <t>005BM75211950004</t>
  </si>
  <si>
    <t>The Critical Thinking Co.</t>
  </si>
  <si>
    <t>003FINW210960018</t>
  </si>
  <si>
    <t>Knocked off on 20th July</t>
  </si>
  <si>
    <t>005BM75212010060</t>
  </si>
  <si>
    <t>Nature’s Source Project</t>
  </si>
  <si>
    <t>003FINW210960028</t>
  </si>
  <si>
    <t>005BM75211950012</t>
  </si>
  <si>
    <t>Wild Card Cannabis Incorporated</t>
  </si>
  <si>
    <t>CA</t>
  </si>
  <si>
    <t>003FINW211270260</t>
  </si>
  <si>
    <t>Compunnel Software Group Inc.</t>
  </si>
  <si>
    <t>003FINW211020030</t>
  </si>
  <si>
    <t>005BM75211950005</t>
  </si>
  <si>
    <t>CAPRINA</t>
  </si>
  <si>
    <t>003FINW211190215</t>
  </si>
  <si>
    <t>005BM75211950019</t>
  </si>
  <si>
    <t>Xcelacore</t>
  </si>
  <si>
    <t>14-04-2021</t>
  </si>
  <si>
    <t>003FINW211200186</t>
  </si>
  <si>
    <t>005BM75211950006</t>
  </si>
  <si>
    <t>UPWORK ESCROW INC.</t>
  </si>
  <si>
    <t>26-04-2021</t>
  </si>
  <si>
    <t>003FINW211230006</t>
  </si>
  <si>
    <t>005BM75211970014</t>
  </si>
  <si>
    <t>01-05-2021</t>
  </si>
  <si>
    <t>S21002137258</t>
  </si>
  <si>
    <t>0043FIR2101010</t>
  </si>
  <si>
    <t>Knocked off on 6th July</t>
  </si>
  <si>
    <t>0043FBFP2200372</t>
  </si>
  <si>
    <t>SimplyVision GmBH</t>
  </si>
  <si>
    <t>CH</t>
  </si>
  <si>
    <t>05-05-2021</t>
  </si>
  <si>
    <t>S21002137260</t>
  </si>
  <si>
    <t>003FINW211310143</t>
  </si>
  <si>
    <t>Following up with bank</t>
  </si>
  <si>
    <t>S21002137259</t>
  </si>
  <si>
    <t>003FINW211390171</t>
  </si>
  <si>
    <t>005BM75211900020</t>
  </si>
  <si>
    <t>003FINW211250067</t>
  </si>
  <si>
    <t>005BM75211950064</t>
  </si>
  <si>
    <t>003FINW211320203</t>
  </si>
  <si>
    <t>005BM75211940047</t>
  </si>
  <si>
    <t>003FINW211240082</t>
  </si>
  <si>
    <t>005BM75211940044</t>
  </si>
  <si>
    <t>003FINW211200191</t>
  </si>
  <si>
    <t>Knocked off on 12th July</t>
  </si>
  <si>
    <t>005BM75211900032</t>
  </si>
  <si>
    <t>003FINW211240102</t>
  </si>
  <si>
    <t>005BM75211940048</t>
  </si>
  <si>
    <t>003FINW211250060</t>
  </si>
  <si>
    <t>005BM75211900009</t>
  </si>
  <si>
    <t>003FINW211390173</t>
  </si>
  <si>
    <t>005BM75211900018</t>
  </si>
  <si>
    <t>003FINW211230004</t>
  </si>
  <si>
    <t>005BM75211940050</t>
  </si>
  <si>
    <t>17-05-2021</t>
  </si>
  <si>
    <t>003FINW211530215</t>
  </si>
  <si>
    <t>005BM75211950003</t>
  </si>
  <si>
    <t>FASHION LINK TRADING PTE. LTD.</t>
  </si>
  <si>
    <t>SG</t>
  </si>
  <si>
    <t>003FINW211380152</t>
  </si>
  <si>
    <t>005BM75211900026</t>
  </si>
  <si>
    <t>MachineCompare.com Limited</t>
  </si>
  <si>
    <t>003FINW211390169</t>
  </si>
  <si>
    <t>005BM75211940042</t>
  </si>
  <si>
    <t>01-06-2021</t>
  </si>
  <si>
    <t>S21002137262</t>
  </si>
  <si>
    <t>003FINW211660128</t>
  </si>
  <si>
    <t>Knocked off on 28th July</t>
  </si>
  <si>
    <t>005BM75212090009</t>
  </si>
  <si>
    <t>003FINW211590156</t>
  </si>
  <si>
    <t>005BM75212090019</t>
  </si>
  <si>
    <t>003FINW211610105</t>
  </si>
  <si>
    <t>005BM75212090018</t>
  </si>
  <si>
    <t>003FINW211530209</t>
  </si>
  <si>
    <t>005BM75212090011</t>
  </si>
  <si>
    <t>003FINW211590152</t>
  </si>
  <si>
    <t>005BM75212090038</t>
  </si>
  <si>
    <t>003FINW211530217</t>
  </si>
  <si>
    <t>005BM75212090073</t>
  </si>
  <si>
    <t>003FINW211550060</t>
  </si>
  <si>
    <t>005BM75212090090</t>
  </si>
  <si>
    <t>003FINW211550054</t>
  </si>
  <si>
    <t>005BM75212090012</t>
  </si>
  <si>
    <t>003FINW211490024</t>
  </si>
  <si>
    <t>005BM75212090036</t>
  </si>
  <si>
    <t>003FINW211590151</t>
  </si>
  <si>
    <t>005BM75212090021</t>
  </si>
  <si>
    <t>003FINW211600076</t>
  </si>
  <si>
    <t>005BM75212090052</t>
  </si>
  <si>
    <t>S21002137261</t>
  </si>
  <si>
    <t>003FINW211530135</t>
  </si>
  <si>
    <t>003FINW211610101</t>
  </si>
  <si>
    <t>005BM75212090014</t>
  </si>
  <si>
    <t>14-06-2021</t>
  </si>
  <si>
    <t>003FINW211680089</t>
  </si>
  <si>
    <t>17-06-2021</t>
  </si>
  <si>
    <t>005BM75212090039</t>
  </si>
  <si>
    <t>003FINW211820059</t>
  </si>
  <si>
    <t>005BM75212090023</t>
  </si>
  <si>
    <t>01-07-2021</t>
  </si>
  <si>
    <t>S21002137263</t>
  </si>
  <si>
    <t>003FINW211810080</t>
  </si>
  <si>
    <t>Knocked off on 30th August</t>
  </si>
  <si>
    <t>005BM75212420051</t>
  </si>
  <si>
    <t>S21002137264</t>
  </si>
  <si>
    <t>003FINW211880312</t>
  </si>
  <si>
    <t>Knocked off on 27th August</t>
  </si>
  <si>
    <t>005BM75212390070</t>
  </si>
  <si>
    <t>S21002137265</t>
  </si>
  <si>
    <t>003FINW211810074</t>
  </si>
  <si>
    <t>005BM75212390035</t>
  </si>
  <si>
    <t>S21002137266</t>
  </si>
  <si>
    <t>003FINW211880315</t>
  </si>
  <si>
    <t>005BM75212390045</t>
  </si>
  <si>
    <t>S21002137267</t>
  </si>
  <si>
    <t>003FINW211880318</t>
  </si>
  <si>
    <t>005BM75212390061</t>
  </si>
  <si>
    <t>S21002137268</t>
  </si>
  <si>
    <t>003FINW211900115</t>
  </si>
  <si>
    <t>005BM75212390055</t>
  </si>
  <si>
    <t>S21002137269</t>
  </si>
  <si>
    <t>003FINW211800121</t>
  </si>
  <si>
    <t>005BM75212390057</t>
  </si>
  <si>
    <t>S21002137270</t>
  </si>
  <si>
    <t>003FINW211890224</t>
  </si>
  <si>
    <t>005BM75212420013</t>
  </si>
  <si>
    <t>S21002137271</t>
  </si>
  <si>
    <t>003FINW211890220</t>
  </si>
  <si>
    <t>005BM75212390034</t>
  </si>
  <si>
    <t>S21002137272</t>
  </si>
  <si>
    <t>003FINW211820067</t>
  </si>
  <si>
    <t>005BM75212420038</t>
  </si>
  <si>
    <t>S21002137273</t>
  </si>
  <si>
    <t>003FINW211950033</t>
  </si>
  <si>
    <t>S21002137274</t>
  </si>
  <si>
    <t>003FINW211960051</t>
  </si>
  <si>
    <t>005BM75212390062</t>
  </si>
  <si>
    <t>14-07-2021</t>
  </si>
  <si>
    <t>S21002754452</t>
  </si>
  <si>
    <t>003FINW212010217</t>
  </si>
  <si>
    <t>005BM75212390058</t>
  </si>
  <si>
    <t>The Old Harrovian Golfing Society</t>
  </si>
  <si>
    <t>S21002754453</t>
  </si>
  <si>
    <t>003FINW211960055</t>
  </si>
  <si>
    <t>005BM75212390065</t>
  </si>
  <si>
    <t>17-07-2021</t>
  </si>
  <si>
    <t>S21002754454</t>
  </si>
  <si>
    <t>003FINW212150255</t>
  </si>
  <si>
    <t>Knocked off on 31st August</t>
  </si>
  <si>
    <t>005BM75212390063</t>
  </si>
  <si>
    <t>01-08-2021</t>
  </si>
  <si>
    <t>S21002825447</t>
  </si>
  <si>
    <t>003FINW212210236</t>
  </si>
  <si>
    <t>Knocked off on 28th September</t>
  </si>
  <si>
    <t>594BM75212710031</t>
  </si>
  <si>
    <t>S21002825448</t>
  </si>
  <si>
    <t>003FINW212150250</t>
  </si>
  <si>
    <t>Knocked off on 27th September</t>
  </si>
  <si>
    <t>594BM75212670010</t>
  </si>
  <si>
    <t>S21002825449</t>
  </si>
  <si>
    <t>003FINW212110257</t>
  </si>
  <si>
    <t>S21002825450</t>
  </si>
  <si>
    <t>003FINW212160222</t>
  </si>
  <si>
    <t>Knocked off on 24th September</t>
  </si>
  <si>
    <t>594BM75212670013</t>
  </si>
  <si>
    <t>S21002825451</t>
  </si>
  <si>
    <t>003FINW212110253</t>
  </si>
  <si>
    <t>S21002825452</t>
  </si>
  <si>
    <t>003FINW212180170</t>
  </si>
  <si>
    <t>594BM75212710027</t>
  </si>
  <si>
    <t>S21002825453</t>
  </si>
  <si>
    <t>003FINW212180176</t>
  </si>
  <si>
    <t>594BM75212710030</t>
  </si>
  <si>
    <t>S21002825454</t>
  </si>
  <si>
    <t>003FINW212230124</t>
  </si>
  <si>
    <t>594BM75212710024</t>
  </si>
  <si>
    <t>S21002825455</t>
  </si>
  <si>
    <t>003FINW212280036</t>
  </si>
  <si>
    <t>594BM75212710020</t>
  </si>
  <si>
    <t>S21002825456</t>
  </si>
  <si>
    <t>003FINW212230166</t>
  </si>
  <si>
    <t>S21002825457</t>
  </si>
  <si>
    <t>003FINW212160228</t>
  </si>
  <si>
    <t>594BM75212710023</t>
  </si>
  <si>
    <t>12-08-2021</t>
  </si>
  <si>
    <t>S21002825458</t>
  </si>
  <si>
    <t>003FINW212320120</t>
  </si>
  <si>
    <t>Knocked off on 29th September</t>
  </si>
  <si>
    <t>594BM75212710025</t>
  </si>
  <si>
    <t>18-08-2021</t>
  </si>
  <si>
    <t>S21002825459</t>
  </si>
  <si>
    <t>003FINW212440279</t>
  </si>
  <si>
    <t>594BM75212710022</t>
  </si>
  <si>
    <t>S21002825460</t>
  </si>
  <si>
    <t>003FINW212440240</t>
  </si>
  <si>
    <t>594BM75212670004</t>
  </si>
  <si>
    <t>BRC Date</t>
  </si>
  <si>
    <t> BRC Status</t>
  </si>
  <si>
    <t>Bill ID</t>
  </si>
  <si>
    <t>SHB No</t>
  </si>
  <si>
    <t>SHB Port</t>
  </si>
  <si>
    <t>SHB Date</t>
  </si>
  <si>
    <t>BRC Utilisation Status</t>
  </si>
  <si>
    <t>31.07.2021</t>
  </si>
  <si>
    <t>Active</t>
  </si>
  <si>
    <t>OTHERS</t>
  </si>
  <si>
    <t>17.06.2021</t>
  </si>
  <si>
    <t>Available</t>
  </si>
  <si>
    <t>30.07.2021</t>
  </si>
  <si>
    <t>005BM75212080011</t>
  </si>
  <si>
    <t>16.07.2021</t>
  </si>
  <si>
    <t>21.06.2021</t>
  </si>
  <si>
    <t>01.05.2021</t>
  </si>
  <si>
    <t>01.04.2021</t>
  </si>
  <si>
    <t>17.05.2021</t>
  </si>
  <si>
    <t>15.07.2021</t>
  </si>
  <si>
    <t>08.07.2021</t>
  </si>
  <si>
    <t>005BM75211800019</t>
  </si>
  <si>
    <t>26.03.2021</t>
  </si>
  <si>
    <t>06.07.2021</t>
  </si>
  <si>
    <t>18.03.2021</t>
  </si>
  <si>
    <t>20.03.2020</t>
  </si>
  <si>
    <t>17.03.2021</t>
  </si>
  <si>
    <t>25.04.2020</t>
  </si>
  <si>
    <t>06.03.2021</t>
  </si>
  <si>
    <t>0043FBFP2102527</t>
  </si>
  <si>
    <t>01.01.2020</t>
  </si>
  <si>
    <t>0043FBFP2102576</t>
  </si>
  <si>
    <t>01.02.2020</t>
  </si>
  <si>
    <t>06.02.2021</t>
  </si>
  <si>
    <t>24.07.2019</t>
  </si>
  <si>
    <t>05.02.2021</t>
  </si>
  <si>
    <t>18.01.2021</t>
  </si>
  <si>
    <t>01.05.2020</t>
  </si>
  <si>
    <t>01.03.2020</t>
  </si>
  <si>
    <t>01.04.2020</t>
  </si>
  <si>
    <t>0043FBFP2101919</t>
  </si>
  <si>
    <t>17.09.2020</t>
  </si>
  <si>
    <t>0043FBFP2101190</t>
  </si>
  <si>
    <t>20.11.2019</t>
  </si>
  <si>
    <t>22.05.2019</t>
  </si>
  <si>
    <t>16.09.2020</t>
  </si>
  <si>
    <t>15.09.2020</t>
  </si>
  <si>
    <t>0043FBFP2101223</t>
  </si>
  <si>
    <t>12.12.2019</t>
  </si>
  <si>
    <t>14.09.2020</t>
  </si>
  <si>
    <t>0043FBFP2101191</t>
  </si>
  <si>
    <t>25.09.2019</t>
  </si>
  <si>
    <t>20.06.2019</t>
  </si>
  <si>
    <t>0043FBFP2101184</t>
  </si>
  <si>
    <t>16.08.2019</t>
  </si>
  <si>
    <t>0043FBFP2101194</t>
  </si>
  <si>
    <t>16.10.2019</t>
  </si>
  <si>
    <t>Nebulanine OÜ</t>
  </si>
  <si>
    <t>30-11-2021</t>
  </si>
  <si>
    <t>15-12-2021</t>
  </si>
  <si>
    <t>003FINW212510131</t>
  </si>
  <si>
    <t>003FINW212500129</t>
  </si>
  <si>
    <t>003FINW212430067</t>
  </si>
  <si>
    <t>003FINW212450278</t>
  </si>
  <si>
    <t>003FINW212460197</t>
  </si>
  <si>
    <t>003FINW212440283</t>
  </si>
  <si>
    <t>003FINW212520152</t>
  </si>
  <si>
    <t>003FINW212450261</t>
  </si>
  <si>
    <t>003FINW212470056</t>
  </si>
  <si>
    <t>003FINW212570090</t>
  </si>
  <si>
    <t>003FINW212470055</t>
  </si>
  <si>
    <t>003FINW212640170</t>
  </si>
  <si>
    <t>003FINW212770089</t>
  </si>
  <si>
    <t>003FINW212780109</t>
  </si>
  <si>
    <t>003FINW212730287</t>
  </si>
  <si>
    <t>003FINW212780100</t>
  </si>
  <si>
    <t>003FINW213010153</t>
  </si>
  <si>
    <t>003FINW212740044</t>
  </si>
  <si>
    <t>003FINW212770092</t>
  </si>
  <si>
    <t>003FINW212730099</t>
  </si>
  <si>
    <t>003FINW212780114</t>
  </si>
  <si>
    <t>003FINW212790230</t>
  </si>
  <si>
    <t>003FINW212790228</t>
  </si>
  <si>
    <t>003FINW212790233</t>
  </si>
  <si>
    <t>003FINW212860086</t>
  </si>
  <si>
    <t>003FINW213060134</t>
  </si>
  <si>
    <t>003FINW213120372</t>
  </si>
  <si>
    <t>003FINW213140205</t>
  </si>
  <si>
    <t>003FINW213100007</t>
  </si>
  <si>
    <t>003FINW213060141</t>
  </si>
  <si>
    <t>003FINW213100004</t>
  </si>
  <si>
    <t>003FINW213010305</t>
  </si>
  <si>
    <t>003FINW213100005</t>
  </si>
  <si>
    <t>003FINW213120368</t>
  </si>
  <si>
    <t>003FINW213010310</t>
  </si>
  <si>
    <t>003FINW213130165</t>
  </si>
  <si>
    <t>003FINW213060138</t>
  </si>
  <si>
    <t>003FINW213280238</t>
  </si>
  <si>
    <t>003FINW213400268</t>
  </si>
  <si>
    <t>003FINW213410204</t>
  </si>
  <si>
    <t>003FINW213370174</t>
  </si>
  <si>
    <t>003FINW213340076</t>
  </si>
  <si>
    <t>003FINW213370178</t>
  </si>
  <si>
    <t>003FINW213340084</t>
  </si>
  <si>
    <t>003FINW213480095</t>
  </si>
  <si>
    <t>003FINW213360249</t>
  </si>
  <si>
    <t>003FINW213480096</t>
  </si>
  <si>
    <t>003FINW213410022</t>
  </si>
  <si>
    <t>003FINW213360251</t>
  </si>
  <si>
    <t>S21002913909</t>
  </si>
  <si>
    <t>S21002913910</t>
  </si>
  <si>
    <t>S21002913911</t>
  </si>
  <si>
    <t>S21002913912</t>
  </si>
  <si>
    <t>S21002913913</t>
  </si>
  <si>
    <t>S21002913914</t>
  </si>
  <si>
    <t>S21002913915</t>
  </si>
  <si>
    <t>S21002913916</t>
  </si>
  <si>
    <t>S21002913917</t>
  </si>
  <si>
    <t>S21002913918</t>
  </si>
  <si>
    <t>S21002913919</t>
  </si>
  <si>
    <t>S21002913920</t>
  </si>
  <si>
    <t>S21002913921</t>
  </si>
  <si>
    <t>S21003025064</t>
  </si>
  <si>
    <t>S21003025065</t>
  </si>
  <si>
    <t>S21003025066</t>
  </si>
  <si>
    <t>S21003025067</t>
  </si>
  <si>
    <t>S21003025068</t>
  </si>
  <si>
    <t>S21003025069</t>
  </si>
  <si>
    <t>S21003025070</t>
  </si>
  <si>
    <t>S21003025071</t>
  </si>
  <si>
    <t>S21003025072</t>
  </si>
  <si>
    <t>S21003025073</t>
  </si>
  <si>
    <t>S21003025074</t>
  </si>
  <si>
    <t>S21003025075</t>
  </si>
  <si>
    <t>S21003025076</t>
  </si>
  <si>
    <t>S21003025077</t>
  </si>
  <si>
    <t>S21003104226</t>
  </si>
  <si>
    <t>S21003104227</t>
  </si>
  <si>
    <t>S21003104228</t>
  </si>
  <si>
    <t>S21003104229</t>
  </si>
  <si>
    <t>S21003104230</t>
  </si>
  <si>
    <t>S21003104231</t>
  </si>
  <si>
    <t>S21003104232</t>
  </si>
  <si>
    <t>S21003104233</t>
  </si>
  <si>
    <t>S21003104234</t>
  </si>
  <si>
    <t>S21003104235</t>
  </si>
  <si>
    <t>S21003104236</t>
  </si>
  <si>
    <t>S21003104237</t>
  </si>
  <si>
    <t>S21003104238</t>
  </si>
  <si>
    <t>Knocked off on 30th October21</t>
  </si>
  <si>
    <t>594BM75213000030</t>
  </si>
  <si>
    <t>594BM75213000029</t>
  </si>
  <si>
    <t>594BM75213020009</t>
  </si>
  <si>
    <t>594BM75213020013</t>
  </si>
  <si>
    <t>594BM75213020022</t>
  </si>
  <si>
    <t>594BM75213020017</t>
  </si>
  <si>
    <t>594BM75213000024</t>
  </si>
  <si>
    <t>594BM75213000027</t>
  </si>
  <si>
    <t>594BM75213000045</t>
  </si>
  <si>
    <t>594BM75213020018</t>
  </si>
  <si>
    <t>594BM75213000022</t>
  </si>
  <si>
    <t>594BM75212840009</t>
  </si>
  <si>
    <t>594BM75212840004</t>
  </si>
  <si>
    <t>Knocked off on 1st December21</t>
  </si>
  <si>
    <t>594BM75213290032</t>
  </si>
  <si>
    <t>594BM75213290009</t>
  </si>
  <si>
    <t>594BM75213290011</t>
  </si>
  <si>
    <t>594BM75213290018</t>
  </si>
  <si>
    <t>594BM75213290037</t>
  </si>
  <si>
    <t>594BM75213290020</t>
  </si>
  <si>
    <t>594BM75213290013</t>
  </si>
  <si>
    <t>594BM75213270027</t>
  </si>
  <si>
    <t>594BM75213270029</t>
  </si>
  <si>
    <t>594BM75213290016</t>
  </si>
  <si>
    <t>594BM75213290031</t>
  </si>
  <si>
    <t>594BM75213270033</t>
  </si>
  <si>
    <t>594BM75213290038</t>
  </si>
  <si>
    <t>Knocked off on 3rd December21</t>
  </si>
  <si>
    <t>594BM7521329002</t>
  </si>
  <si>
    <t>Knocked off on 8th December21</t>
  </si>
  <si>
    <t>EE</t>
  </si>
  <si>
    <t>AUD</t>
  </si>
  <si>
    <t>594BM75213610005</t>
  </si>
  <si>
    <t>Knocked off on 22th December21</t>
  </si>
  <si>
    <t>594BM75213610026</t>
  </si>
  <si>
    <t>594BM75213610004</t>
  </si>
  <si>
    <t>594BM75213610007</t>
  </si>
  <si>
    <t>594BM75213610031</t>
  </si>
  <si>
    <t>594BM75213610029</t>
  </si>
  <si>
    <t>594BM75213610006</t>
  </si>
  <si>
    <t>594BM7521357010</t>
  </si>
  <si>
    <t>594BM7521300002</t>
  </si>
  <si>
    <t>594BM75213570068</t>
  </si>
  <si>
    <t>594BM7521357007</t>
  </si>
  <si>
    <t xml:space="preserve">Southern Cross Education Institute </t>
  </si>
  <si>
    <t>21-12-2021</t>
  </si>
  <si>
    <t>31-12-2021</t>
  </si>
  <si>
    <t xml:space="preserve">USD </t>
  </si>
  <si>
    <t>003FINW213440151</t>
  </si>
  <si>
    <t>003FINW213540191</t>
  </si>
  <si>
    <t>003FINW213570494</t>
  </si>
  <si>
    <t>003FINW213630047</t>
  </si>
  <si>
    <t>003FINW220060217</t>
  </si>
  <si>
    <t>003FINW220050176</t>
  </si>
  <si>
    <t>003FINW213630199</t>
  </si>
  <si>
    <t>003FINW213650202</t>
  </si>
  <si>
    <t>003FINW213650208</t>
  </si>
  <si>
    <t>003FINW220110192</t>
  </si>
  <si>
    <t>003FINW213630195</t>
  </si>
  <si>
    <t>003FINW220050112</t>
  </si>
  <si>
    <t>003FINW220190274</t>
  </si>
  <si>
    <t>003FINW213650228</t>
  </si>
  <si>
    <t>003FINW220070173</t>
  </si>
  <si>
    <t>003FINW220240199</t>
  </si>
  <si>
    <t>003FINW220200257/003FINW220200263</t>
  </si>
  <si>
    <t>003FINW220130194</t>
  </si>
  <si>
    <t>003FINW220140112</t>
  </si>
  <si>
    <t>003FINW220330217</t>
  </si>
  <si>
    <t>003FINW220320172</t>
  </si>
  <si>
    <t>003FINW220390264</t>
  </si>
  <si>
    <t>003FINW220410079</t>
  </si>
  <si>
    <t>003FINW220290047</t>
  </si>
  <si>
    <t>003FINW220320178</t>
  </si>
  <si>
    <t>003FINW220340275</t>
  </si>
  <si>
    <t>003FINW220320174</t>
  </si>
  <si>
    <t>003FINW220390272</t>
  </si>
  <si>
    <t>003FINW220350154</t>
  </si>
  <si>
    <t>003FINW220470078</t>
  </si>
  <si>
    <t>003FINW220410073</t>
  </si>
  <si>
    <t>Knocked off on 23th January'22</t>
  </si>
  <si>
    <t>003FINW213500016</t>
  </si>
  <si>
    <t>003FINW213550182</t>
  </si>
  <si>
    <t>594BM75220380015</t>
  </si>
  <si>
    <t>594BM75220380011</t>
  </si>
  <si>
    <t>594BM75220380033</t>
  </si>
  <si>
    <t>594BM75220380037</t>
  </si>
  <si>
    <t>594BM75220390005</t>
  </si>
  <si>
    <t>594BM75220380007</t>
  </si>
  <si>
    <t>594BM75220380013</t>
  </si>
  <si>
    <t>594BM75220380004</t>
  </si>
  <si>
    <t>594BM75220390016</t>
  </si>
  <si>
    <t>594BM75220350027</t>
  </si>
  <si>
    <t>594BM75220360002</t>
  </si>
  <si>
    <t>594BM75220340012</t>
  </si>
  <si>
    <t>594BM75220360006</t>
  </si>
  <si>
    <t>594BM75220360057</t>
  </si>
  <si>
    <t>594BM75220340019</t>
  </si>
  <si>
    <t>594BM75220360011</t>
  </si>
  <si>
    <t>005BM75220340030</t>
  </si>
  <si>
    <t>005BM75220340021</t>
  </si>
  <si>
    <t>S22003227081</t>
  </si>
  <si>
    <t>S22003227082</t>
  </si>
  <si>
    <t>S22003227083</t>
  </si>
  <si>
    <t>S22003227084</t>
  </si>
  <si>
    <t>S22003227085</t>
  </si>
  <si>
    <t>S22003227086</t>
  </si>
  <si>
    <t>S22003227087</t>
  </si>
  <si>
    <t>S22003227088</t>
  </si>
  <si>
    <t>S22003227089</t>
  </si>
  <si>
    <t>S22003227090</t>
  </si>
  <si>
    <t>S22003227091</t>
  </si>
  <si>
    <t>S22003227092</t>
  </si>
  <si>
    <t>S22003227093</t>
  </si>
  <si>
    <t>S22003227094</t>
  </si>
  <si>
    <t>S22003227095</t>
  </si>
  <si>
    <t>S22003227096</t>
  </si>
  <si>
    <t>S22003227097</t>
  </si>
  <si>
    <t>S22003227098</t>
  </si>
  <si>
    <t>005BM75213620020</t>
  </si>
  <si>
    <t>594BM75212710029</t>
  </si>
  <si>
    <t>S22003361899</t>
  </si>
  <si>
    <t>S22003361900</t>
  </si>
  <si>
    <t>S22003361901</t>
  </si>
  <si>
    <t>S22003361902</t>
  </si>
  <si>
    <t>S22003361903</t>
  </si>
  <si>
    <t>S22003361904</t>
  </si>
  <si>
    <t>S22003361905</t>
  </si>
  <si>
    <t>S22003361906</t>
  </si>
  <si>
    <t>S22003361907</t>
  </si>
  <si>
    <t>S22003361908</t>
  </si>
  <si>
    <t>S22003361909</t>
  </si>
  <si>
    <t>S22003361910</t>
  </si>
  <si>
    <t>S22003361911</t>
  </si>
  <si>
    <t>S22003361912</t>
  </si>
  <si>
    <t>S22003361913</t>
  </si>
  <si>
    <t>S22003361914</t>
  </si>
  <si>
    <t>:003FINW220480105</t>
  </si>
  <si>
    <t xml:space="preserve">Date </t>
  </si>
  <si>
    <t xml:space="preserve">Inv. Value </t>
  </si>
  <si>
    <t xml:space="preserve">Currency </t>
  </si>
  <si>
    <t xml:space="preserve">Softex No </t>
  </si>
  <si>
    <t>Payment Ref No #</t>
  </si>
  <si>
    <t>Recd. Value</t>
  </si>
  <si>
    <t xml:space="preserve">Recd Date </t>
  </si>
  <si>
    <t>MANGO IT SOLUTIONS</t>
  </si>
  <si>
    <t>SOFTEX outstanding in EDPMS</t>
  </si>
  <si>
    <t xml:space="preserve">Total </t>
  </si>
  <si>
    <t>Discount</t>
  </si>
  <si>
    <t xml:space="preserve">Discount </t>
  </si>
  <si>
    <t xml:space="preserve">Invoice No </t>
  </si>
  <si>
    <t>135</t>
  </si>
  <si>
    <t>137</t>
  </si>
  <si>
    <t>136</t>
  </si>
  <si>
    <t>138</t>
  </si>
  <si>
    <t>Sessions Cannabis Franchises Inc.</t>
  </si>
  <si>
    <t>15-03-2022</t>
  </si>
  <si>
    <t>31-03-2022</t>
  </si>
  <si>
    <t>S22003447970</t>
  </si>
  <si>
    <t>S22003447971</t>
  </si>
  <si>
    <t>S22003447972</t>
  </si>
  <si>
    <t>S22003447973</t>
  </si>
  <si>
    <t>S22003447974</t>
  </si>
  <si>
    <t>S22003447975</t>
  </si>
  <si>
    <t>S22003447976</t>
  </si>
  <si>
    <t>S22003447977</t>
  </si>
  <si>
    <t>S22003447978</t>
  </si>
  <si>
    <t>S22003447979</t>
  </si>
  <si>
    <t>S22003447980</t>
  </si>
  <si>
    <t>S22003447981</t>
  </si>
  <si>
    <t>S22003447982</t>
  </si>
  <si>
    <t>S22003447983</t>
  </si>
  <si>
    <t>Bank Reference No.</t>
  </si>
  <si>
    <t>S22003553697</t>
  </si>
  <si>
    <t>S22003553698</t>
  </si>
  <si>
    <t>S22003553699</t>
  </si>
  <si>
    <t>S22003553700</t>
  </si>
  <si>
    <t>S22003553701</t>
  </si>
  <si>
    <t>S22003553702</t>
  </si>
  <si>
    <t>S22003553703</t>
  </si>
  <si>
    <t>S22003553704</t>
  </si>
  <si>
    <t>S22003553705</t>
  </si>
  <si>
    <t>S22003553706</t>
  </si>
  <si>
    <t>S22003553707</t>
  </si>
  <si>
    <t>S22003553708</t>
  </si>
  <si>
    <t>003FINW220560084</t>
  </si>
  <si>
    <t>003FINW220620194</t>
  </si>
  <si>
    <t>003FINW220630209</t>
  </si>
  <si>
    <t>003FINW220610170</t>
  </si>
  <si>
    <t>003FINW220670222</t>
  </si>
  <si>
    <t>003FINW220610183</t>
  </si>
  <si>
    <t>003FINW220610178</t>
  </si>
  <si>
    <t>003FINW220670217</t>
  </si>
  <si>
    <t>003FINW220660023</t>
  </si>
  <si>
    <t>003FINW220920050</t>
  </si>
  <si>
    <t>003FINW220620218</t>
  </si>
  <si>
    <t>003FINW220970283/003FINW221110182</t>
  </si>
  <si>
    <t>003FINW220880245</t>
  </si>
  <si>
    <t>003FINW220950238</t>
  </si>
  <si>
    <t>594BM75220680022</t>
  </si>
  <si>
    <t>Knocked off on 08th March'22</t>
  </si>
  <si>
    <t>594BM75220680026</t>
  </si>
  <si>
    <t>594BM75220680027</t>
  </si>
  <si>
    <t>594BM75220680021</t>
  </si>
  <si>
    <t>594BM75220680020</t>
  </si>
  <si>
    <t>594BM75220680029</t>
  </si>
  <si>
    <t>594BM75220680031</t>
  </si>
  <si>
    <t>594BM75220680023</t>
  </si>
  <si>
    <t>594BM75220680024</t>
  </si>
  <si>
    <t>594BM75220680028</t>
  </si>
  <si>
    <t>594BM75220680032</t>
  </si>
  <si>
    <t>594BM75220680036</t>
  </si>
  <si>
    <t>594BM75220680033</t>
  </si>
  <si>
    <t>594BM75220680035</t>
  </si>
  <si>
    <t>594BM75220680030</t>
  </si>
  <si>
    <t>594BM75220680034</t>
  </si>
  <si>
    <t>594BM75221170045</t>
  </si>
  <si>
    <t>594BM75221180020</t>
  </si>
  <si>
    <t>Knocked off on 11th April'22</t>
  </si>
  <si>
    <t>594BM75221180011</t>
  </si>
  <si>
    <t>594BM75221180012</t>
  </si>
  <si>
    <t>594BM75221180018</t>
  </si>
  <si>
    <t>594BM75221180010</t>
  </si>
  <si>
    <t>594BM75221170076</t>
  </si>
  <si>
    <t>594BM75221170049</t>
  </si>
  <si>
    <t>594BM7522117001</t>
  </si>
  <si>
    <t>594BM75221170046</t>
  </si>
  <si>
    <t>594BM75221170073</t>
  </si>
  <si>
    <t>594BM7522117003</t>
  </si>
  <si>
    <t>594BM7522117007</t>
  </si>
  <si>
    <t>594BM75221170043</t>
  </si>
  <si>
    <t xml:space="preserve"> 594BM7522132002</t>
  </si>
  <si>
    <t>594BM75221320024</t>
  </si>
  <si>
    <t>594BM7522132002</t>
  </si>
  <si>
    <t>594BM75221320026</t>
  </si>
  <si>
    <t>594BM75221320021</t>
  </si>
  <si>
    <t>594BM75221320023</t>
  </si>
  <si>
    <t>Knocked off on 6th May '22</t>
  </si>
  <si>
    <t xml:space="preserve">Pending </t>
  </si>
  <si>
    <t>Pronko Consulting</t>
  </si>
  <si>
    <t>CarCovers.com, LLC</t>
  </si>
  <si>
    <t>LT</t>
  </si>
  <si>
    <t>15-04-2022</t>
  </si>
  <si>
    <t>30-04-2022</t>
  </si>
  <si>
    <t>003FINW220980225</t>
  </si>
  <si>
    <t>003FINW220960256</t>
  </si>
  <si>
    <t>003FINW220890168</t>
  </si>
  <si>
    <t>003FINW220900308</t>
  </si>
  <si>
    <t>003FINW220890171</t>
  </si>
  <si>
    <t>003FINW221020240</t>
  </si>
  <si>
    <t>003FINW220920052</t>
  </si>
  <si>
    <t>003FINW220940302</t>
  </si>
  <si>
    <t>003FINW221260075</t>
  </si>
  <si>
    <t>003FINW221110182</t>
  </si>
  <si>
    <t>003FINW221170306</t>
  </si>
  <si>
    <t>003FINW221290301</t>
  </si>
  <si>
    <t>003FINW221240310</t>
  </si>
  <si>
    <t>003FINW221240313</t>
  </si>
  <si>
    <t>003FINW221240262</t>
  </si>
  <si>
    <t>003FINW221190280</t>
  </si>
  <si>
    <t>003FINW221190329</t>
  </si>
  <si>
    <t>003FINW221300281</t>
  </si>
  <si>
    <t>003FINW221220279</t>
  </si>
  <si>
    <t>003FINW221370374</t>
  </si>
  <si>
    <t>003FINW221440625</t>
  </si>
  <si>
    <t>003FINW221580245</t>
  </si>
  <si>
    <t>003FINW221550061</t>
  </si>
  <si>
    <t>003FINW221540218</t>
  </si>
  <si>
    <t>003FINW221710091</t>
  </si>
  <si>
    <t>003FINW221520248</t>
  </si>
  <si>
    <t>003FINW221530310</t>
  </si>
  <si>
    <t>003FINW221470213</t>
  </si>
  <si>
    <t>003FINW221520253</t>
  </si>
  <si>
    <t>003FINW221540224</t>
  </si>
  <si>
    <t>003FINW221550060</t>
  </si>
  <si>
    <t xml:space="preserve">YES Bank </t>
  </si>
  <si>
    <t>003FINW221740296</t>
  </si>
  <si>
    <t>003FINW220550234/003FINW220610176</t>
  </si>
  <si>
    <t>Shipping Bill Date</t>
  </si>
  <si>
    <t>Port Code</t>
  </si>
  <si>
    <t>IE Code</t>
  </si>
  <si>
    <t>INXXX0</t>
  </si>
  <si>
    <t>Form No</t>
  </si>
  <si>
    <t>IE Name</t>
  </si>
  <si>
    <t xml:space="preserve">Status </t>
  </si>
  <si>
    <t>Follow up with Ayushi</t>
  </si>
  <si>
    <t xml:space="preserve">SC Bank Softex Pending </t>
  </si>
  <si>
    <t xml:space="preserve">Axis Bank Softex Pending </t>
  </si>
  <si>
    <t xml:space="preserve">Yes Bank Softex Pending </t>
  </si>
  <si>
    <t xml:space="preserve">Follow up with Rahul Vyas </t>
  </si>
  <si>
    <t>S22003676102</t>
  </si>
  <si>
    <t>S22003676103</t>
  </si>
  <si>
    <t>S22003676104</t>
  </si>
  <si>
    <t>S22003676105</t>
  </si>
  <si>
    <t>S22003676106</t>
  </si>
  <si>
    <t>S22003676107</t>
  </si>
  <si>
    <t>S22003676108</t>
  </si>
  <si>
    <t>S22003676109</t>
  </si>
  <si>
    <t>S22003676110</t>
  </si>
  <si>
    <t>S22003676111</t>
  </si>
  <si>
    <t>S22003676112</t>
  </si>
  <si>
    <t>S22003676113</t>
  </si>
  <si>
    <t>S22003676114</t>
  </si>
  <si>
    <t>S22003754758</t>
  </si>
  <si>
    <t>S22003754759</t>
  </si>
  <si>
    <t>S22003754760</t>
  </si>
  <si>
    <t>S22003754761</t>
  </si>
  <si>
    <t>S22003754762</t>
  </si>
  <si>
    <t>S22003754763</t>
  </si>
  <si>
    <t>S22003754764</t>
  </si>
  <si>
    <t>S22003754765</t>
  </si>
  <si>
    <t>S22003754766</t>
  </si>
  <si>
    <t>S22003754767</t>
  </si>
  <si>
    <t>S22003754768</t>
  </si>
  <si>
    <t>S22003754769</t>
  </si>
  <si>
    <t>S22003896964</t>
  </si>
  <si>
    <t>S22003896965</t>
  </si>
  <si>
    <t>S22003896966</t>
  </si>
  <si>
    <t>S22003896967</t>
  </si>
  <si>
    <t>S22003896968</t>
  </si>
  <si>
    <t>S22003896969</t>
  </si>
  <si>
    <t>S22003896970</t>
  </si>
  <si>
    <t>S22003896971</t>
  </si>
  <si>
    <t>S22003896972</t>
  </si>
  <si>
    <t>S22003896973</t>
  </si>
  <si>
    <t>S22003896974</t>
  </si>
  <si>
    <t>S22003896975</t>
  </si>
  <si>
    <t>Knock of on Dt. 29.07.22</t>
  </si>
  <si>
    <t>Knock of on Dt. 02.08.22</t>
  </si>
  <si>
    <t>Knock of on Dt. 12.08.22</t>
  </si>
  <si>
    <t>Knock of on Dt. 17.08.22</t>
  </si>
  <si>
    <t>003FINW221850074</t>
  </si>
  <si>
    <t>003FINW221860048</t>
  </si>
  <si>
    <t>Prepare By :-</t>
  </si>
  <si>
    <t>Rahul</t>
  </si>
  <si>
    <t>Shopstack Co.Ltd</t>
  </si>
  <si>
    <t>TH</t>
  </si>
  <si>
    <t>003FINW222070214</t>
  </si>
  <si>
    <t>003FINW222060392</t>
  </si>
  <si>
    <t>003FINW222240105</t>
  </si>
  <si>
    <t>003FINW222140041</t>
  </si>
  <si>
    <t>003FINW222170239</t>
  </si>
  <si>
    <t>003FINW221880141</t>
  </si>
  <si>
    <t>003FINW221880137</t>
  </si>
  <si>
    <t>003FINW221880150</t>
  </si>
  <si>
    <t>003FINW221860045</t>
  </si>
  <si>
    <t>003FINW221850092</t>
  </si>
  <si>
    <t>003FINW221880134</t>
  </si>
  <si>
    <t>003FINW221880145</t>
  </si>
  <si>
    <t>003FINW221850083</t>
  </si>
  <si>
    <t>003FINW221880128</t>
  </si>
  <si>
    <t>S22004043641</t>
  </si>
  <si>
    <t>S22004043642</t>
  </si>
  <si>
    <t>S22004043643</t>
  </si>
  <si>
    <t>S22004043644</t>
  </si>
  <si>
    <t>S22004043645</t>
  </si>
  <si>
    <t>S22004043646</t>
  </si>
  <si>
    <t>S22004043647</t>
  </si>
  <si>
    <t>S22004043648</t>
  </si>
  <si>
    <t>S22004043649</t>
  </si>
  <si>
    <t>S22004043650</t>
  </si>
  <si>
    <t>S22004043651</t>
  </si>
  <si>
    <t>S22004043652</t>
  </si>
  <si>
    <t>S22004043653</t>
  </si>
  <si>
    <t>Note :- inv. Name miss machech UAB Pronko Consulting</t>
  </si>
  <si>
    <t>Knock of on Dt. 24.08.22</t>
  </si>
  <si>
    <t>594BM75222300027</t>
  </si>
  <si>
    <t>594BM75222300031</t>
  </si>
  <si>
    <t>594BM75222300034</t>
  </si>
  <si>
    <t>594BM75222300033</t>
  </si>
  <si>
    <t>594BM75222300022</t>
  </si>
  <si>
    <t>594BM75222300020</t>
  </si>
  <si>
    <t>594BM75222300032</t>
  </si>
  <si>
    <t>594BM75222300013</t>
  </si>
  <si>
    <t>594BM75222300017</t>
  </si>
  <si>
    <t>594BM75222300026</t>
  </si>
  <si>
    <t>594BM75222300018</t>
  </si>
  <si>
    <t>594BM75222300015</t>
  </si>
  <si>
    <t>594BM75222300025</t>
  </si>
  <si>
    <t>594BM75222300028</t>
  </si>
  <si>
    <t>594BM75222300021</t>
  </si>
  <si>
    <t>594BM75222300023</t>
  </si>
  <si>
    <t>Knock of on Dt. 25.08.22</t>
  </si>
  <si>
    <t>S22004157083</t>
  </si>
  <si>
    <t>S22004157084</t>
  </si>
  <si>
    <t>S22004157085</t>
  </si>
  <si>
    <t>S22004157086</t>
  </si>
  <si>
    <t>S22004157087</t>
  </si>
  <si>
    <t>S22004157088</t>
  </si>
  <si>
    <t>S22004157089</t>
  </si>
  <si>
    <t>S22004157090</t>
  </si>
  <si>
    <t>S22004157091</t>
  </si>
  <si>
    <t>S22004157092</t>
  </si>
  <si>
    <t>S22004157093</t>
  </si>
  <si>
    <t>S22004157094</t>
  </si>
  <si>
    <t>003FINW222180059</t>
  </si>
  <si>
    <t>003FINW222410310</t>
  </si>
  <si>
    <t>003FINW222180054</t>
  </si>
  <si>
    <t>003FINW222160284</t>
  </si>
  <si>
    <t>003FINW222420123</t>
  </si>
  <si>
    <t>003FINW222170243</t>
  </si>
  <si>
    <t>003FINW222180056</t>
  </si>
  <si>
    <t>003FINW222370230</t>
  </si>
  <si>
    <t>003FINW222580071</t>
  </si>
  <si>
    <t>003FINW222560112</t>
  </si>
  <si>
    <t>003FINW222580182</t>
  </si>
  <si>
    <t>003FINW222560125</t>
  </si>
  <si>
    <t>003FINW222560247</t>
  </si>
  <si>
    <t>003FINW222560250</t>
  </si>
  <si>
    <t>003FINW222560254</t>
  </si>
  <si>
    <t>003FINW222550178</t>
  </si>
  <si>
    <t>003FINW222580112</t>
  </si>
  <si>
    <t>Knock of on Dt. 12.10.22</t>
  </si>
  <si>
    <t>Knock of on Dt. 11.10.22</t>
  </si>
  <si>
    <t>594BM75222380031</t>
  </si>
  <si>
    <t>594BM75222380026</t>
  </si>
  <si>
    <t>594BM75222380049</t>
  </si>
  <si>
    <t>594BM75222380051</t>
  </si>
  <si>
    <t>594BM75222380024</t>
  </si>
  <si>
    <t>594BM75222380048</t>
  </si>
  <si>
    <t>594BM75222380030</t>
  </si>
  <si>
    <t>594BM75222380038</t>
  </si>
  <si>
    <t>594BM75222380037</t>
  </si>
  <si>
    <t>594BM75222380033</t>
  </si>
  <si>
    <t>594BM75222380029</t>
  </si>
  <si>
    <t>594BM75222380021</t>
  </si>
  <si>
    <t>594BM75222380044</t>
  </si>
  <si>
    <t>594BM75222380022</t>
  </si>
  <si>
    <t>594BM75222380019</t>
  </si>
  <si>
    <t>594BM75222380035</t>
  </si>
  <si>
    <t>594BM75222350003</t>
  </si>
  <si>
    <t>594BM75222300029</t>
  </si>
  <si>
    <t>594BM75222300030</t>
  </si>
  <si>
    <t>594BM75222350009</t>
  </si>
  <si>
    <t>594BM75222300019</t>
  </si>
  <si>
    <t>594BM75222350013</t>
  </si>
  <si>
    <t>594BM75222510050</t>
  </si>
  <si>
    <t>594BM75222570008</t>
  </si>
  <si>
    <t>594BM75222570005</t>
  </si>
  <si>
    <t>31-09-2022</t>
  </si>
  <si>
    <t>003FINW222770290</t>
  </si>
  <si>
    <t>003FINW222790343</t>
  </si>
  <si>
    <t>003FINW222850377</t>
  </si>
  <si>
    <t>003FINW222730240</t>
  </si>
  <si>
    <t>003FINW222790330</t>
  </si>
  <si>
    <t>003FINW222730112</t>
  </si>
  <si>
    <t xml:space="preserve">003FINW222790357 </t>
  </si>
  <si>
    <t>003FINW222850378</t>
  </si>
  <si>
    <t>003FINW222790352</t>
  </si>
  <si>
    <t>003FINW222860328</t>
  </si>
  <si>
    <t>S22004278090</t>
  </si>
  <si>
    <t>S22004278091</t>
  </si>
  <si>
    <t>S22004278092</t>
  </si>
  <si>
    <t>S22004278093</t>
  </si>
  <si>
    <t>S22004278094</t>
  </si>
  <si>
    <t>S22004278095</t>
  </si>
  <si>
    <t>S22004278096</t>
  </si>
  <si>
    <t>S22004278097</t>
  </si>
  <si>
    <t>S22004278098</t>
  </si>
  <si>
    <t>S22004278099</t>
  </si>
  <si>
    <t>S22004278100</t>
  </si>
  <si>
    <t>Knock of on Dt. 03.11.22</t>
  </si>
  <si>
    <t>Knock of on Dt. 04.11.22</t>
  </si>
  <si>
    <t>003FINW222940277</t>
  </si>
  <si>
    <t>003FINW223130357</t>
  </si>
  <si>
    <t>EDL00950022</t>
  </si>
  <si>
    <t>EDL00980122</t>
  </si>
  <si>
    <t>EDL00972622</t>
  </si>
  <si>
    <t>EDL00972722</t>
  </si>
  <si>
    <t>EDL00973822</t>
  </si>
  <si>
    <t>594BM75222910025</t>
  </si>
  <si>
    <t>594BM75222910015</t>
  </si>
  <si>
    <t>594BM75222910022</t>
  </si>
  <si>
    <t>594BM75222910024</t>
  </si>
  <si>
    <t>594BM75222910016</t>
  </si>
  <si>
    <t>594BM75222910021</t>
  </si>
  <si>
    <t>594BM75222910013</t>
  </si>
  <si>
    <t>594BM75222910009</t>
  </si>
  <si>
    <t>594BM75222910011</t>
  </si>
  <si>
    <t>594BM75222910020</t>
  </si>
  <si>
    <t>003BM75223140099</t>
  </si>
  <si>
    <t>EDL01178522</t>
  </si>
  <si>
    <t>003BM75223140090</t>
  </si>
  <si>
    <t>594BM75223140010</t>
  </si>
  <si>
    <t>EDL01179122</t>
  </si>
  <si>
    <t>594BM75223140009</t>
  </si>
  <si>
    <t>594BM75223140013</t>
  </si>
  <si>
    <t>EDL01182122</t>
  </si>
  <si>
    <t>EDL01182222</t>
  </si>
  <si>
    <t>EDL01182322</t>
  </si>
  <si>
    <t xml:space="preserve">S.No </t>
  </si>
  <si>
    <t>S22004397805</t>
  </si>
  <si>
    <t>S22004397806</t>
  </si>
  <si>
    <t>S22004397807</t>
  </si>
  <si>
    <t>S22004397808</t>
  </si>
  <si>
    <t>S22004397809</t>
  </si>
  <si>
    <t>S22004397810</t>
  </si>
  <si>
    <t>S22004397811</t>
  </si>
  <si>
    <t>S22004397812</t>
  </si>
  <si>
    <t>S22004397813</t>
  </si>
  <si>
    <t>S22004397814</t>
  </si>
  <si>
    <t>S22004397815</t>
  </si>
  <si>
    <t>UBA Pronko Consulting</t>
  </si>
  <si>
    <t>003FINW223080280</t>
  </si>
  <si>
    <t>003FINW223070215</t>
  </si>
  <si>
    <t>003FINW223070205</t>
  </si>
  <si>
    <t>003FINW223070220</t>
  </si>
  <si>
    <t>003FINW223080282</t>
  </si>
  <si>
    <t>003FINW223140331</t>
  </si>
  <si>
    <t>003FINW223140335</t>
  </si>
  <si>
    <t>003FINW223150270</t>
  </si>
  <si>
    <t>003FINW223270467</t>
  </si>
  <si>
    <t>003FINW223340265</t>
  </si>
  <si>
    <t>003FINW223420252</t>
  </si>
  <si>
    <t>003FINW223360152</t>
  </si>
  <si>
    <t>003FINW223360307</t>
  </si>
  <si>
    <t>003FINW223350331</t>
  </si>
  <si>
    <t>003FINW223500295</t>
  </si>
  <si>
    <t>003FINW223390283</t>
  </si>
  <si>
    <t>003FINW223460353</t>
  </si>
  <si>
    <t>Knock of on Dt. 29.11.22</t>
  </si>
  <si>
    <t>Knock of on Dt. 30.11.22</t>
  </si>
  <si>
    <t>S22004489605</t>
  </si>
  <si>
    <t>S22004489606</t>
  </si>
  <si>
    <t>S22004489607</t>
  </si>
  <si>
    <t>S22004489608</t>
  </si>
  <si>
    <t>S22004489609</t>
  </si>
  <si>
    <t>S22004489610</t>
  </si>
  <si>
    <t>S22004489611</t>
  </si>
  <si>
    <t>S22004489612</t>
  </si>
  <si>
    <t>S22004489613</t>
  </si>
  <si>
    <t>S22004489614</t>
  </si>
  <si>
    <t>S22004489615</t>
  </si>
  <si>
    <t>Knock of on Dt. 27.12.22</t>
  </si>
  <si>
    <t>EDL01319722</t>
  </si>
  <si>
    <t>EDL01320722</t>
  </si>
  <si>
    <t>EDL01321822</t>
  </si>
  <si>
    <t>594BM75223460017</t>
  </si>
  <si>
    <t>594BM75223460031</t>
  </si>
  <si>
    <t>594BM75223460020</t>
  </si>
  <si>
    <t>594BM75223460036</t>
  </si>
  <si>
    <t>594BM75223460023</t>
  </si>
  <si>
    <t>594BM75223460038</t>
  </si>
  <si>
    <t>594BM75223460028</t>
  </si>
  <si>
    <t>594BM75223460013</t>
  </si>
  <si>
    <t>594BM75223460061</t>
  </si>
  <si>
    <t>594BM75223460016</t>
  </si>
  <si>
    <t>594BM75223460096</t>
  </si>
  <si>
    <t>594BM75223460041</t>
  </si>
  <si>
    <t>594BM75223460008</t>
  </si>
  <si>
    <t>594BM75223460039</t>
  </si>
  <si>
    <t>594BM75223460063</t>
  </si>
  <si>
    <t>594BM75222570004</t>
  </si>
  <si>
    <t>S23004629060</t>
  </si>
  <si>
    <t>S23004629061</t>
  </si>
  <si>
    <t>S23004629062</t>
  </si>
  <si>
    <t>S23004629063</t>
  </si>
  <si>
    <t>S23004629064</t>
  </si>
  <si>
    <t>S23004629065</t>
  </si>
  <si>
    <t>S23004629066</t>
  </si>
  <si>
    <t>S23004629067</t>
  </si>
  <si>
    <t>S23004629068</t>
  </si>
  <si>
    <t>S23004629069</t>
  </si>
  <si>
    <t>S23004629070</t>
  </si>
  <si>
    <t>003FINW223560328</t>
  </si>
  <si>
    <t>003FINW230020170</t>
  </si>
  <si>
    <t>EDL01431523</t>
  </si>
  <si>
    <t>Knock of on Dt. 30.01.23</t>
  </si>
  <si>
    <t>594BM75230020002</t>
  </si>
  <si>
    <t>594BM75230020003</t>
  </si>
  <si>
    <t>594BM75223640001</t>
  </si>
  <si>
    <t>594BM75230020009</t>
  </si>
  <si>
    <t>594BM75230020010</t>
  </si>
  <si>
    <t>594BM75230020024</t>
  </si>
  <si>
    <t>594BM75230020008</t>
  </si>
  <si>
    <t>594BM75230020004</t>
  </si>
  <si>
    <t>EDL01121822</t>
  </si>
  <si>
    <t>594BM75230020001</t>
  </si>
  <si>
    <t>YESB0000006001420385</t>
  </si>
  <si>
    <t>YESB0000006001420455</t>
  </si>
  <si>
    <t>YESB0000006001420461</t>
  </si>
  <si>
    <t>YESB0000006001420630</t>
  </si>
  <si>
    <t>YESB0000006001420670</t>
  </si>
  <si>
    <t>YESB0000006001433572</t>
  </si>
  <si>
    <t>YESB0000006001433619</t>
  </si>
  <si>
    <t>YESB0000006001428409</t>
  </si>
  <si>
    <t>YESB0000006001428422</t>
  </si>
  <si>
    <t>YESB0000006001428616</t>
  </si>
  <si>
    <t>YESB0000006001428620</t>
  </si>
  <si>
    <t>YESB0000006001428621</t>
  </si>
  <si>
    <t>YESB0000006001428066</t>
  </si>
  <si>
    <t>YESB0000006001428224</t>
  </si>
  <si>
    <t>YESB0000006001429574</t>
  </si>
  <si>
    <t>YESB0000006001429801</t>
  </si>
  <si>
    <t>YESB0000006001429828</t>
  </si>
  <si>
    <t>YESB0000006001423456</t>
  </si>
  <si>
    <t>YESB0000006001423692</t>
  </si>
  <si>
    <t>YESB0000006001423814</t>
  </si>
  <si>
    <t>YESB0000006001424069</t>
  </si>
  <si>
    <t>YESB0000006001424071</t>
  </si>
  <si>
    <t>YESB0000006001427146</t>
  </si>
  <si>
    <t>YESB0000006001427635</t>
  </si>
  <si>
    <t>YESB0000006001429441</t>
  </si>
  <si>
    <t>YESB0000006001429004</t>
  </si>
  <si>
    <t>YESB0000006001429074</t>
  </si>
  <si>
    <t>YESB0000006001271679</t>
  </si>
  <si>
    <t>YESB0000006001271698</t>
  </si>
  <si>
    <t>YESB0000006001271715</t>
  </si>
  <si>
    <t>YESB0000006001298382</t>
  </si>
  <si>
    <t>YESB0000006001289930 (4463), YESB0000006001290028 (4463)</t>
  </si>
  <si>
    <t>YESB0000006001420060</t>
  </si>
  <si>
    <t>YESB0000006001420244</t>
  </si>
  <si>
    <t>YESB0000006001423450</t>
  </si>
  <si>
    <t>UTIB0000308220523354</t>
  </si>
  <si>
    <t>0043FBFP2301430</t>
  </si>
  <si>
    <t>0043FIR2001077</t>
  </si>
  <si>
    <t>0043FIR2001146</t>
  </si>
  <si>
    <t>0043FIR2001145</t>
  </si>
  <si>
    <t>0043FIR2001159</t>
  </si>
  <si>
    <t>0043FIR2001067</t>
  </si>
  <si>
    <t>0043FBFP2301432</t>
  </si>
  <si>
    <t>0043FIR2001547</t>
  </si>
  <si>
    <t>0043FIR2001561</t>
  </si>
  <si>
    <t>0043FIR2001592</t>
  </si>
  <si>
    <t>0043FIR2001589</t>
  </si>
  <si>
    <t>0043FIR2001617</t>
  </si>
  <si>
    <t>0043FIR2001650</t>
  </si>
  <si>
    <t>0043FBFP2301431</t>
  </si>
  <si>
    <t>UTIB0000308220523520</t>
  </si>
  <si>
    <t>UTIB0000308220523616</t>
  </si>
  <si>
    <t>UTIB0000308220523617</t>
  </si>
  <si>
    <t>UTIB0000308220523655</t>
  </si>
  <si>
    <t>UTIB0000308220523713</t>
  </si>
  <si>
    <t>0043FIR2001321</t>
  </si>
  <si>
    <t>0043FIR2001337</t>
  </si>
  <si>
    <t>0043FIR2001341</t>
  </si>
  <si>
    <t>0043FIR2001352</t>
  </si>
  <si>
    <t>0043FIR2001377</t>
  </si>
  <si>
    <t>0043FIR2001396</t>
  </si>
  <si>
    <t>0043FIR2001400</t>
  </si>
  <si>
    <t>UTIB0000308220523852</t>
  </si>
  <si>
    <t>UTIB0000308220523857</t>
  </si>
  <si>
    <t xml:space="preserve">UTIB0000308220523361 </t>
  </si>
  <si>
    <t>Bank Realisation 
Number</t>
  </si>
  <si>
    <t>YESB0000006001474384</t>
  </si>
  <si>
    <t>YESB0000006001419419</t>
  </si>
  <si>
    <t>YESB0000006001419467</t>
  </si>
  <si>
    <t>YESB0000006001419595</t>
  </si>
  <si>
    <t>YESB0000006001419605</t>
  </si>
  <si>
    <t>YESB0000006001270649</t>
  </si>
  <si>
    <t>YESB0000006001270688</t>
  </si>
  <si>
    <t>YESB0000006001260878</t>
  </si>
  <si>
    <t>YESB0000006001261126</t>
  </si>
  <si>
    <t>YESB0000006001271647</t>
  </si>
  <si>
    <t>YESB0000006001501224</t>
  </si>
  <si>
    <t>YESB0000006001421080</t>
  </si>
  <si>
    <t>YESB0000006001421138</t>
  </si>
  <si>
    <t>YESB0000006001420143 (6364), YESB0000006001421520 (2311)</t>
  </si>
  <si>
    <t>YESB0000006001421621</t>
  </si>
  <si>
    <t>YESB0000006001421866</t>
  </si>
  <si>
    <t>YESB0000006001422157</t>
  </si>
  <si>
    <t>YESB0000006001422211</t>
  </si>
  <si>
    <t>YESB0000006001474099</t>
  </si>
  <si>
    <t>YESB0000006001474112</t>
  </si>
  <si>
    <t>YESB0000006001499739</t>
  </si>
  <si>
    <t>YESB0000006001437595</t>
  </si>
  <si>
    <t>YESB0000003001483143</t>
  </si>
  <si>
    <t>YESB0000006001262998</t>
  </si>
  <si>
    <t>YESB0000006001262590</t>
  </si>
  <si>
    <t>YESB0000006001262611</t>
  </si>
  <si>
    <t>YESB0000006001262745</t>
  </si>
  <si>
    <t>YESB0000006001262036</t>
  </si>
  <si>
    <t>YESB0000006001262197</t>
  </si>
  <si>
    <t>YESB0000006001501054</t>
  </si>
  <si>
    <t>YESB0000006001499176</t>
  </si>
  <si>
    <t>YESB0000006001499179</t>
  </si>
  <si>
    <t>YESB0000006001485856</t>
  </si>
  <si>
    <t>YESB0000006001499299</t>
  </si>
  <si>
    <t>YESB0000006001499300</t>
  </si>
  <si>
    <t>YESB0000006001499317</t>
  </si>
  <si>
    <t>YESB0000006001499473</t>
  </si>
  <si>
    <t>YESB0000006001499560</t>
  </si>
  <si>
    <t>YESB0000006001499596</t>
  </si>
  <si>
    <t>YESB0000006001499738</t>
  </si>
  <si>
    <t>YESB0000006001460263</t>
  </si>
  <si>
    <t>YESB0000006001460078</t>
  </si>
  <si>
    <t>YESB0000006001459389</t>
  </si>
  <si>
    <t>YESB0000006001459669</t>
  </si>
  <si>
    <t>YESB0000006001260426</t>
  </si>
  <si>
    <t>YESB0000006001260475</t>
  </si>
  <si>
    <t>YESB0000006001260595</t>
  </si>
  <si>
    <t>YESB0000006001260037</t>
  </si>
  <si>
    <t>YESB0000006001499035</t>
  </si>
  <si>
    <t>YESB0000006001499166</t>
  </si>
  <si>
    <t>YESB0000006001377008</t>
  </si>
  <si>
    <t>YESB0000006001377316</t>
  </si>
  <si>
    <t>YESB0000006001461330</t>
  </si>
  <si>
    <t>YESB0000006001461331</t>
  </si>
  <si>
    <t>YESB0000006001461350</t>
  </si>
  <si>
    <t>YESB0000006001461351</t>
  </si>
  <si>
    <t>YESB0000006001460891</t>
  </si>
  <si>
    <t>YESB0000006001461075</t>
  </si>
  <si>
    <t>UTIB0000308220524674</t>
  </si>
  <si>
    <t>UTIB0000308220524696</t>
  </si>
  <si>
    <t>UTIB0000308220524700</t>
  </si>
  <si>
    <t>UTIB0000308220524792</t>
  </si>
  <si>
    <t>UTIB0000308220524809</t>
  </si>
  <si>
    <t>YESB0000006001240631</t>
  </si>
  <si>
    <t>YESB0000006001240681</t>
  </si>
  <si>
    <t>YESB0000006001241522</t>
  </si>
  <si>
    <t>YESB0000006001241362</t>
  </si>
  <si>
    <t>YESB0000006001262293</t>
  </si>
  <si>
    <t>UTIB0000308220524335</t>
  </si>
  <si>
    <t>UTIB0000308220524352</t>
  </si>
  <si>
    <t>UTIB0000308220524383</t>
  </si>
  <si>
    <t>UTIB0000308220524436</t>
  </si>
  <si>
    <t>UTIB0000308220523516, UTIB0000308220524478</t>
  </si>
  <si>
    <t>UTIB0000308220524480</t>
  </si>
  <si>
    <t>UTIB0000308220524498</t>
  </si>
  <si>
    <t>UTIB0000308220524562</t>
  </si>
  <si>
    <t>UTIB0000308220524655</t>
  </si>
  <si>
    <t>UTIB0000308220524660</t>
  </si>
  <si>
    <t>UTIB0000308220524983</t>
  </si>
  <si>
    <t>UTIB0000308220525047</t>
  </si>
  <si>
    <t>UTIB0000308220525052</t>
  </si>
  <si>
    <t>UTIB0000308220525055</t>
  </si>
  <si>
    <t>UTIB0000308220525068</t>
  </si>
  <si>
    <t>UTIB0000308220525092</t>
  </si>
  <si>
    <t>UTIB0000308220525099</t>
  </si>
  <si>
    <t>UTIB0000308220525172</t>
  </si>
  <si>
    <t>UTIB0000308220525218</t>
  </si>
  <si>
    <t>UTIB0000308220524334</t>
  </si>
  <si>
    <t>UTIB0000308220524820</t>
  </si>
  <si>
    <t>UTIB0000308220524855</t>
  </si>
  <si>
    <t>UTIB0000308220524856</t>
  </si>
  <si>
    <t>UTIB0000308220524883</t>
  </si>
  <si>
    <t>UTIB0000308220524884</t>
  </si>
  <si>
    <t>UTIB0000308220524903</t>
  </si>
  <si>
    <t>UTIB0000308220524910</t>
  </si>
  <si>
    <t>UTIB0000308220524932</t>
  </si>
  <si>
    <t>UTIB0000308220524937</t>
  </si>
  <si>
    <t>UTIB0000308220524956</t>
  </si>
  <si>
    <t>UTIB0000308220524059</t>
  </si>
  <si>
    <t>UTIB0000308220524093</t>
  </si>
  <si>
    <t>UTIB0000308220524148</t>
  </si>
  <si>
    <t>UTIB0000308220524162</t>
  </si>
  <si>
    <t>UTIB0000308220524196</t>
  </si>
  <si>
    <t>UTIB0000308220524238</t>
  </si>
  <si>
    <t>UTIB0000308220524263</t>
  </si>
  <si>
    <t>UTIB0000308220524273</t>
  </si>
  <si>
    <t>UTIB0000308220524309</t>
  </si>
  <si>
    <t>UTIB0000308220524314</t>
  </si>
  <si>
    <t>UTIB0000308220523859</t>
  </si>
  <si>
    <t>UTIB0000308220523887</t>
  </si>
  <si>
    <t>UTIB0000308220523949</t>
  </si>
  <si>
    <t>UTIB0000308220523950</t>
  </si>
  <si>
    <t>UTIB0000308220524005</t>
  </si>
  <si>
    <t>UTIB0000308220524008</t>
  </si>
  <si>
    <t>UTIB0000308220524023</t>
  </si>
  <si>
    <t>UTIB0000308220524035</t>
  </si>
  <si>
    <t>UTIB0000308220524050</t>
  </si>
  <si>
    <t>UTIB0000308220524056</t>
  </si>
  <si>
    <t>CFO Consulting</t>
  </si>
  <si>
    <t>Pronko Consulting Limited</t>
  </si>
  <si>
    <t>QT</t>
  </si>
  <si>
    <t>S23004718399</t>
  </si>
  <si>
    <t>S23004718400</t>
  </si>
  <si>
    <t>S23004718401</t>
  </si>
  <si>
    <t>S23004718402</t>
  </si>
  <si>
    <t>S23004718403</t>
  </si>
  <si>
    <t>S23004718404</t>
  </si>
  <si>
    <t>S23004718405</t>
  </si>
  <si>
    <t>S23004718406</t>
  </si>
  <si>
    <t>S23004718407</t>
  </si>
  <si>
    <t>S23004718408</t>
  </si>
  <si>
    <t>S23004718409</t>
  </si>
  <si>
    <t>S23004718410</t>
  </si>
  <si>
    <t>003FINW230040144</t>
  </si>
  <si>
    <t>003FINW230020146</t>
  </si>
  <si>
    <t>003FINW230040212</t>
  </si>
  <si>
    <t>003FINW230160288</t>
  </si>
  <si>
    <t>003FINW230040193</t>
  </si>
  <si>
    <t>003FINW230180315</t>
  </si>
  <si>
    <t>003FINW230040178</t>
  </si>
  <si>
    <t>003FINW230130269</t>
  </si>
  <si>
    <t>003FINW230050192</t>
  </si>
  <si>
    <t>003FINW230250305</t>
  </si>
  <si>
    <t>003FINW230250308</t>
  </si>
  <si>
    <t>003FINW230340411</t>
  </si>
  <si>
    <t>003FINW230410048</t>
  </si>
  <si>
    <t>003FINW230330359</t>
  </si>
  <si>
    <t>003FINW230310317</t>
  </si>
  <si>
    <t>003FINW230440380</t>
  </si>
  <si>
    <t>003FINW230340409</t>
  </si>
  <si>
    <t>003FINW230410227</t>
  </si>
  <si>
    <t>YESB0000006001228813</t>
  </si>
  <si>
    <t>YESB0000006001228955</t>
  </si>
  <si>
    <t>YESB0000006001228995</t>
  </si>
  <si>
    <t>YESB0000006001224335</t>
  </si>
  <si>
    <t>YESB0000006001224391(4463), YESB0000006001224392(4863)</t>
  </si>
  <si>
    <t>YESB0000006001224821</t>
  </si>
  <si>
    <t>YESB0000006001224860</t>
  </si>
  <si>
    <t>YESB0000006001225039</t>
  </si>
  <si>
    <t>YESB0000006000109929</t>
  </si>
  <si>
    <t>YESB0000006000109930</t>
  </si>
  <si>
    <t>YESB0000006001225269</t>
  </si>
  <si>
    <t>YESB0000006001225606</t>
  </si>
  <si>
    <t>YESB0000006001225956</t>
  </si>
  <si>
    <t>YESB0000006001225988</t>
  </si>
  <si>
    <t>YESB0000006001226099</t>
  </si>
  <si>
    <t>YESB0000006001229256</t>
  </si>
  <si>
    <t>YESB0000006001229275</t>
  </si>
  <si>
    <t>YESB0000006001228690</t>
  </si>
  <si>
    <t>YESB0000006001143590</t>
  </si>
  <si>
    <t>YESB0000006001143660</t>
  </si>
  <si>
    <t>YESB0000006001133083</t>
  </si>
  <si>
    <t>YESB0000006001133249</t>
  </si>
  <si>
    <t>YESB0000006001133263</t>
  </si>
  <si>
    <t>YESB0000006001133349</t>
  </si>
  <si>
    <t>YESB0000006001133902</t>
  </si>
  <si>
    <t>YESB0000006001081392</t>
  </si>
  <si>
    <t>YESB0000006000109910</t>
  </si>
  <si>
    <t>YESB0000006000109928</t>
  </si>
  <si>
    <t>YESB0000006001148904</t>
  </si>
  <si>
    <t>YESB0000006001148998</t>
  </si>
  <si>
    <t>YESB0000006001149043</t>
  </si>
  <si>
    <t>YESB0000006001149078</t>
  </si>
  <si>
    <t>YESB0000006001149159</t>
  </si>
  <si>
    <t>YESB0000006001166319</t>
  </si>
  <si>
    <t>YESB0000006001170941</t>
  </si>
  <si>
    <t>YESB0000006001143336</t>
  </si>
  <si>
    <t>YESB0000006001143342</t>
  </si>
  <si>
    <t>YESB0000006001143493</t>
  </si>
  <si>
    <t>0043FIR2002765</t>
  </si>
  <si>
    <t>0043FIR2002781</t>
  </si>
  <si>
    <t>0043FIR2100024</t>
  </si>
  <si>
    <t>0043FIR2100023</t>
  </si>
  <si>
    <t>0043FIR2100048</t>
  </si>
  <si>
    <t>0043FIR2100070</t>
  </si>
  <si>
    <t>UTIB0000308210481715</t>
  </si>
  <si>
    <t>UTIB0000308210481797</t>
  </si>
  <si>
    <t>UTIB0000308210482024</t>
  </si>
  <si>
    <t>UTIB0000308210482442</t>
  </si>
  <si>
    <t>UTIB0000308210482778</t>
  </si>
  <si>
    <t>UTIB0000308210483058</t>
  </si>
  <si>
    <t>UTIB0000308210483127</t>
  </si>
  <si>
    <t>YESB0000006001148864</t>
  </si>
  <si>
    <t>YESB0000006001107007</t>
  </si>
  <si>
    <t>YESB0000006001117366</t>
  </si>
  <si>
    <t>YESB0000006001151141</t>
  </si>
  <si>
    <t>YESB0000006001151388</t>
  </si>
  <si>
    <t>YESB0000006001151902</t>
  </si>
  <si>
    <t>YESB0000006001152124</t>
  </si>
  <si>
    <t>UTIB0000308210481127</t>
  </si>
  <si>
    <t>UTIB0000308210481401</t>
  </si>
  <si>
    <t>UTIB0000308210481480</t>
  </si>
  <si>
    <t>UTIB0000308210481500</t>
  </si>
  <si>
    <t>UTIB0000308210481995 1235</t>
  </si>
  <si>
    <t>YESB0000006001180101</t>
  </si>
  <si>
    <t>YESB0000006001144967</t>
  </si>
  <si>
    <t>YESB0000006001145121</t>
  </si>
  <si>
    <t>YESB0000006001127902</t>
  </si>
  <si>
    <t>YESB0000006001106660</t>
  </si>
  <si>
    <t>YESB0000006001106824</t>
  </si>
  <si>
    <t>YESB0000006001106836</t>
  </si>
  <si>
    <t>YESB0000006001106843</t>
  </si>
  <si>
    <t>YESB0000006001106894</t>
  </si>
  <si>
    <t>YESB0000006001106901</t>
  </si>
  <si>
    <t>YESB0000006001157878</t>
  </si>
  <si>
    <t>YESB0000006001157915</t>
  </si>
  <si>
    <t>YESB0000006001157988</t>
  </si>
  <si>
    <t>YESB0000006001158035</t>
  </si>
  <si>
    <t>YESB0000006001158167</t>
  </si>
  <si>
    <t>YESB0000006001158168</t>
  </si>
  <si>
    <t>YESB0000006001158198</t>
  </si>
  <si>
    <t>YESB0000006001138892</t>
  </si>
  <si>
    <t>YESB0000006001142864</t>
  </si>
  <si>
    <t>YESB0000006001180090</t>
  </si>
  <si>
    <t>UTIB0000308210480405</t>
  </si>
  <si>
    <t>UTIB0000308210481647, UTIB0000308210480503</t>
  </si>
  <si>
    <t>UTIB0000308210480527</t>
  </si>
  <si>
    <t>UTIB0000308210480667</t>
  </si>
  <si>
    <t>UTIB0000308210480709</t>
  </si>
  <si>
    <t>YESB0000006001119099</t>
  </si>
  <si>
    <t>YESB0000006001175481</t>
  </si>
  <si>
    <t>YESB0000006001157788</t>
  </si>
  <si>
    <t>YESB0000006001157850</t>
  </si>
  <si>
    <t>YESB0000006001157852</t>
  </si>
  <si>
    <t>YESB0000006001178075</t>
  </si>
  <si>
    <t>YESB0000006001178135</t>
  </si>
  <si>
    <t>YESB0000006001180288</t>
  </si>
  <si>
    <t>YESB0000006001178752</t>
  </si>
  <si>
    <t>UTIB0000308210479916</t>
  </si>
  <si>
    <t>UTIB0000308210479932</t>
  </si>
  <si>
    <t>UTIB0000308210480140</t>
  </si>
  <si>
    <t>UTIB0000308210480166</t>
  </si>
  <si>
    <t>UTIB0000308210480240</t>
  </si>
  <si>
    <t>UTIB0000308210480287</t>
  </si>
  <si>
    <t>UTIB0000308210475851</t>
  </si>
  <si>
    <t>0043FIR2100256</t>
  </si>
  <si>
    <t>0043FIR2100287</t>
  </si>
  <si>
    <t>0043FIR2100313</t>
  </si>
  <si>
    <t>0043FIR2100360</t>
  </si>
  <si>
    <t>0043FIR2100364</t>
  </si>
  <si>
    <t>0043FIR2100390</t>
  </si>
  <si>
    <t>UTIB0000308210475926</t>
  </si>
  <si>
    <t>UTIB0000308210476031</t>
  </si>
  <si>
    <t>UTIB0000308210476112</t>
  </si>
  <si>
    <t>YESB0000006001177595</t>
  </si>
  <si>
    <t>YESB0000006001177646</t>
  </si>
  <si>
    <t>YESB0000006001177654</t>
  </si>
  <si>
    <t>YESB0000006001177671</t>
  </si>
  <si>
    <t>UTIB0000308210475207</t>
  </si>
  <si>
    <t>UTIB0000308210475282</t>
  </si>
  <si>
    <t>0043FIR2100538</t>
  </si>
  <si>
    <t>0043FIR2100548</t>
  </si>
  <si>
    <t>0043FIR2100557</t>
  </si>
  <si>
    <t>0043FIR2100560</t>
  </si>
  <si>
    <t>0043FIR2100579</t>
  </si>
  <si>
    <t>UTIB0000308210475314</t>
  </si>
  <si>
    <t>UTIB0000308210475374</t>
  </si>
  <si>
    <t>UTIB0000308210475404</t>
  </si>
  <si>
    <t>UTIB0000308210475580</t>
  </si>
  <si>
    <t>UTIB0000308210475719</t>
  </si>
  <si>
    <t>UTIB0000308210475780</t>
  </si>
  <si>
    <t>UTIB0000308210475795</t>
  </si>
  <si>
    <t>Knock of on Dt. 20.02.23</t>
  </si>
  <si>
    <t>SCBL0036050029814884</t>
  </si>
  <si>
    <t>SCBL0036050029814885</t>
  </si>
  <si>
    <t>853132361690</t>
  </si>
  <si>
    <t>Bank Realisation Number</t>
  </si>
  <si>
    <t>853132361654</t>
  </si>
  <si>
    <t>SCBL0036050029814886</t>
  </si>
  <si>
    <t>853132361672</t>
  </si>
  <si>
    <t>SCBL0036050029814887</t>
  </si>
  <si>
    <t>853132361725</t>
  </si>
  <si>
    <t>SCBL0036050029814888</t>
  </si>
  <si>
    <t>853132361663</t>
  </si>
  <si>
    <t>SCBL0036050029814889</t>
  </si>
  <si>
    <t>853132361707</t>
  </si>
  <si>
    <t>SCBL0036050029814890</t>
  </si>
  <si>
    <t>853132361716</t>
  </si>
  <si>
    <t>SCBL0036050029814891</t>
  </si>
  <si>
    <t>853132361743</t>
  </si>
  <si>
    <t>SCBL0036050029814892</t>
  </si>
  <si>
    <t>853132361734</t>
  </si>
  <si>
    <t>SCBL0036050029814893</t>
  </si>
  <si>
    <t>UTIB0000308210474375</t>
  </si>
  <si>
    <t>UTIB0000308210474479</t>
  </si>
  <si>
    <t>UTIB0000308210474628</t>
  </si>
  <si>
    <t>UTIB0000308210474648</t>
  </si>
  <si>
    <t>UTIB0000308210474664</t>
  </si>
  <si>
    <t>UTIB0000308210474813</t>
  </si>
  <si>
    <t>UTIB0000308210474847</t>
  </si>
  <si>
    <t>UTIB0000308210475074</t>
  </si>
  <si>
    <t>UTIB0000308210475101</t>
  </si>
  <si>
    <t>UTIB0000308210475145 (9030), UTIB0000308210475683 (4485)</t>
  </si>
  <si>
    <t>UTIB0000308210473569</t>
  </si>
  <si>
    <t>UTIB0000308210473621</t>
  </si>
  <si>
    <t>UTIB0000308210473622</t>
  </si>
  <si>
    <t>UTIB0000308210473680</t>
  </si>
  <si>
    <t>UTIB0000308210473716</t>
  </si>
  <si>
    <t>UTIB0000308210473786</t>
  </si>
  <si>
    <t>UTIB0000308210474022</t>
  </si>
  <si>
    <t>UTIB0000308210474042</t>
  </si>
  <si>
    <t>UTIB0000308210474208</t>
  </si>
  <si>
    <t>UTIB0000308210474330</t>
  </si>
  <si>
    <t>YESB0000006001126346</t>
  </si>
  <si>
    <t>YESB0000006001125751</t>
  </si>
  <si>
    <t>UTIB0000308210473227</t>
  </si>
  <si>
    <t>UTIB0000308210473228</t>
  </si>
  <si>
    <t>UTIB0000308210473233</t>
  </si>
  <si>
    <t>UTIB0000308210473306</t>
  </si>
  <si>
    <t>UTIB0000308210473348</t>
  </si>
  <si>
    <t>UTIB0000308210473460</t>
  </si>
  <si>
    <t>UTIB0000308210473464 (3800), UTIB0000308210476227 (3800)</t>
  </si>
  <si>
    <t>UTIB0000308210473557</t>
  </si>
  <si>
    <t>YESB0000006001206137</t>
  </si>
  <si>
    <t>YESB0000006001206328</t>
  </si>
  <si>
    <t>YESB0000006001206482</t>
  </si>
  <si>
    <t>UTIB0000308210342513</t>
  </si>
  <si>
    <t>YESB0000006001074386</t>
  </si>
  <si>
    <t>YESB0000006001091027</t>
  </si>
  <si>
    <t>YESB0000006001090375</t>
  </si>
  <si>
    <t>YESB0000006001090483</t>
  </si>
  <si>
    <t>YESB0000006001126764</t>
  </si>
  <si>
    <t>YESB0000006001126847</t>
  </si>
  <si>
    <t>YESB0000006001142299</t>
  </si>
  <si>
    <t>YESB0000006001142334</t>
  </si>
  <si>
    <t>YESB0000006001142468</t>
  </si>
  <si>
    <t>YESB0000006001142474</t>
  </si>
  <si>
    <t>YESB0000006001207868</t>
  </si>
  <si>
    <t>YESB0000006001207666</t>
  </si>
  <si>
    <t>YESB0000006001205655</t>
  </si>
  <si>
    <t>YESB0000006001206063</t>
  </si>
  <si>
    <t>YESB0000006001206071</t>
  </si>
  <si>
    <t>YESB0000006001206684</t>
  </si>
  <si>
    <t>YESB0000006000109983</t>
  </si>
  <si>
    <t>YESB0000006000109984</t>
  </si>
  <si>
    <t>YESB0000006000109985</t>
  </si>
  <si>
    <t>YESB0000006000109986</t>
  </si>
  <si>
    <t>YESB0000006000109987</t>
  </si>
  <si>
    <t>YESB0000006000109988</t>
  </si>
  <si>
    <t>YESB0000006000109989</t>
  </si>
  <si>
    <t>YESB0000006000109990</t>
  </si>
  <si>
    <t>YESB0000006001141921</t>
  </si>
  <si>
    <t>YESB0000006001142130</t>
  </si>
  <si>
    <t>UTIB0000308210493384</t>
  </si>
  <si>
    <t>0043FBFP2200940</t>
  </si>
  <si>
    <t>UTIB0000308210493801</t>
  </si>
  <si>
    <t>UTIB0000308210493825</t>
  </si>
  <si>
    <t>0043FIR2002059</t>
  </si>
  <si>
    <t>0043FIR2002074</t>
  </si>
  <si>
    <t>0043FIR2002087</t>
  </si>
  <si>
    <t>0043FIR2002120</t>
  </si>
  <si>
    <t>0043FIR2002139</t>
  </si>
  <si>
    <t>UTIB0000308210494139</t>
  </si>
  <si>
    <t>UTIB0000308210494469</t>
  </si>
  <si>
    <t>YESB0000006001203259</t>
  </si>
  <si>
    <t>YESB0000006001203551</t>
  </si>
  <si>
    <t>YESB0000006001203720</t>
  </si>
  <si>
    <t>YESB0000006001203737</t>
  </si>
  <si>
    <t>YESB0000006001204606</t>
  </si>
  <si>
    <t>0043FBFP2200886</t>
  </si>
  <si>
    <t>UTIB0000308210487897</t>
  </si>
  <si>
    <t>UTIB0000308210487995</t>
  </si>
  <si>
    <t>UTIB0000308210488047</t>
  </si>
  <si>
    <t>UTIB0000308210488088</t>
  </si>
  <si>
    <t>0043FIR2001778</t>
  </si>
  <si>
    <t>0043FIR2001793</t>
  </si>
  <si>
    <t>0043FIR2001809</t>
  </si>
  <si>
    <t>0043FIR2001866</t>
  </si>
  <si>
    <t>0043FIR2001874</t>
  </si>
  <si>
    <t>UTIB0000308210488153</t>
  </si>
  <si>
    <t>UTIB0000308210488422</t>
  </si>
  <si>
    <t>UTIB0000308210488551</t>
  </si>
  <si>
    <t>UTIB0000308210488915</t>
  </si>
  <si>
    <t>UTIB0000308210492985</t>
  </si>
  <si>
    <t>0043FIR2001518</t>
  </si>
  <si>
    <t>0043FIR2001767</t>
  </si>
  <si>
    <t>0043FIR2001973</t>
  </si>
  <si>
    <t>0043FBFP2200887</t>
  </si>
  <si>
    <t>UTIB0000308210487107</t>
  </si>
  <si>
    <t xml:space="preserve">UTIB0000308210488539 </t>
  </si>
  <si>
    <t>UTIB0000308210487113</t>
  </si>
  <si>
    <t>UTIB0000308210487140</t>
  </si>
  <si>
    <t>UTIB0000308210487164</t>
  </si>
  <si>
    <t>UTIB0000308210487233</t>
  </si>
  <si>
    <t>UTIB0000308210487384</t>
  </si>
  <si>
    <t>UTIB0000308210487674</t>
  </si>
  <si>
    <t>UTIB0000308210487720</t>
  </si>
  <si>
    <t>UTIB0000308210487842</t>
  </si>
  <si>
    <t>UTIB0000308210487867</t>
  </si>
  <si>
    <t>UTIB0000308210485115</t>
  </si>
  <si>
    <t>UTIB0000308210485172</t>
  </si>
  <si>
    <t>UTIB0000308210485402</t>
  </si>
  <si>
    <t>UTIB0000308210485411</t>
  </si>
  <si>
    <t>UTIB0000308210485607</t>
  </si>
  <si>
    <t>UTIB0000308210485733</t>
  </si>
  <si>
    <t>UTIB0000308210485863</t>
  </si>
  <si>
    <t>0043FIR2002549</t>
  </si>
  <si>
    <t>0043FIR2002555</t>
  </si>
  <si>
    <t>0043FIR2002564</t>
  </si>
  <si>
    <t>0043FIR2002595</t>
  </si>
  <si>
    <t>UTIB0000308210485893</t>
  </si>
  <si>
    <t>UTIB0000308210496180</t>
  </si>
  <si>
    <t>0043FBFP2200939</t>
  </si>
  <si>
    <t>0043FIR2002321</t>
  </si>
  <si>
    <t>0043FIR2002345</t>
  </si>
  <si>
    <t>0043FIR2002367</t>
  </si>
  <si>
    <t>0043FIR2002430</t>
  </si>
  <si>
    <t>UTIB0000308210496331</t>
  </si>
  <si>
    <t>UTIB0000308210491784</t>
  </si>
  <si>
    <t>UTIB0000308210491785</t>
  </si>
  <si>
    <t>UTIB0000308210492124</t>
  </si>
  <si>
    <t>UTIB0000308210492886</t>
  </si>
  <si>
    <t>UTIB0000308210484195</t>
  </si>
  <si>
    <t>UTIB0000308210484216</t>
  </si>
  <si>
    <t>UTIB0000308210484286</t>
  </si>
  <si>
    <t>UTIB0000308210484638</t>
  </si>
  <si>
    <t>UTIB0000308210484718</t>
  </si>
  <si>
    <t>UTIB0000308210484834</t>
  </si>
  <si>
    <t>UTIB0000308210486452</t>
  </si>
  <si>
    <t>UTIB0000308210486634</t>
  </si>
  <si>
    <t>UTIB0000308210486870</t>
  </si>
  <si>
    <t>UTIB0000308210490133</t>
  </si>
  <si>
    <t>UTIB0000308210490213</t>
  </si>
  <si>
    <t>UTIB0000308210490682</t>
  </si>
  <si>
    <t>UTIB0000308210490691</t>
  </si>
  <si>
    <t>UTIB0000308210490770</t>
  </si>
  <si>
    <t>UTIB0000308210490918</t>
  </si>
  <si>
    <t>UTIB0000308210491620</t>
  </si>
  <si>
    <t>853132361770</t>
  </si>
  <si>
    <t>SCBL0036050029814895</t>
  </si>
  <si>
    <t>853132361761</t>
  </si>
  <si>
    <t>SCBL0036050029814896</t>
  </si>
  <si>
    <t>SCBL0036050029814897</t>
  </si>
  <si>
    <t>SCBL0036050029814898</t>
  </si>
  <si>
    <t>SCBL0036050029814899</t>
  </si>
  <si>
    <t>853132361832</t>
  </si>
  <si>
    <t>853132361805</t>
  </si>
  <si>
    <t>853132361789</t>
  </si>
  <si>
    <t>853132361850</t>
  </si>
  <si>
    <t>SCBL0036050029814900</t>
  </si>
  <si>
    <t>853132361823</t>
  </si>
  <si>
    <t>SCBL0036050029814901</t>
  </si>
  <si>
    <t>853132361869</t>
  </si>
  <si>
    <t>SCBL0036050029814902</t>
  </si>
  <si>
    <t>853132361841</t>
  </si>
  <si>
    <t>SCBL0036050029814903</t>
  </si>
  <si>
    <t>UTIB0000308210495766</t>
  </si>
  <si>
    <t>UTIB0000308210495917</t>
  </si>
  <si>
    <t>UTIB0000308210496052</t>
  </si>
  <si>
    <t>UTIB0000308210473992</t>
  </si>
  <si>
    <t>UTIB0000308210475324</t>
  </si>
  <si>
    <t>UTIB0000308210489153</t>
  </si>
  <si>
    <t>UTIB0000308210489341</t>
  </si>
  <si>
    <t>UTIB0000308210489422</t>
  </si>
  <si>
    <t>UTIB0000308210489495</t>
  </si>
  <si>
    <t>UTIB0000308210486295</t>
  </si>
  <si>
    <t>UTIB0000308210494907</t>
  </si>
  <si>
    <t>UTIB0000308210495024</t>
  </si>
  <si>
    <t>UTIB0000308210495274</t>
  </si>
  <si>
    <t>UTIB0000308210495342</t>
  </si>
  <si>
    <t>UTIB0000308210495363</t>
  </si>
  <si>
    <t>UTIB0000308210495482</t>
  </si>
  <si>
    <t>UTIB0000308210495577</t>
  </si>
  <si>
    <t>UTIB0000308210495620</t>
  </si>
  <si>
    <t>UTIB0000308210495677</t>
  </si>
  <si>
    <t>UTIB0000308210495762</t>
  </si>
  <si>
    <t>UTIB0000308210483408</t>
  </si>
  <si>
    <t>UTIB0000308210483652</t>
  </si>
  <si>
    <t>UTIB0000308210483679</t>
  </si>
  <si>
    <t>UTIB0000308210483720</t>
  </si>
  <si>
    <t>UTIB0000308210484052</t>
  </si>
  <si>
    <t>UTIB0000308210494556</t>
  </si>
  <si>
    <t>UTIB0000308210494572</t>
  </si>
  <si>
    <t>UTIB0000308210494673</t>
  </si>
  <si>
    <t>UTIB0000308210494710</t>
  </si>
  <si>
    <t>UTIB0000308210494874</t>
  </si>
  <si>
    <t>SCBL0036050029814971</t>
  </si>
  <si>
    <t>853132362476</t>
  </si>
  <si>
    <t>SCBL0036050029814972</t>
  </si>
  <si>
    <t>853132362519</t>
  </si>
  <si>
    <t>SCBL0036050029814973</t>
  </si>
  <si>
    <t>853132362546</t>
  </si>
  <si>
    <t>SCBL0036050029814974</t>
  </si>
  <si>
    <t>853132362573</t>
  </si>
  <si>
    <t>SCBL0036050029814975</t>
  </si>
  <si>
    <t>853132362500</t>
  </si>
  <si>
    <t>SCBL0036050029814977</t>
  </si>
  <si>
    <t>853132362608</t>
  </si>
  <si>
    <t>853132361878</t>
  </si>
  <si>
    <t>SCBL0036050029818912</t>
  </si>
  <si>
    <t>853132362458</t>
  </si>
  <si>
    <t>SCBL0036050029814962</t>
  </si>
  <si>
    <t>SCBL0036050029814963</t>
  </si>
  <si>
    <t>853132362467</t>
  </si>
  <si>
    <t>SCBL0036050029814964</t>
  </si>
  <si>
    <t>853132362485</t>
  </si>
  <si>
    <t>853132362494</t>
  </si>
  <si>
    <t>SCBL0036050029814965</t>
  </si>
  <si>
    <t>853132362528</t>
  </si>
  <si>
    <t>SCBL0036050029814966</t>
  </si>
  <si>
    <t>853132362537</t>
  </si>
  <si>
    <t>SCBL0036050029814967</t>
  </si>
  <si>
    <t>853132362555</t>
  </si>
  <si>
    <t>SCBL0036050029814968</t>
  </si>
  <si>
    <t>853132362564</t>
  </si>
  <si>
    <t>SCBL0036050029814969</t>
  </si>
  <si>
    <t>853132362449</t>
  </si>
  <si>
    <t>SCBL0036050029814970</t>
  </si>
  <si>
    <t>853132362369</t>
  </si>
  <si>
    <t>SCBL0036050029814954</t>
  </si>
  <si>
    <t>SCBL0036050029814955</t>
  </si>
  <si>
    <t>853132362387</t>
  </si>
  <si>
    <t>853132362341</t>
  </si>
  <si>
    <t>SCBL0036050029814956</t>
  </si>
  <si>
    <t>SCBL0036050029814957</t>
  </si>
  <si>
    <t>853132362403</t>
  </si>
  <si>
    <t>SCBL0036050029814958</t>
  </si>
  <si>
    <t>853132362430</t>
  </si>
  <si>
    <t>853132362350</t>
  </si>
  <si>
    <t>SCBL0036050029814959</t>
  </si>
  <si>
    <t>SCBL0036050029814960</t>
  </si>
  <si>
    <t>853132362378</t>
  </si>
  <si>
    <t>853132362396</t>
  </si>
  <si>
    <t>SCBL0036050029814961</t>
  </si>
  <si>
    <t>SCBL0036050029818910</t>
  </si>
  <si>
    <t>SCBL0036050029814944</t>
  </si>
  <si>
    <t>853132362163</t>
  </si>
  <si>
    <t>853132362181</t>
  </si>
  <si>
    <t>SCBL0036050029814945</t>
  </si>
  <si>
    <t>SCBL0036050029814946</t>
  </si>
  <si>
    <t>853132362261</t>
  </si>
  <si>
    <t>SCBL0036050029814948</t>
  </si>
  <si>
    <t>853132362190</t>
  </si>
  <si>
    <t>SCBL0036050029814949</t>
  </si>
  <si>
    <t>SCBL0036050029814950</t>
  </si>
  <si>
    <t>853132362136</t>
  </si>
  <si>
    <t>SCBL0036050029814952</t>
  </si>
  <si>
    <t>853132362412</t>
  </si>
  <si>
    <t>SCBL0036050029814953</t>
  </si>
  <si>
    <t>853132362421</t>
  </si>
  <si>
    <t>SCBL0036050029814935</t>
  </si>
  <si>
    <t>853132362252</t>
  </si>
  <si>
    <t>853132362305</t>
  </si>
  <si>
    <t>SCBL0036050029814936</t>
  </si>
  <si>
    <t>853132362323</t>
  </si>
  <si>
    <t>SCBL0036050029814937</t>
  </si>
  <si>
    <t>853132362314</t>
  </si>
  <si>
    <t>SCBL0036050029814939</t>
  </si>
  <si>
    <t>853132362154</t>
  </si>
  <si>
    <t>SCBL0036050029814940</t>
  </si>
  <si>
    <t>853132362207</t>
  </si>
  <si>
    <t>SCBL0036050029814942</t>
  </si>
  <si>
    <t>853132362298</t>
  </si>
  <si>
    <t>SCBL0036050029814943</t>
  </si>
  <si>
    <t>853132361994</t>
  </si>
  <si>
    <t>SCBL0036050029814924</t>
  </si>
  <si>
    <t>SCBL0036050029814925</t>
  </si>
  <si>
    <t>853132362029</t>
  </si>
  <si>
    <t>SCBL0036050029814926</t>
  </si>
  <si>
    <t>853132362074</t>
  </si>
  <si>
    <t>853132362109</t>
  </si>
  <si>
    <t>SCBL0036050029814928</t>
  </si>
  <si>
    <t>SCBL0036050029814929</t>
  </si>
  <si>
    <t>853132362092</t>
  </si>
  <si>
    <t>853132362118</t>
  </si>
  <si>
    <t>SCBL0036050029814930</t>
  </si>
  <si>
    <t>853132362127</t>
  </si>
  <si>
    <t>SCBL0036050029814931</t>
  </si>
  <si>
    <t>853132362145</t>
  </si>
  <si>
    <t>SCBL0036050029814932</t>
  </si>
  <si>
    <t>853132362172</t>
  </si>
  <si>
    <t>SCBL0036050029814933</t>
  </si>
  <si>
    <t>SCBL0036050029814914</t>
  </si>
  <si>
    <t>853132361903</t>
  </si>
  <si>
    <t>853132361912</t>
  </si>
  <si>
    <t>SCBL0036050029814915</t>
  </si>
  <si>
    <t>853132361921</t>
  </si>
  <si>
    <t>SCBL0036050029814916</t>
  </si>
  <si>
    <t>853132361976</t>
  </si>
  <si>
    <t>SCBL0036050029814917</t>
  </si>
  <si>
    <t>853132361967</t>
  </si>
  <si>
    <t>SCBL0036050029814918</t>
  </si>
  <si>
    <t>SCBL0036050029814919</t>
  </si>
  <si>
    <t>853132362010</t>
  </si>
  <si>
    <t>SCBL0036050029814920</t>
  </si>
  <si>
    <t>853132362001</t>
  </si>
  <si>
    <t>SCBL0036050029814921</t>
  </si>
  <si>
    <t>853132362038</t>
  </si>
  <si>
    <t>853132362047</t>
  </si>
  <si>
    <t>SCBL0036050029814922</t>
  </si>
  <si>
    <t>853132362065</t>
  </si>
  <si>
    <t>SCBL0036050029814923</t>
  </si>
  <si>
    <t>853132361798</t>
  </si>
  <si>
    <t>SCBL0036050029814905</t>
  </si>
  <si>
    <t>853132361814</t>
  </si>
  <si>
    <t>SCBL0036050029814906</t>
  </si>
  <si>
    <t>853132361752</t>
  </si>
  <si>
    <t>SCBL0036050029814907</t>
  </si>
  <si>
    <t>853132361949</t>
  </si>
  <si>
    <t>SCBL0036050029814908</t>
  </si>
  <si>
    <t>853132361985</t>
  </si>
  <si>
    <t>SCBL0036050029814909</t>
  </si>
  <si>
    <t>853132361930</t>
  </si>
  <si>
    <t>SCBL0036050029814910</t>
  </si>
  <si>
    <t>853132361958</t>
  </si>
  <si>
    <t>SCBL0036050029814911</t>
  </si>
  <si>
    <t>853132361887</t>
  </si>
  <si>
    <t>SCBL0036050029814912</t>
  </si>
  <si>
    <t>SCBL0036050029814913</t>
  </si>
  <si>
    <t>853132361896</t>
  </si>
  <si>
    <t>UTIB0000308210083526</t>
  </si>
  <si>
    <t>UTIB0000308210083527</t>
  </si>
  <si>
    <t>UTIB0000308210080847</t>
  </si>
  <si>
    <t>UTIB0000308201418518</t>
  </si>
  <si>
    <t>0043FBFP2101065</t>
  </si>
  <si>
    <t>UTIB0000308201418548</t>
  </si>
  <si>
    <t>UTIB0000308201418680</t>
  </si>
  <si>
    <t>UTIB0000308201418804</t>
  </si>
  <si>
    <t>UTIB0000308201418901</t>
  </si>
  <si>
    <t>UTIB0000308201418960</t>
  </si>
  <si>
    <t>UTIB0000308201419004</t>
  </si>
  <si>
    <t>UTIB0000308201419010</t>
  </si>
  <si>
    <t>UTIB0000308201419014</t>
  </si>
  <si>
    <t>UTIB0000308201419413</t>
  </si>
  <si>
    <t>UTIB0000308201419909</t>
  </si>
  <si>
    <t>UTIB0000308201420071</t>
  </si>
  <si>
    <t>UTIB0000308201420191</t>
  </si>
  <si>
    <t>UTIB0000308201419323</t>
  </si>
  <si>
    <t>UTIB0000308201424242</t>
  </si>
  <si>
    <t>UTIB0000308201424263</t>
  </si>
  <si>
    <t>UTIB0000308201424437</t>
  </si>
  <si>
    <t>UTIB0000308201425065</t>
  </si>
  <si>
    <t>UTIB0000308201425156</t>
  </si>
  <si>
    <t>UTIB0000308201425157 (3331), UTIB0000308201424786 (1258),</t>
  </si>
  <si>
    <t>UTIB0000308201425212</t>
  </si>
  <si>
    <t>UTIB0000308201425455</t>
  </si>
  <si>
    <t>UTIB0000308201425668</t>
  </si>
  <si>
    <t>UTIB0000308201425693</t>
  </si>
  <si>
    <t>UTIB0000308201428071 (3355), UTIB0000308201425871(634)</t>
  </si>
  <si>
    <t>UTIB0000308201431708</t>
  </si>
  <si>
    <t>UTIB0000308201432035</t>
  </si>
  <si>
    <t>UTIB0000308201432105</t>
  </si>
  <si>
    <t>UTIB0000308201432228</t>
  </si>
  <si>
    <t>UTIB0000308201433065</t>
  </si>
  <si>
    <t>UTIB0000308201433662</t>
  </si>
  <si>
    <t>UTIB0000308201433665</t>
  </si>
  <si>
    <t>UTIB0000308201433858</t>
  </si>
  <si>
    <t>UTIB0000308201432653 (3214), UTIB0000308201434259 (3271), UTIB0000308201432860(2054),</t>
  </si>
  <si>
    <t>UTIB0000308201434667</t>
  </si>
  <si>
    <t>UTIB0000308201435004</t>
  </si>
  <si>
    <t>UTIB0000308201435137</t>
  </si>
  <si>
    <t>UTIB0000308201435195</t>
  </si>
  <si>
    <t>UTIB0000308201435258</t>
  </si>
  <si>
    <t>UTIB0000308201435261</t>
  </si>
  <si>
    <t>UTIB0000308201435688</t>
  </si>
  <si>
    <t>UTIB0000308201438462</t>
  </si>
  <si>
    <t>UTIB0000308201441305</t>
  </si>
  <si>
    <t>UTIB0000308201418635</t>
  </si>
  <si>
    <t>0043FBFP2101067</t>
  </si>
  <si>
    <t>UTIB0000308201418758</t>
  </si>
  <si>
    <t>UTIB0000308201419517</t>
  </si>
  <si>
    <t>UTIB0000308201419535</t>
  </si>
  <si>
    <t>UTIB0000308201419812</t>
  </si>
  <si>
    <t>UTIB0000308201420033</t>
  </si>
  <si>
    <t>UTIB0000308201420034</t>
  </si>
  <si>
    <t>UTIB0000308201420075</t>
  </si>
  <si>
    <t>UTIB0000308201420208</t>
  </si>
  <si>
    <t>UTIB0000308201418877</t>
  </si>
  <si>
    <t>UTIB0000308201431841</t>
  </si>
  <si>
    <t>UTIB0000308201432158</t>
  </si>
  <si>
    <t>UTIB0000308201432226</t>
  </si>
  <si>
    <t>UTIB0000308201432420</t>
  </si>
  <si>
    <t>UTIB0000308201433348</t>
  </si>
  <si>
    <t>UTIB0000308201433404</t>
  </si>
  <si>
    <t>UTIB0000308201433597</t>
  </si>
  <si>
    <t>UTIB0000308201433663</t>
  </si>
  <si>
    <t>UTIB0000308201434113</t>
  </si>
  <si>
    <t>UTIB0000308201434666</t>
  </si>
  <si>
    <t>UTIB0000308201435059</t>
  </si>
  <si>
    <t>UTIB0000308201435442</t>
  </si>
  <si>
    <t>UTIB0000308201435622</t>
  </si>
  <si>
    <t>UTIB0000308201435889</t>
  </si>
  <si>
    <t>UTIB0000308201434409 (3267), UTIB0000308201434192 (3271), UTIB0000308201433198 (421)</t>
  </si>
  <si>
    <t>UTIB0000308201434549</t>
  </si>
  <si>
    <t>UTIB0000308210080862</t>
  </si>
  <si>
    <t>UTIB0000308210080888</t>
  </si>
  <si>
    <t>UTIB0000308210080971</t>
  </si>
  <si>
    <t>UTIB0000308210081220</t>
  </si>
  <si>
    <t>UTIB0000308210081263</t>
  </si>
  <si>
    <t>UTIB0000308210081292</t>
  </si>
  <si>
    <t>UTIB0000308210082313</t>
  </si>
  <si>
    <t>UTIB0000308210081756</t>
  </si>
  <si>
    <t>UTIB0000308210082214</t>
  </si>
  <si>
    <t>3260, 3269, 316</t>
  </si>
  <si>
    <t xml:space="preserve">0043FIR2001762 </t>
  </si>
  <si>
    <t>UTIB0000308210080854 (3260), UTIB0000308210082260 (3269), UTIB0000308210081682 (316)</t>
  </si>
  <si>
    <t>UTIB0000308210082830(450), UTIB0000308210081617(100), UTIB0000308210081954(60), UTIB0000308210081257 (35)</t>
  </si>
  <si>
    <t>UTIB0000308201435170</t>
  </si>
  <si>
    <t>UTIB0000308201432748</t>
  </si>
  <si>
    <t>UTIB0000308201432037</t>
  </si>
  <si>
    <t>UTIB0000308201432188</t>
  </si>
  <si>
    <t>UTIB0000308201432197</t>
  </si>
  <si>
    <t>UTIB0000308201432743</t>
  </si>
  <si>
    <t>UTIB0000308201433261</t>
  </si>
  <si>
    <t>UTIB0000308201433536</t>
  </si>
  <si>
    <t>UTIB0000308201434385</t>
  </si>
  <si>
    <t>UTIB0000308201434512</t>
  </si>
  <si>
    <t>UTIB0000308201435484</t>
  </si>
  <si>
    <t>UTIB0000308201432890 (3173), UTIB0000308201433635 (3139), UTIB0000308201435607(587)</t>
  </si>
  <si>
    <t>UTIB0000308201435721</t>
  </si>
  <si>
    <t>3154.5, 3166.5, 3196.5, 3194.5, 188</t>
  </si>
  <si>
    <t>UTIB0000308201431903</t>
  </si>
  <si>
    <t>UTIB0000308201432651</t>
  </si>
  <si>
    <t>UTIB0000308201432652</t>
  </si>
  <si>
    <t>UTIB0000308201432997</t>
  </si>
  <si>
    <t>UTIB0000308201433281</t>
  </si>
  <si>
    <t xml:space="preserve">UTIB0000308201431781 (3154), UTIB0000308201434260 (3166) UTIB0000308201432500 (3196), UTIB0000308201434488 (3194), UTIB0000308201432350 (188) </t>
  </si>
  <si>
    <t>UTIB0000308201434489</t>
  </si>
  <si>
    <t>UTIB0000308201434928</t>
  </si>
  <si>
    <t>UTIB0000308201435057</t>
  </si>
  <si>
    <t>UTIB0000308201435058</t>
  </si>
  <si>
    <t>UTIB0000308201435135</t>
  </si>
  <si>
    <t>UTIB0000308201435827</t>
  </si>
  <si>
    <t>UTIB0000308201433737</t>
  </si>
  <si>
    <t>UTIB0000308201432225</t>
  </si>
  <si>
    <t>3163.5, 3165, 3165.5, 1971</t>
  </si>
  <si>
    <t>UTIB0000308201432499</t>
  </si>
  <si>
    <t>UTIB0000308201432586</t>
  </si>
  <si>
    <t>UTIB0000308201433064</t>
  </si>
  <si>
    <t>UTIB0000308201433664</t>
  </si>
  <si>
    <t>UTIB0000308201433666</t>
  </si>
  <si>
    <t>UTIB0000308201432227(3163), UTIB0000308201432229 (3165), UTIB0000308201433133(1971) UTIB0000308201433806 (3165)</t>
  </si>
  <si>
    <t>UTIB0000308201435259</t>
  </si>
  <si>
    <t>UTIB0000308201435329</t>
  </si>
  <si>
    <t>UTIB0000308201435500</t>
  </si>
  <si>
    <t>UTIB0000308201435568</t>
  </si>
  <si>
    <t>UTIB0000308201435569</t>
  </si>
  <si>
    <t>UTIB0000308201435757</t>
  </si>
  <si>
    <t>UTIB0000308201435826</t>
  </si>
  <si>
    <t>UTIB0000308201434796</t>
  </si>
  <si>
    <t>UTIB0000308201431707</t>
  </si>
  <si>
    <t>UTIB0000308201431709</t>
  </si>
  <si>
    <t>UTIB0000308201432419</t>
  </si>
  <si>
    <t>UTIB0000308201433473</t>
  </si>
  <si>
    <t>UTIB0000308201434042</t>
  </si>
  <si>
    <t>UTIB0000308201434112</t>
  </si>
  <si>
    <t>UTIB0000308201434410</t>
  </si>
  <si>
    <t>UTIB0000308201434727</t>
  </si>
  <si>
    <t>UTIB0000308201434955</t>
  </si>
  <si>
    <t>UTIB0000308201435260</t>
  </si>
  <si>
    <t>UTIB0000308201435687</t>
  </si>
  <si>
    <t>UTIB0000308201431962 (3240) UTIB0000308201440795 (3256) UTIB0000308201433063 (430)</t>
  </si>
  <si>
    <t>UTIB0000308201435929</t>
  </si>
  <si>
    <t>UTIB0000308201435930</t>
  </si>
  <si>
    <t>UTIB0000308201436244</t>
  </si>
  <si>
    <t>UTIB0000308201436594</t>
  </si>
  <si>
    <t>UTIB0000308201436928</t>
  </si>
  <si>
    <t>UTIB0000308201437305</t>
  </si>
  <si>
    <t>UTIB0000308201437555</t>
  </si>
  <si>
    <t>UTIB0000308201437591</t>
  </si>
  <si>
    <t>UTIB0000308201436363(15420) UTIB0000308201437776 (20320)</t>
  </si>
  <si>
    <t>UTIB0000308201437052 (3178) UTIB0000308201437414(3224) UTIB0000308201437593 (3214) UTIB0000308201436927 (1719)</t>
  </si>
  <si>
    <t>UTIB0000308210141517</t>
  </si>
  <si>
    <t>UTIB0000308210141677</t>
  </si>
  <si>
    <t>UTIB0000308210141852</t>
  </si>
  <si>
    <t>UTIB0000308210143267</t>
  </si>
  <si>
    <t>UTIB0000308210143631 (1225) UTIB0000308210143319 (413)</t>
  </si>
  <si>
    <t>UTIB0000308210143715 (3236), UTIB0000308210143936 (3268) UTIB0000308210144225 (1689) UTIB0000308210144585 (3266)</t>
  </si>
  <si>
    <t>UTIB0000308210035333</t>
  </si>
  <si>
    <t>UTIB0000308210142370</t>
  </si>
  <si>
    <t>UTIB0000308210142615</t>
  </si>
  <si>
    <t>UTIB0000308210142905</t>
  </si>
  <si>
    <t>UTIB0000308210143179</t>
  </si>
  <si>
    <t>UTIB0000308210143214</t>
  </si>
  <si>
    <t>UTIB0000308210142973 (3166) UTIB0000308210143128 (3137) UTIB0000308210143658 (1958) UTIB0000308210143874(3170)</t>
  </si>
  <si>
    <t>UTIB0000308210144208</t>
  </si>
  <si>
    <t>UTIB0000308210144557</t>
  </si>
  <si>
    <t>003FINW230530208</t>
  </si>
  <si>
    <t>003FINW230580153</t>
  </si>
  <si>
    <t>003FINW230510276</t>
  </si>
  <si>
    <t xml:space="preserve">MARK S BROWN </t>
  </si>
  <si>
    <t>S23004847233</t>
  </si>
  <si>
    <t>S23004847234</t>
  </si>
  <si>
    <t>S23004847235</t>
  </si>
  <si>
    <t>S23004847236</t>
  </si>
  <si>
    <t>S23004847237</t>
  </si>
  <si>
    <t>S23004847238</t>
  </si>
  <si>
    <t>S23004847239</t>
  </si>
  <si>
    <t>S23004847240</t>
  </si>
  <si>
    <t>S23004847241</t>
  </si>
  <si>
    <t>S23004847242</t>
  </si>
  <si>
    <t>EDL00714422</t>
  </si>
  <si>
    <t>EDL00714622</t>
  </si>
  <si>
    <t>EDL00714722</t>
  </si>
  <si>
    <t>EDL00715022</t>
  </si>
  <si>
    <t>EDL00715122</t>
  </si>
  <si>
    <t>EDL00715222</t>
  </si>
  <si>
    <t>USD 7503 AGAINST 003FINW230040144 TO BE SETTLED AGAINST SOFTEX NO S23004718399</t>
  </si>
  <si>
    <t>Knock of on Dt. 21.03.23</t>
  </si>
  <si>
    <t>IE</t>
  </si>
  <si>
    <t>003FINW222220414</t>
  </si>
  <si>
    <t>QA</t>
  </si>
  <si>
    <t>003FINW230650049</t>
  </si>
  <si>
    <t>003FINW230650058</t>
  </si>
  <si>
    <t>003FINW230680075</t>
  </si>
  <si>
    <t>003FINW230610300</t>
  </si>
  <si>
    <t>003FINW230650091</t>
  </si>
  <si>
    <t>003FINW230680081</t>
  </si>
  <si>
    <t>003FINW230740232</t>
  </si>
  <si>
    <t>003FINW230790161</t>
  </si>
  <si>
    <t>003FINW230790474</t>
  </si>
  <si>
    <t>594BM75230320039</t>
  </si>
  <si>
    <t>594BM75230320044</t>
  </si>
  <si>
    <t xml:space="preserve">
135</t>
  </si>
  <si>
    <t>Invoice date</t>
  </si>
  <si>
    <t>Remittance Ref no.</t>
  </si>
  <si>
    <t>Invoice Amt.</t>
  </si>
  <si>
    <t>4600 USD</t>
  </si>
  <si>
    <t>306 USD</t>
  </si>
  <si>
    <t>0043FBFP2101115</t>
  </si>
  <si>
    <t>UTIB0000308201424331-14USD, UTIB0000308201424353- 170USD, UTIB0000308201425011- 35USD, UTIB0000308201425245- 5USD, UTIB0000308201425274- 100USD, UTIB0000308201425794- 25USD.</t>
  </si>
  <si>
    <t>UTIB0000308210166665</t>
  </si>
  <si>
    <t>UTIB0000308210166713</t>
  </si>
  <si>
    <t>UTIB0000308210167217</t>
  </si>
  <si>
    <t>UTIB0000308210167923</t>
  </si>
  <si>
    <t>UTIB0000308210168071</t>
  </si>
  <si>
    <t>UTIB0000308210168405</t>
  </si>
  <si>
    <t>UTIB0000308210168432</t>
  </si>
  <si>
    <t>UTIB0000308210168760</t>
  </si>
  <si>
    <t>UTIB0000308210168937</t>
  </si>
  <si>
    <t>UTIB0000308210169109</t>
  </si>
  <si>
    <t>UTIB0000308210167582 3067, UTIB0000308210168156 3116, UTIB0000308210168967 2110, UTIB0000308210169187 3118</t>
  </si>
  <si>
    <t>UTIB0000308210033994</t>
  </si>
  <si>
    <t>UTIB0000308210164331</t>
  </si>
  <si>
    <t>UTIB0000308210164556</t>
  </si>
  <si>
    <t>UTIB0000308210164669</t>
  </si>
  <si>
    <t>UTIB0000308210164862</t>
  </si>
  <si>
    <t>UTIB0000308210165091</t>
  </si>
  <si>
    <t>UTIB0000308210165200</t>
  </si>
  <si>
    <t>UTIB0000308210165201</t>
  </si>
  <si>
    <t>UTIB0000308210165342</t>
  </si>
  <si>
    <t>UTIB0000308210165363</t>
  </si>
  <si>
    <t>UTIB0000308210164321 2894, UTIB0000308210165130 2982, UTIB0000308210165253 2424, UTIB0000308210165400 2812.</t>
  </si>
  <si>
    <t>UTIB0000308210165743</t>
  </si>
  <si>
    <t>UTIB0000308210166168</t>
  </si>
  <si>
    <t>UTIB0000308210166227</t>
  </si>
  <si>
    <t>UTIB0000308210166577</t>
  </si>
  <si>
    <t>UTIB0000308210034776</t>
  </si>
  <si>
    <t>UTIB0000308210032712</t>
  </si>
  <si>
    <t>003FINW230820090</t>
  </si>
  <si>
    <t>S23004883419</t>
  </si>
  <si>
    <t>S23004883420</t>
  </si>
  <si>
    <t>S23004883421</t>
  </si>
  <si>
    <t>S23004883422</t>
  </si>
  <si>
    <t>S23004883423</t>
  </si>
  <si>
    <t>S23004883424</t>
  </si>
  <si>
    <t>S23004883425</t>
  </si>
  <si>
    <t>S23004883426</t>
  </si>
  <si>
    <t>S23004883427</t>
  </si>
  <si>
    <t>S23004883428</t>
  </si>
  <si>
    <t>S23004883429</t>
  </si>
  <si>
    <t xml:space="preserve">CARCOVERS.COM LLC </t>
  </si>
  <si>
    <t>MARK S BROWN   (Eye Plastics LLC)</t>
  </si>
  <si>
    <t>CREOFORMA LIMITED</t>
  </si>
  <si>
    <t>EDL01694323</t>
  </si>
  <si>
    <t>594BM75230320037</t>
  </si>
  <si>
    <t>594BM75230320054</t>
  </si>
  <si>
    <t>594BM75230540026</t>
  </si>
  <si>
    <t>594BM75230540025</t>
  </si>
  <si>
    <t>594BM75230540028</t>
  </si>
  <si>
    <t>594BM75230540031</t>
  </si>
  <si>
    <t>594BM75230540020</t>
  </si>
  <si>
    <t>594BM75230540029</t>
  </si>
  <si>
    <t>594BM75230540030</t>
  </si>
  <si>
    <t>594BM75230540022</t>
  </si>
  <si>
    <t>594BM75230540024</t>
  </si>
  <si>
    <t>Knock of on Dt. 14.04.23</t>
  </si>
  <si>
    <t>Knock of on Dt. 17.04.23</t>
  </si>
  <si>
    <t>SA</t>
  </si>
  <si>
    <t>003FINW231090321</t>
  </si>
  <si>
    <t>003FINW231090313</t>
  </si>
  <si>
    <t>003FINW230950226</t>
  </si>
  <si>
    <t>003FINW231090339</t>
  </si>
  <si>
    <t>003FINW230960322</t>
  </si>
  <si>
    <t>003FINW230950233</t>
  </si>
  <si>
    <t>003FINW231090325</t>
  </si>
  <si>
    <t>003FINW231090336</t>
  </si>
  <si>
    <t>003FINW231180248, 003FINW231370192</t>
  </si>
  <si>
    <t>003FINW231180510</t>
  </si>
  <si>
    <t>003FINW231180046</t>
  </si>
  <si>
    <t>003FINW231230304</t>
  </si>
  <si>
    <t>003FINW231230336</t>
  </si>
  <si>
    <t>003FINW231230310</t>
  </si>
  <si>
    <t>003FINW231290199</t>
  </si>
  <si>
    <t>003FINW231240365</t>
  </si>
  <si>
    <t>003FINW231230294</t>
  </si>
  <si>
    <t>003FINW231290412</t>
  </si>
  <si>
    <t>003FINW231300079</t>
  </si>
  <si>
    <t>003FINW231380285</t>
  </si>
  <si>
    <t>S23005092136</t>
  </si>
  <si>
    <t>S23005092137</t>
  </si>
  <si>
    <t>S23005092138</t>
  </si>
  <si>
    <t>S23005092139</t>
  </si>
  <si>
    <t>S23005092140</t>
  </si>
  <si>
    <t>S23005092141</t>
  </si>
  <si>
    <t>S23005092142</t>
  </si>
  <si>
    <t>S23005092143</t>
  </si>
  <si>
    <t>S23005092144</t>
  </si>
  <si>
    <t>S23005092145</t>
  </si>
  <si>
    <t>S23005092146</t>
  </si>
  <si>
    <t>Knock of on Dt. 23.05.23</t>
  </si>
  <si>
    <t xml:space="preserve">DGFT Request Ref. Number </t>
  </si>
  <si>
    <t>594BM75231230004</t>
  </si>
  <si>
    <t>594BM75231230003</t>
  </si>
  <si>
    <t>594BM75231230005</t>
  </si>
  <si>
    <t>594BM75231230001</t>
  </si>
  <si>
    <t>594BM75231230002</t>
  </si>
  <si>
    <t>594BM75231230006</t>
  </si>
  <si>
    <t>594BM75231230010</t>
  </si>
  <si>
    <t>594BM75231230015</t>
  </si>
  <si>
    <t>594BM75231230013</t>
  </si>
  <si>
    <t>594BM75231230014</t>
  </si>
  <si>
    <t>594BM75231360004</t>
  </si>
  <si>
    <t>594BM75231360010</t>
  </si>
  <si>
    <t>EDL01838123</t>
  </si>
  <si>
    <t>EDL01838223</t>
  </si>
  <si>
    <t>EDL01838423</t>
  </si>
  <si>
    <t>EDL01838523</t>
  </si>
  <si>
    <t>EDL01838623</t>
  </si>
  <si>
    <t>EDL01838723</t>
  </si>
  <si>
    <t>EDL01838323</t>
  </si>
  <si>
    <t>EDL01838923</t>
  </si>
  <si>
    <t>EDL01839223</t>
  </si>
  <si>
    <t>EDL01839423</t>
  </si>
  <si>
    <t>17255, 730, 701.5, 1312.</t>
  </si>
  <si>
    <t>Fashion Link Trading Pte. Ltd.</t>
  </si>
  <si>
    <t>Simplyvision Gmbh</t>
  </si>
  <si>
    <t>Mark S Brown (Eye Plastics Llc)</t>
  </si>
  <si>
    <t>(Khalid Ibrahimbinshelailtahir Bin Muhamm) Tawasul International Co.</t>
  </si>
  <si>
    <t>Upwork Escrow Inc.</t>
  </si>
  <si>
    <t>Carcovers.Com LLC</t>
  </si>
  <si>
    <t>S23005179497</t>
  </si>
  <si>
    <t>S23005179498</t>
  </si>
  <si>
    <t>S23005179499</t>
  </si>
  <si>
    <t>S23005179500</t>
  </si>
  <si>
    <t>S23005179501</t>
  </si>
  <si>
    <t>S23005179502</t>
  </si>
  <si>
    <t>S23005179503</t>
  </si>
  <si>
    <t>S23005179504</t>
  </si>
  <si>
    <t>S23005179505</t>
  </si>
  <si>
    <t>S23005179506</t>
  </si>
  <si>
    <t>S23005179507</t>
  </si>
  <si>
    <t>003FINW231280380,003FINW231370192, 003FINW231490126.</t>
  </si>
  <si>
    <t>003FINW231560241</t>
  </si>
  <si>
    <t>EDL01991323</t>
  </si>
  <si>
    <t>EDL01991723</t>
  </si>
  <si>
    <t>EDL01991923</t>
  </si>
  <si>
    <t xml:space="preserve">EDL01992323 </t>
  </si>
  <si>
    <t>EDL01992523</t>
  </si>
  <si>
    <t>EDL01992723</t>
  </si>
  <si>
    <t>EDL01992923</t>
  </si>
  <si>
    <t>EDL01993023</t>
  </si>
  <si>
    <t>EDL01993123</t>
  </si>
  <si>
    <t>EDL01993223</t>
  </si>
  <si>
    <t>594BM75231500046</t>
  </si>
  <si>
    <t>594BM75231500031</t>
  </si>
  <si>
    <t>594BM75231500027</t>
  </si>
  <si>
    <t>594BM75231500033</t>
  </si>
  <si>
    <t>594BM75231500022</t>
  </si>
  <si>
    <t>594BM75231500038</t>
  </si>
  <si>
    <t>594BM75231500029</t>
  </si>
  <si>
    <t>594BM75231500021</t>
  </si>
  <si>
    <t>594BM75231500049</t>
  </si>
  <si>
    <t>594BM75231500018</t>
  </si>
  <si>
    <t>594BM75231740031</t>
  </si>
  <si>
    <t>Knock of on Dt. 20.06.23</t>
  </si>
  <si>
    <t>594BM75231740024</t>
  </si>
  <si>
    <t>594BM75231740029</t>
  </si>
  <si>
    <t>594BM75231740020</t>
  </si>
  <si>
    <t>594BM75231740035</t>
  </si>
  <si>
    <t>594BM75231740030</t>
  </si>
  <si>
    <t>594BM75231740034</t>
  </si>
  <si>
    <t>594BM75231740026</t>
  </si>
  <si>
    <t>594BM75231740028</t>
  </si>
  <si>
    <t>594BM7523143000</t>
  </si>
  <si>
    <t>594BM75231430006</t>
  </si>
  <si>
    <t>594BM75231430005</t>
  </si>
  <si>
    <t>594BM75231430007</t>
  </si>
  <si>
    <t>594BM75231430009</t>
  </si>
  <si>
    <t>594BM75231430019</t>
  </si>
  <si>
    <t>594BM75231430004</t>
  </si>
  <si>
    <t>594BM75231430015</t>
  </si>
  <si>
    <t>594BM75231360012</t>
  </si>
  <si>
    <t>594BM75231360008</t>
  </si>
  <si>
    <t>594BM75231360013</t>
  </si>
  <si>
    <t>594BM75231420012</t>
  </si>
  <si>
    <t>594BM75231430001</t>
  </si>
  <si>
    <t>853132424123</t>
  </si>
  <si>
    <t>853132424132</t>
  </si>
  <si>
    <t xml:space="preserve">PRONKO CONSULTING LIMITED COWORKING  </t>
  </si>
  <si>
    <t>003FINW231520145</t>
  </si>
  <si>
    <t>003FINW231530197</t>
  </si>
  <si>
    <t>003FINW231560123</t>
  </si>
  <si>
    <t>003FINW231600331</t>
  </si>
  <si>
    <t>003FINW231490123</t>
  </si>
  <si>
    <t>003FINW231580309</t>
  </si>
  <si>
    <t>003FINW231770114</t>
  </si>
  <si>
    <t>003FINW231840182</t>
  </si>
  <si>
    <t>Yes Bank</t>
  </si>
  <si>
    <t>CARCOVERS.COM LLC</t>
  </si>
  <si>
    <t>Eye Plastics LLC (MARK S BROWN)</t>
  </si>
  <si>
    <t>S23005316120</t>
  </si>
  <si>
    <t>S23005316121</t>
  </si>
  <si>
    <t>S23005316122</t>
  </si>
  <si>
    <t>S23005316123</t>
  </si>
  <si>
    <t>S23005316124</t>
  </si>
  <si>
    <t>S23005316125</t>
  </si>
  <si>
    <t>S23005316126</t>
  </si>
  <si>
    <t>S23005316127</t>
  </si>
  <si>
    <t>S23005316128</t>
  </si>
  <si>
    <t>EDL02104623</t>
  </si>
  <si>
    <t>003FINW231510168</t>
  </si>
  <si>
    <t>EDL02104723</t>
  </si>
  <si>
    <t>EDL02105123</t>
  </si>
  <si>
    <t>EDL02105323</t>
  </si>
  <si>
    <t>EDL02105523</t>
  </si>
  <si>
    <t>EDL02105623</t>
  </si>
  <si>
    <t>EDL02105723</t>
  </si>
  <si>
    <t>EDL02105823</t>
  </si>
  <si>
    <t>EDL02105923</t>
  </si>
  <si>
    <t>Knock of on Dt. 17.07.23</t>
  </si>
  <si>
    <t xml:space="preserve">UAB Pronko Consulting  </t>
  </si>
  <si>
    <t>003FINW231510183, 003FINW231810227</t>
  </si>
  <si>
    <t>003FINW231880357</t>
  </si>
  <si>
    <t>003FINW231910189</t>
  </si>
  <si>
    <t>003FINW231910252</t>
  </si>
  <si>
    <t>003FINW231810290</t>
  </si>
  <si>
    <t>003FINW231950175</t>
  </si>
  <si>
    <t>003FINW232060249</t>
  </si>
  <si>
    <t>003FINW232120279</t>
  </si>
  <si>
    <t>S23005456571</t>
  </si>
  <si>
    <t>S23005456572</t>
  </si>
  <si>
    <t>S23005456573</t>
  </si>
  <si>
    <t>S23005456574</t>
  </si>
  <si>
    <t>S23005456575</t>
  </si>
  <si>
    <t>S23005456576</t>
  </si>
  <si>
    <t>S23005456577</t>
  </si>
  <si>
    <t>S23005456578</t>
  </si>
  <si>
    <t>EDL02274723</t>
  </si>
  <si>
    <t>EDL02274823</t>
  </si>
  <si>
    <t>EDL02275023</t>
  </si>
  <si>
    <t>EDL02275123</t>
  </si>
  <si>
    <t>EDL02275223</t>
  </si>
  <si>
    <t>EDL02275323</t>
  </si>
  <si>
    <t>EDL02275523</t>
  </si>
  <si>
    <t>EDL02275623</t>
  </si>
  <si>
    <t>Knock of on Dt. 23.08.23</t>
  </si>
  <si>
    <t>594BM75232000019</t>
  </si>
  <si>
    <t>594BM75232000013</t>
  </si>
  <si>
    <t>594BM75232000035</t>
  </si>
  <si>
    <t>594BM75232000018</t>
  </si>
  <si>
    <t>594BM75232000021</t>
  </si>
  <si>
    <t>594BM75232000017</t>
  </si>
  <si>
    <t>594BM75232000014</t>
  </si>
  <si>
    <t>594BM75232000044</t>
  </si>
  <si>
    <t>594BM75232000012</t>
  </si>
  <si>
    <t>594BM75231810026</t>
  </si>
  <si>
    <t>594BM75232370024</t>
  </si>
  <si>
    <t>594BM75232370006</t>
  </si>
  <si>
    <t>594BM75232370018</t>
  </si>
  <si>
    <t>594BM75232370002</t>
  </si>
  <si>
    <t>594BM75232370015</t>
  </si>
  <si>
    <t>594BM75232370001</t>
  </si>
  <si>
    <t>594BM75232370022</t>
  </si>
  <si>
    <t>594BM75232370004</t>
  </si>
  <si>
    <t>003FINW232220135</t>
  </si>
  <si>
    <t>003FINW232120275</t>
  </si>
  <si>
    <t>003FINW232120242</t>
  </si>
  <si>
    <t>003FINW232160171</t>
  </si>
  <si>
    <t>003FINW232120237</t>
  </si>
  <si>
    <t>003FINW232190132</t>
  </si>
  <si>
    <t>003FINW232360288</t>
  </si>
  <si>
    <t>003FINW232470190</t>
  </si>
  <si>
    <t>S23005584481</t>
  </si>
  <si>
    <t>S23005584482</t>
  </si>
  <si>
    <t>S23005584483</t>
  </si>
  <si>
    <t>S23005584484</t>
  </si>
  <si>
    <t>S23005584485</t>
  </si>
  <si>
    <t>S23005584486</t>
  </si>
  <si>
    <t>S23005584487</t>
  </si>
  <si>
    <t>S23005584488</t>
  </si>
  <si>
    <t>EDL02419223</t>
  </si>
  <si>
    <t>Knock of on Dt. 20.09.23</t>
  </si>
  <si>
    <t>EDL02419423</t>
  </si>
  <si>
    <t>EDL02419623</t>
  </si>
  <si>
    <t>EDL02419823</t>
  </si>
  <si>
    <t>EDL02420023</t>
  </si>
  <si>
    <t>EDL02420223</t>
  </si>
  <si>
    <t>EDL02420323</t>
  </si>
  <si>
    <t>EDL02420523</t>
  </si>
  <si>
    <t xml:space="preserve">Pronko Consulting Limited </t>
  </si>
  <si>
    <t>003FINW232410249</t>
  </si>
  <si>
    <t>003FINW232430302</t>
  </si>
  <si>
    <t>003FINW232470066</t>
  </si>
  <si>
    <t>003FINW232490261</t>
  </si>
  <si>
    <t>003FINW232470062</t>
  </si>
  <si>
    <t>003FINW232640304</t>
  </si>
  <si>
    <t>003FINW232760228</t>
  </si>
  <si>
    <t>S23005701925</t>
  </si>
  <si>
    <t>S23005701926</t>
  </si>
  <si>
    <t>S23005701927</t>
  </si>
  <si>
    <t>S23005701928</t>
  </si>
  <si>
    <t>S23005701929</t>
  </si>
  <si>
    <t>S23005701930</t>
  </si>
  <si>
    <t>S23005701931</t>
  </si>
  <si>
    <t>EDL02612923</t>
  </si>
  <si>
    <t>Knock of on Dt. 20.10.23</t>
  </si>
  <si>
    <t>EDL02613023</t>
  </si>
  <si>
    <t>EDL02613123</t>
  </si>
  <si>
    <t>EDL02613223</t>
  </si>
  <si>
    <t>EDL02613323</t>
  </si>
  <si>
    <t>EDL02613423</t>
  </si>
  <si>
    <t>S23005819378</t>
  </si>
  <si>
    <t>S23005819379</t>
  </si>
  <si>
    <t>S23005819380</t>
  </si>
  <si>
    <t>S23005819381</t>
  </si>
  <si>
    <t>S23005819382</t>
  </si>
  <si>
    <t>S23005819383</t>
  </si>
  <si>
    <t>S23005819384</t>
  </si>
  <si>
    <t>003FINW232760555</t>
  </si>
  <si>
    <t>003FINW232760017</t>
  </si>
  <si>
    <t>003FINW232790187</t>
  </si>
  <si>
    <t>003FINW232710143</t>
  </si>
  <si>
    <t>003FINW232840123</t>
  </si>
  <si>
    <t>003FINW232930140</t>
  </si>
  <si>
    <t>003FINW233110138</t>
  </si>
  <si>
    <t>EDL02843523</t>
  </si>
  <si>
    <t>Knock of on Dt. 27.11.23</t>
  </si>
  <si>
    <t>EDL02843823</t>
  </si>
  <si>
    <t>EDL02843923</t>
  </si>
  <si>
    <t>EDL02844023</t>
  </si>
  <si>
    <t>EDL02844123</t>
  </si>
  <si>
    <t>EDL02844223</t>
  </si>
  <si>
    <t>EDL02844323</t>
  </si>
  <si>
    <t>003FINW233050122</t>
  </si>
  <si>
    <t>003FINW233050127</t>
  </si>
  <si>
    <t>003FINW233110130</t>
  </si>
  <si>
    <t>003FINW233050106</t>
  </si>
  <si>
    <t>003FINW233200448</t>
  </si>
  <si>
    <t>003FINW233270392</t>
  </si>
  <si>
    <t>003FINW233380285</t>
  </si>
  <si>
    <t>S23005917035</t>
  </si>
  <si>
    <t>S23005917036</t>
  </si>
  <si>
    <t>S23005917037</t>
  </si>
  <si>
    <t>S23005917038</t>
  </si>
  <si>
    <t>S23005917039</t>
  </si>
  <si>
    <t>S23005917040</t>
  </si>
  <si>
    <t>S23005917041</t>
  </si>
  <si>
    <t>594BM75232650009</t>
  </si>
  <si>
    <t>594BM75232650010</t>
  </si>
  <si>
    <t>594BM75232650008</t>
  </si>
  <si>
    <t>594BM75232650005</t>
  </si>
  <si>
    <t>594BM75232650003</t>
  </si>
  <si>
    <t>594BM75232680050</t>
  </si>
  <si>
    <t>594BM75232650007</t>
  </si>
  <si>
    <t>594BM75232650014</t>
  </si>
  <si>
    <t>594BM75233040018</t>
  </si>
  <si>
    <t>594BM75233040028</t>
  </si>
  <si>
    <t>594BM75233040023</t>
  </si>
  <si>
    <t>594BM75233040020</t>
  </si>
  <si>
    <t>594BM75233040026</t>
  </si>
  <si>
    <t>594BM75233040022</t>
  </si>
  <si>
    <t>594BM75233320050</t>
  </si>
  <si>
    <t>594BM75233340019</t>
  </si>
  <si>
    <t>594BM75233320049</t>
  </si>
  <si>
    <t>594BM75233320046</t>
  </si>
  <si>
    <t>594BM75233320051</t>
  </si>
  <si>
    <t>594BM75233320044</t>
  </si>
  <si>
    <t>594BM75233350032</t>
  </si>
  <si>
    <t>594BM75233410131</t>
  </si>
  <si>
    <t>594BM75231430008</t>
  </si>
  <si>
    <t>EDL02976823</t>
  </si>
  <si>
    <t>Knock of on Dt. 19.12.23</t>
  </si>
  <si>
    <t>EDL03004323</t>
  </si>
  <si>
    <t>Knock of on Dt. 22.12.23</t>
  </si>
  <si>
    <t>EDL03004623</t>
  </si>
  <si>
    <t>EDL03004823</t>
  </si>
  <si>
    <t>EDL03006523</t>
  </si>
  <si>
    <t>EDL03006723</t>
  </si>
  <si>
    <t>EDL03006923</t>
  </si>
  <si>
    <t>EDL03007123</t>
  </si>
  <si>
    <t>594BM75233610023</t>
  </si>
  <si>
    <t>594BM75233610005</t>
  </si>
  <si>
    <t>594BM75233610010</t>
  </si>
  <si>
    <t>594BM75233610006</t>
  </si>
  <si>
    <t>594BM75233610031</t>
  </si>
  <si>
    <t>594BM75233610043</t>
  </si>
  <si>
    <t>594BM75233610038</t>
  </si>
  <si>
    <t>594BM75233610022</t>
  </si>
  <si>
    <t>003FINW233380048</t>
  </si>
  <si>
    <t>003FINW233380423</t>
  </si>
  <si>
    <t>003FINW233400142</t>
  </si>
  <si>
    <t>003FINW233340256</t>
  </si>
  <si>
    <t>003FINW233400141</t>
  </si>
  <si>
    <t>003FINW233540356</t>
  </si>
  <si>
    <t>003FINW233620372</t>
  </si>
  <si>
    <t>S24006017575</t>
  </si>
  <si>
    <t>S24006017576</t>
  </si>
  <si>
    <t>S24006017577</t>
  </si>
  <si>
    <t>S24006017578</t>
  </si>
  <si>
    <t>S24006017579</t>
  </si>
  <si>
    <t>S24006017580</t>
  </si>
  <si>
    <t>S24006017581</t>
  </si>
  <si>
    <t>EDL03216524</t>
  </si>
  <si>
    <t>Knock of on Dt. 24.01.24</t>
  </si>
  <si>
    <t>EDL03216624</t>
  </si>
  <si>
    <t>EDL03217024</t>
  </si>
  <si>
    <t>EDL03217324</t>
  </si>
  <si>
    <t>EDL03217424</t>
  </si>
  <si>
    <t>EDL03217624</t>
  </si>
  <si>
    <t>EDL03217724</t>
  </si>
  <si>
    <t>594BM75240320002</t>
  </si>
  <si>
    <t>594BM75240290018</t>
  </si>
  <si>
    <t>594BM75240290007</t>
  </si>
  <si>
    <t>594BM75240290016</t>
  </si>
  <si>
    <t>594BM75240290012</t>
  </si>
  <si>
    <t>594BM75240290001</t>
  </si>
  <si>
    <t>594BM75240290013</t>
  </si>
  <si>
    <t>003FINW240040119</t>
  </si>
  <si>
    <t>003FINW240150129</t>
  </si>
  <si>
    <t>003FINW240040128</t>
  </si>
  <si>
    <t>003FINW240150139</t>
  </si>
  <si>
    <t>003FINW240230099</t>
  </si>
  <si>
    <t>003FINW240240447</t>
  </si>
  <si>
    <t>S24006205708</t>
  </si>
  <si>
    <t>S24006205709</t>
  </si>
  <si>
    <t>S24006205710</t>
  </si>
  <si>
    <t>S24006205711</t>
  </si>
  <si>
    <t>S24006205712</t>
  </si>
  <si>
    <t>S24006205713</t>
  </si>
  <si>
    <t>EDL03418924</t>
  </si>
  <si>
    <t>EDL03419324</t>
  </si>
  <si>
    <t>EDL03419424</t>
  </si>
  <si>
    <t>EDL03419524</t>
  </si>
  <si>
    <t>EDL03419624</t>
  </si>
  <si>
    <t>EDL03419724</t>
  </si>
  <si>
    <t>Knock of on Dt. 21.02.24</t>
  </si>
  <si>
    <t>594BM75240570017</t>
  </si>
  <si>
    <t>594BM75240570021</t>
  </si>
  <si>
    <t>594BM75240570008</t>
  </si>
  <si>
    <t>594BM75240570006</t>
  </si>
  <si>
    <t>594BM75240570009</t>
  </si>
  <si>
    <t>594BM75240580002</t>
  </si>
  <si>
    <t>S24006296498</t>
  </si>
  <si>
    <t>S24006296499</t>
  </si>
  <si>
    <t>S24006296500</t>
  </si>
  <si>
    <t>S24006296501</t>
  </si>
  <si>
    <t>S24006296502</t>
  </si>
  <si>
    <t>S24006296503</t>
  </si>
  <si>
    <t>003FINW240300459</t>
  </si>
  <si>
    <t>003FINW240360142</t>
  </si>
  <si>
    <t>003FINW240310191</t>
  </si>
  <si>
    <t>003FINW240440265</t>
  </si>
  <si>
    <t>003FINW240520192</t>
  </si>
  <si>
    <t>003FINW240640150</t>
  </si>
  <si>
    <t>EDL03689324</t>
  </si>
  <si>
    <t>EDL03689524</t>
  </si>
  <si>
    <t>EDL03689824</t>
  </si>
  <si>
    <t>EDL03690224</t>
  </si>
  <si>
    <t>EDL03690324</t>
  </si>
  <si>
    <t>EDL03690524</t>
  </si>
  <si>
    <t>Knock of on Dt. 26.03.24</t>
  </si>
  <si>
    <t>594BM75240870009</t>
  </si>
  <si>
    <t>594BM75240870012</t>
  </si>
  <si>
    <t>594BM75240870011</t>
  </si>
  <si>
    <t>594BM75240870014</t>
  </si>
  <si>
    <t>594BM75240870008</t>
  </si>
  <si>
    <t>594BM75240880013</t>
  </si>
  <si>
    <t>003FINW240600223</t>
  </si>
  <si>
    <t>003FINW240710285</t>
  </si>
  <si>
    <t>003FINW240640146</t>
  </si>
  <si>
    <t>003FINW240710305</t>
  </si>
  <si>
    <t>003FINW240810327</t>
  </si>
  <si>
    <t>003FINW240790239</t>
  </si>
  <si>
    <t>003FINW240990125</t>
  </si>
  <si>
    <t>S24006464214</t>
  </si>
  <si>
    <t>S24006464215</t>
  </si>
  <si>
    <t>S24006464216</t>
  </si>
  <si>
    <t>S24006464217</t>
  </si>
  <si>
    <t>S24006464218</t>
  </si>
  <si>
    <t>S24006464219</t>
  </si>
  <si>
    <t>S24006464220</t>
  </si>
  <si>
    <t>S24006464221</t>
  </si>
  <si>
    <t>Mohamad Jaafar</t>
  </si>
  <si>
    <t>UPWORK GLOBAL INC.</t>
  </si>
  <si>
    <t>EDL03954724</t>
  </si>
  <si>
    <t>EDL03954824</t>
  </si>
  <si>
    <t>EDL03954924</t>
  </si>
  <si>
    <t>EDL03955024</t>
  </si>
  <si>
    <t xml:space="preserve">EDL03955124 </t>
  </si>
  <si>
    <t>EDL03955224</t>
  </si>
  <si>
    <t>EDL03955324</t>
  </si>
  <si>
    <t>EDL03955424</t>
  </si>
  <si>
    <t>Knock of on Dt. 01.05.24</t>
  </si>
  <si>
    <t>594BM75241290012</t>
  </si>
  <si>
    <t>594BM75241240005</t>
  </si>
  <si>
    <t>594BM75241240004</t>
  </si>
  <si>
    <t>594BM75241240007</t>
  </si>
  <si>
    <t>594BM75241240002</t>
  </si>
  <si>
    <t>594BM75241240008</t>
  </si>
  <si>
    <t>594BM75241240003</t>
  </si>
  <si>
    <t>594BM75241240010</t>
  </si>
  <si>
    <t>Mohamad Jaafar (Alien Media Pty Ltd)</t>
  </si>
  <si>
    <t>AUS</t>
  </si>
  <si>
    <t>31-04-2024</t>
  </si>
  <si>
    <t>003FINW240950444</t>
  </si>
  <si>
    <t>003FINW240990151</t>
  </si>
  <si>
    <t>003FINW240960221</t>
  </si>
  <si>
    <t>003FINW241060039</t>
  </si>
  <si>
    <t>003FINW241130124</t>
  </si>
  <si>
    <t>003FINW241140318</t>
  </si>
  <si>
    <t>003FINW241300293</t>
  </si>
  <si>
    <t>S24006559728</t>
  </si>
  <si>
    <t>S24006559729</t>
  </si>
  <si>
    <t>S24006559730</t>
  </si>
  <si>
    <t>S24006559731</t>
  </si>
  <si>
    <t>S24006559732</t>
  </si>
  <si>
    <t>S24006559733</t>
  </si>
  <si>
    <t>S24006559734</t>
  </si>
  <si>
    <t>EDL04278824</t>
  </si>
  <si>
    <t>EDL04279224</t>
  </si>
  <si>
    <t>EDL04279324</t>
  </si>
  <si>
    <t>EDL04279824</t>
  </si>
  <si>
    <t>EDL04280224</t>
  </si>
  <si>
    <t>EDL04281824</t>
  </si>
  <si>
    <t>EDL04282024</t>
  </si>
  <si>
    <t>Knock of on Dt. 14.06.24</t>
  </si>
  <si>
    <t>594BM75241670051</t>
  </si>
  <si>
    <t>594BM75241670058</t>
  </si>
  <si>
    <t>594BM75241670053</t>
  </si>
  <si>
    <t>594BM75241670034</t>
  </si>
  <si>
    <t>594BM75241670043</t>
  </si>
  <si>
    <t>594BM75241720026</t>
  </si>
  <si>
    <t>594BM75241720022</t>
  </si>
  <si>
    <t>Dt. 20/06/2024</t>
  </si>
  <si>
    <t>003FINW241210235</t>
  </si>
  <si>
    <t>003FINW241230355</t>
  </si>
  <si>
    <t>003FINW241240120</t>
  </si>
  <si>
    <t>003FINW241350077</t>
  </si>
  <si>
    <t>003FINW241550055</t>
  </si>
  <si>
    <t>003FINW241700124</t>
  </si>
  <si>
    <t>003FINW241450292</t>
  </si>
  <si>
    <t>003FINW241620252</t>
  </si>
  <si>
    <t>S24006716747</t>
  </si>
  <si>
    <t>S24006716748</t>
  </si>
  <si>
    <t>S24006716749</t>
  </si>
  <si>
    <t>S24006716750</t>
  </si>
  <si>
    <t>S24006716751</t>
  </si>
  <si>
    <t>S24006716752</t>
  </si>
  <si>
    <t>S24006716753</t>
  </si>
  <si>
    <t>S24006716754</t>
  </si>
  <si>
    <t>EDL04411524</t>
  </si>
  <si>
    <t>EDL04411624</t>
  </si>
  <si>
    <t>EDL04411824</t>
  </si>
  <si>
    <t>EDL04411924</t>
  </si>
  <si>
    <t>EDL04412024</t>
  </si>
  <si>
    <t>EDL04412424</t>
  </si>
  <si>
    <t>EDL04412724</t>
  </si>
  <si>
    <t>EDL04413024</t>
  </si>
  <si>
    <t>Knock of on Dt. 02.07.24</t>
  </si>
  <si>
    <t>594BM75241860002</t>
  </si>
  <si>
    <t>594BM75241860008</t>
  </si>
  <si>
    <t>594BM75241860003</t>
  </si>
  <si>
    <t>594BM75241860015</t>
  </si>
  <si>
    <t>594BM75241860012</t>
  </si>
  <si>
    <t>594BM75241870002</t>
  </si>
  <si>
    <t>594BM75241860004</t>
  </si>
  <si>
    <t>594BM75241870001</t>
  </si>
  <si>
    <t>Hassan's Optician Co.</t>
  </si>
  <si>
    <t>Larry Green</t>
  </si>
  <si>
    <t>003FINW241550043</t>
  </si>
  <si>
    <t>003FINW241560056</t>
  </si>
  <si>
    <t>003FINW241800124</t>
  </si>
  <si>
    <t>003FINW241620256</t>
  </si>
  <si>
    <t>003FINW241650138</t>
  </si>
  <si>
    <t>003FINW241700119</t>
  </si>
  <si>
    <t>003FINW241760302</t>
  </si>
  <si>
    <t>003FINW241910266</t>
  </si>
  <si>
    <t>Dt. 29/07/2024</t>
  </si>
  <si>
    <t>YESB0000006001514979</t>
  </si>
  <si>
    <t>YESB0000006001518392</t>
  </si>
  <si>
    <t>YESB0000006001515084</t>
  </si>
  <si>
    <t>YESB0000006001515356</t>
  </si>
  <si>
    <t>YESB0000006001519991</t>
  </si>
  <si>
    <t>YESB0000006001673396</t>
  </si>
  <si>
    <t>YESB0000006001515338</t>
  </si>
  <si>
    <t>YESB0000006001515374</t>
  </si>
  <si>
    <t>YESB0000006001619916</t>
  </si>
  <si>
    <t>YESB0000006001540301</t>
  </si>
  <si>
    <t>YESB0000006001713595</t>
  </si>
  <si>
    <t>YESB0000006001543456</t>
  </si>
  <si>
    <t>YESB0000006001617469</t>
  </si>
  <si>
    <t>YESB0000006001541423</t>
  </si>
  <si>
    <t>YESB0000006001605918</t>
  </si>
  <si>
    <t>YESB0000006001606320</t>
  </si>
  <si>
    <t>YESB0000006001541212</t>
  </si>
  <si>
    <t>YESB0000006001546689</t>
  </si>
  <si>
    <t>YESB0000006001546712</t>
  </si>
  <si>
    <t>YESB0000006001546576</t>
  </si>
  <si>
    <t>YESB0000006001546613</t>
  </si>
  <si>
    <t>YESB0000006001606181</t>
  </si>
  <si>
    <t>YESB0000006001546502</t>
  </si>
  <si>
    <t>YESB0000006001605665</t>
  </si>
  <si>
    <t>YESB0000006001546364</t>
  </si>
  <si>
    <t>YESB0000006001546404</t>
  </si>
  <si>
    <t>YESB0000006001546676</t>
  </si>
  <si>
    <t>YESB0000006001546909</t>
  </si>
  <si>
    <t>YESB0000006001597475</t>
  </si>
  <si>
    <t>YESB0000006001596326</t>
  </si>
  <si>
    <t>YESB0000006001596836</t>
  </si>
  <si>
    <t>YESB0000006001596098</t>
  </si>
  <si>
    <t>YESB0000006001596788</t>
  </si>
  <si>
    <t>YESB0000006001595915</t>
  </si>
  <si>
    <t>YESB0000006001596327</t>
  </si>
  <si>
    <t>YESB0000006001713257</t>
  </si>
  <si>
    <t>YESB0000006001596609</t>
  </si>
  <si>
    <t>YESB0000006001597486</t>
  </si>
  <si>
    <t>YESB0000006001613000</t>
  </si>
  <si>
    <t>YESB0000006001612329</t>
  </si>
  <si>
    <t>YESB0000006001612285</t>
  </si>
  <si>
    <t>YESB0000006001612320</t>
  </si>
  <si>
    <t>YESB0000006001613106</t>
  </si>
  <si>
    <t>YESB0000006001612511</t>
  </si>
  <si>
    <t>YESB0000006001612804</t>
  </si>
  <si>
    <t>YESB0000006001612650</t>
  </si>
  <si>
    <t>YESB0000006001799768</t>
  </si>
  <si>
    <t>YESB0000006001612761</t>
  </si>
  <si>
    <t>YESB0000006001803340</t>
  </si>
  <si>
    <t>Remarks</t>
  </si>
  <si>
    <t>YES Bank</t>
  </si>
  <si>
    <t>Knock off  TON ED No.</t>
  </si>
  <si>
    <t>EDL00942422</t>
  </si>
  <si>
    <t>EDL00949722</t>
  </si>
  <si>
    <t>EDL01178222</t>
  </si>
  <si>
    <t>EDL01122122</t>
  </si>
  <si>
    <t>003FINW223410292 - 003FINW223460355</t>
  </si>
  <si>
    <t>003FINW223430308 , 003FINW230250308 , 003FINW230510276 , 003FINW231180046</t>
  </si>
  <si>
    <t>003FINW230650086 , 003FINW230820086</t>
  </si>
  <si>
    <t>003FINW222060374 /  003FINW222060381</t>
  </si>
  <si>
    <t>Rejected (Bank) Declaration letter Sent by mail. Dt. 22-5-23</t>
  </si>
  <si>
    <t>Required Invoice Sent by mail. Dt. 22-5-23</t>
  </si>
  <si>
    <t>Pending from Bank side - Invoice 14005.50 USD &amp; we received 13305.20 USD balance amount is @ 5% 700 USD TDS deduction on the remitter side so there is no balance remitting to be received &amp; therefore there is no additional FINW No.- (sent mail Dt.22-5-23 &amp; 19-07-23)</t>
  </si>
  <si>
    <t>EDL00505122</t>
  </si>
  <si>
    <t>EDL00503022</t>
  </si>
  <si>
    <t>EDL00503122</t>
  </si>
  <si>
    <t>EDL00503222</t>
  </si>
  <si>
    <t>S24006838009</t>
  </si>
  <si>
    <t>S24006838010</t>
  </si>
  <si>
    <t>S24006838011</t>
  </si>
  <si>
    <t>S24006838012</t>
  </si>
  <si>
    <t>S24006838013</t>
  </si>
  <si>
    <t>S24006838014</t>
  </si>
  <si>
    <t>S24006838015</t>
  </si>
  <si>
    <t>S24006838016</t>
  </si>
  <si>
    <t>KW</t>
  </si>
  <si>
    <t>EDL04664724</t>
  </si>
  <si>
    <t>Knock of on Dt. 01.08.24</t>
  </si>
  <si>
    <t>EDL04664924</t>
  </si>
  <si>
    <t>EDL04665124</t>
  </si>
  <si>
    <t>EDL04665424</t>
  </si>
  <si>
    <t>EDL04665624</t>
  </si>
  <si>
    <t>EDL04665724</t>
  </si>
  <si>
    <t>EDL04665824</t>
  </si>
  <si>
    <t>033FINW221160065</t>
  </si>
  <si>
    <t>EDL00504322</t>
  </si>
  <si>
    <t>EDL04663824</t>
  </si>
  <si>
    <t xml:space="preserve">Payment not Rec. Form Client (Sent softex cancelation e-mail to stpi dt.13-08-24 </t>
  </si>
  <si>
    <t>Payment not Rec. Form Client (Sent softex cancelation e-mail to stpi dt.13-08-24 )</t>
  </si>
  <si>
    <t>Have sent to required ED no e mail Dt.02/08/2024</t>
  </si>
  <si>
    <t>EDL04664024</t>
  </si>
  <si>
    <t>Invoice EUR 10280 &amp; we Received EUR 8690 Balance amount is bad-debt on the remitter side so there is no balance remitting to be received &amp; therefore there is no additional FINW No.</t>
  </si>
  <si>
    <t>Pending from Bank side - Invoice 26099 USD &amp; we received 19998.50 USD balance amount is 6100.50 USD deduction on the remitter side so there is no balance remitting to be received &amp; therefore there is no additional FINW No.- (sent mail Dt.22-5-23 &amp; 19-07-23)</t>
  </si>
  <si>
    <t>EDL04663624</t>
  </si>
  <si>
    <t>EDL04663524</t>
  </si>
  <si>
    <t>Invoice USD 10725 &amp; we Received EUR 6176 Balance amount is bad-debt on the remitter side so there is no balance remitting to be received &amp; For your information, there is no other FINW there for the above Invoice payment Kindly process it.(Have Sent to Bank reduction Letter bt E-mail Dt.12/08/24)</t>
  </si>
  <si>
    <t>Have sent to required ED no e mail Dt.02/08/2024. Status: Rejected (Bank)
Dt.19/08/2024</t>
  </si>
  <si>
    <t>594BM75242260019</t>
  </si>
  <si>
    <t>USD 1940+2976+2970 AGAINST 003FINW231280380, 003FINW231370192, 003FINW231490126 TO BE SETTLED AGAINST SOFTEX NO S23005179504. Status: Processed by Bank Dt.19/08/2024</t>
  </si>
  <si>
    <t>594BM75242260028</t>
  </si>
  <si>
    <t>594BM75242150011</t>
  </si>
  <si>
    <t>594BM75242150008</t>
  </si>
  <si>
    <t>594BM75242150003</t>
  </si>
  <si>
    <t>594BM75242150009</t>
  </si>
  <si>
    <t>594BM75242150006</t>
  </si>
  <si>
    <t>594BM75242150004</t>
  </si>
  <si>
    <t>594BM75242150010</t>
  </si>
  <si>
    <t>Have sent to required ED no e mail Dt.02/08/2024 Status: Processed by Bank Dt.09/08/2024</t>
  </si>
  <si>
    <t>Dt. 16/08/2024</t>
  </si>
  <si>
    <t>S24006969327</t>
  </si>
  <si>
    <t>S24006969328</t>
  </si>
  <si>
    <t>S24006969329</t>
  </si>
  <si>
    <t>S24006969330</t>
  </si>
  <si>
    <t>S24006969331</t>
  </si>
  <si>
    <t>S24006969332</t>
  </si>
  <si>
    <t>S24006969333</t>
  </si>
  <si>
    <t>S24006969334</t>
  </si>
  <si>
    <t>S24006969335</t>
  </si>
  <si>
    <t>S24006969336</t>
  </si>
  <si>
    <t>S24006972229</t>
  </si>
  <si>
    <t xml:space="preserve">Eye Plastics LLC </t>
  </si>
  <si>
    <t xml:space="preserve">Mohamad Jaafar </t>
  </si>
  <si>
    <t xml:space="preserve">Metpro Fze </t>
  </si>
  <si>
    <t>AE</t>
  </si>
  <si>
    <t>Upwork Global Inc</t>
  </si>
  <si>
    <t>003FINW241910269</t>
  </si>
  <si>
    <t>003FINW241840227</t>
  </si>
  <si>
    <t>003FINW241830030</t>
  </si>
  <si>
    <t>003FINW241840224</t>
  </si>
  <si>
    <t>003FINW241840240</t>
  </si>
  <si>
    <t>003FINW241850129</t>
  </si>
  <si>
    <t>003FINW241910256</t>
  </si>
  <si>
    <t>003FINW242040201</t>
  </si>
  <si>
    <t>003FINW242040042</t>
  </si>
  <si>
    <t>003FINW242190145</t>
  </si>
  <si>
    <t>EDL04976524</t>
  </si>
  <si>
    <t>EDL04976724</t>
  </si>
  <si>
    <t>EDL04977124</t>
  </si>
  <si>
    <t>EDL04977924</t>
  </si>
  <si>
    <t>EDL04978124</t>
  </si>
  <si>
    <t>EDL04978224</t>
  </si>
  <si>
    <t>EDL04978424</t>
  </si>
  <si>
    <t>EDL04978724</t>
  </si>
  <si>
    <t>EDL04979124</t>
  </si>
  <si>
    <t>EDL04979424</t>
  </si>
  <si>
    <t>Knock of on Dt. 10.09.24</t>
  </si>
  <si>
    <t>EDL04980324</t>
  </si>
  <si>
    <t>Regularaized from bank</t>
  </si>
  <si>
    <t>upwork</t>
  </si>
  <si>
    <t>Neo39</t>
  </si>
  <si>
    <t>Procom</t>
  </si>
  <si>
    <t>MyGermany</t>
  </si>
  <si>
    <t>Invortal</t>
  </si>
  <si>
    <t>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</si>
</sst>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/yyyy"/>
    <numFmt numFmtId="165" formatCode="[$$-409]#,##0_);\([$$-409]#,##0\)"/>
    <numFmt numFmtId="166" formatCode="[$-14009]dd/mm/yyyy"/>
    <numFmt numFmtId="167" formatCode="dd\-mm\-yyyy"/>
  </numFmts>
  <fonts count="105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1"/>
      <name val="Calibri"/>
      <family val="2"/>
    </font>
    <font>
      <b/>
      <sz val="9"/>
      <color rgb="FF333333"/>
      <name val="Arial"/>
      <family val="2"/>
    </font>
    <font>
      <b/>
      <sz val="10"/>
      <color rgb="FF000000"/>
      <name val="Arial"/>
      <family val="2"/>
    </font>
    <font>
      <b/>
      <sz val="10"/>
      <color rgb="FF333333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u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  <font>
      <sz val="10"/>
      <color rgb="FF201F1E"/>
      <name val="Arial"/>
      <family val="2"/>
    </font>
    <font>
      <sz val="11"/>
      <color rgb="FF22222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</font>
    <font>
      <b/>
      <sz val="10"/>
      <color rgb="FFFF0000"/>
      <name val="Arial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</font>
    <font>
      <sz val="11"/>
      <color rgb="FF222222"/>
      <name val="Book Antiqua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ajor"/>
    </font>
  </fonts>
  <fills count="7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953734"/>
        <bgColor rgb="FF953734"/>
      </patternFill>
    </fill>
    <fill>
      <patternFill patternType="solid">
        <fgColor rgb="FFF2DBDB"/>
        <bgColor rgb="FFF2DBDB"/>
      </patternFill>
    </fill>
    <fill>
      <patternFill patternType="solid">
        <fgColor rgb="FFE5B8B7"/>
        <bgColor rgb="FFE5B8B7"/>
      </patternFill>
    </fill>
    <fill>
      <patternFill patternType="solid">
        <fgColor rgb="FFEAF1DD"/>
        <bgColor rgb="FFEAF1DD"/>
      </patternFill>
    </fill>
    <fill>
      <patternFill patternType="solid">
        <fgColor rgb="FFD6E3BC"/>
        <bgColor rgb="FFD6E3BC"/>
      </patternFill>
    </fill>
    <fill>
      <patternFill patternType="solid">
        <fgColor rgb="FF548DD4"/>
        <bgColor rgb="FF548DD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rgb="FFF2DBDB"/>
      </patternFill>
    </fill>
    <fill>
      <patternFill patternType="solid">
        <fgColor rgb="FF92D050"/>
        <bgColor rgb="FFB8CCE4"/>
      </patternFill>
    </fill>
    <fill>
      <patternFill patternType="solid">
        <fgColor rgb="FF92D050"/>
        <bgColor rgb="FF953734"/>
      </patternFill>
    </fill>
    <fill>
      <patternFill patternType="solid">
        <fgColor rgb="FF92D050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rgb="FFE5B8B7"/>
      </patternFill>
    </fill>
    <fill>
      <patternFill patternType="solid">
        <fgColor rgb="FF92D050"/>
        <bgColor rgb="FF548DD4"/>
      </patternFill>
    </fill>
    <fill>
      <patternFill patternType="solid">
        <fgColor rgb="FF92D050"/>
        <bgColor rgb="FFD6E3BC"/>
      </patternFill>
    </fill>
    <fill>
      <patternFill patternType="solid">
        <fgColor rgb="FF92D050"/>
        <bgColor rgb="FFEAF1DD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8" tint="0.59999389629810485"/>
        <bgColor rgb="FFB8CCE4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EAF1DD"/>
      </patternFill>
    </fill>
    <fill>
      <patternFill patternType="solid">
        <fgColor theme="8" tint="0.59999389629810485"/>
        <bgColor rgb="FFD6E3BC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rgb="FF548DD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33CC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theme="0"/>
      </patternFill>
    </fill>
    <fill>
      <patternFill patternType="solid">
        <fgColor theme="8" tint="0.39997558519241921"/>
        <bgColor indexed="64"/>
      </patternFill>
    </fill>
  </fills>
  <borders count="7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7">
    <xf numFmtId="0" fontId="0" fillId="0" borderId="0"/>
    <xf numFmtId="0" fontId="89" fillId="0" borderId="63" applyNumberFormat="0" applyFill="0" applyAlignment="0" applyProtection="0"/>
    <xf numFmtId="0" fontId="90" fillId="0" borderId="64" applyNumberFormat="0" applyFill="0" applyAlignment="0" applyProtection="0"/>
    <xf numFmtId="0" fontId="91" fillId="0" borderId="65" applyNumberFormat="0" applyFill="0" applyAlignment="0" applyProtection="0"/>
    <xf numFmtId="0" fontId="95" fillId="42" borderId="66" applyNumberFormat="0" applyAlignment="0" applyProtection="0"/>
    <xf numFmtId="0" fontId="96" fillId="43" borderId="67" applyNumberFormat="0" applyAlignment="0" applyProtection="0"/>
    <xf numFmtId="0" fontId="97" fillId="43" borderId="66" applyNumberFormat="0" applyAlignment="0" applyProtection="0"/>
    <xf numFmtId="0" fontId="98" fillId="0" borderId="68" applyNumberFormat="0" applyFill="0" applyAlignment="0" applyProtection="0"/>
    <xf numFmtId="0" fontId="99" fillId="44" borderId="69" applyNumberFormat="0" applyAlignment="0" applyProtection="0"/>
    <xf numFmtId="0" fontId="102" fillId="0" borderId="71" applyNumberFormat="0" applyFill="0" applyAlignment="0" applyProtection="0"/>
    <xf numFmtId="0" fontId="36" fillId="0" borderId="17"/>
    <xf numFmtId="0" fontId="104" fillId="0" borderId="17" applyNumberFormat="0" applyFill="0" applyBorder="0" applyAlignment="0" applyProtection="0"/>
    <xf numFmtId="0" fontId="91" fillId="0" borderId="17" applyNumberFormat="0" applyFill="0" applyBorder="0" applyAlignment="0" applyProtection="0"/>
    <xf numFmtId="0" fontId="92" fillId="39" borderId="17" applyNumberFormat="0" applyBorder="0" applyAlignment="0" applyProtection="0"/>
    <xf numFmtId="0" fontId="93" fillId="40" borderId="17" applyNumberFormat="0" applyBorder="0" applyAlignment="0" applyProtection="0"/>
    <xf numFmtId="0" fontId="94" fillId="41" borderId="17" applyNumberFormat="0" applyBorder="0" applyAlignment="0" applyProtection="0"/>
    <xf numFmtId="0" fontId="100" fillId="0" borderId="17" applyNumberFormat="0" applyFill="0" applyBorder="0" applyAlignment="0" applyProtection="0"/>
    <xf numFmtId="0" fontId="36" fillId="45" borderId="70" applyNumberFormat="0" applyFont="0" applyAlignment="0" applyProtection="0"/>
    <xf numFmtId="0" fontId="101" fillId="0" borderId="17" applyNumberFormat="0" applyFill="0" applyBorder="0" applyAlignment="0" applyProtection="0"/>
    <xf numFmtId="0" fontId="103" fillId="46" borderId="17" applyNumberFormat="0" applyBorder="0" applyAlignment="0" applyProtection="0"/>
    <xf numFmtId="0" fontId="36" fillId="47" borderId="17" applyNumberFormat="0" applyBorder="0" applyAlignment="0" applyProtection="0"/>
    <xf numFmtId="0" fontId="36" fillId="48" borderId="17" applyNumberFormat="0" applyBorder="0" applyAlignment="0" applyProtection="0"/>
    <xf numFmtId="0" fontId="103" fillId="49" borderId="17" applyNumberFormat="0" applyBorder="0" applyAlignment="0" applyProtection="0"/>
    <xf numFmtId="0" fontId="103" fillId="50" borderId="17" applyNumberFormat="0" applyBorder="0" applyAlignment="0" applyProtection="0"/>
    <xf numFmtId="0" fontId="36" fillId="51" borderId="17" applyNumberFormat="0" applyBorder="0" applyAlignment="0" applyProtection="0"/>
    <xf numFmtId="0" fontId="36" fillId="52" borderId="17" applyNumberFormat="0" applyBorder="0" applyAlignment="0" applyProtection="0"/>
    <xf numFmtId="0" fontId="103" fillId="53" borderId="17" applyNumberFormat="0" applyBorder="0" applyAlignment="0" applyProtection="0"/>
    <xf numFmtId="0" fontId="103" fillId="54" borderId="17" applyNumberFormat="0" applyBorder="0" applyAlignment="0" applyProtection="0"/>
    <xf numFmtId="0" fontId="36" fillId="55" borderId="17" applyNumberFormat="0" applyBorder="0" applyAlignment="0" applyProtection="0"/>
    <xf numFmtId="0" fontId="36" fillId="56" borderId="17" applyNumberFormat="0" applyBorder="0" applyAlignment="0" applyProtection="0"/>
    <xf numFmtId="0" fontId="103" fillId="57" borderId="17" applyNumberFormat="0" applyBorder="0" applyAlignment="0" applyProtection="0"/>
    <xf numFmtId="0" fontId="103" fillId="58" borderId="17" applyNumberFormat="0" applyBorder="0" applyAlignment="0" applyProtection="0"/>
    <xf numFmtId="0" fontId="36" fillId="59" borderId="17" applyNumberFormat="0" applyBorder="0" applyAlignment="0" applyProtection="0"/>
    <xf numFmtId="0" fontId="36" fillId="60" borderId="17" applyNumberFormat="0" applyBorder="0" applyAlignment="0" applyProtection="0"/>
    <xf numFmtId="0" fontId="103" fillId="61" borderId="17" applyNumberFormat="0" applyBorder="0" applyAlignment="0" applyProtection="0"/>
    <xf numFmtId="0" fontId="103" fillId="62" borderId="17" applyNumberFormat="0" applyBorder="0" applyAlignment="0" applyProtection="0"/>
    <xf numFmtId="0" fontId="36" fillId="63" borderId="17" applyNumberFormat="0" applyBorder="0" applyAlignment="0" applyProtection="0"/>
    <xf numFmtId="0" fontId="36" fillId="64" borderId="17" applyNumberFormat="0" applyBorder="0" applyAlignment="0" applyProtection="0"/>
    <xf numFmtId="0" fontId="103" fillId="65" borderId="17" applyNumberFormat="0" applyBorder="0" applyAlignment="0" applyProtection="0"/>
    <xf numFmtId="0" fontId="103" fillId="66" borderId="17" applyNumberFormat="0" applyBorder="0" applyAlignment="0" applyProtection="0"/>
    <xf numFmtId="0" fontId="36" fillId="67" borderId="17" applyNumberFormat="0" applyBorder="0" applyAlignment="0" applyProtection="0"/>
    <xf numFmtId="0" fontId="36" fillId="68" borderId="17" applyNumberFormat="0" applyBorder="0" applyAlignment="0" applyProtection="0"/>
    <xf numFmtId="0" fontId="103" fillId="69" borderId="17" applyNumberFormat="0" applyBorder="0" applyAlignment="0" applyProtection="0"/>
    <xf numFmtId="0" fontId="25" fillId="0" borderId="17"/>
    <xf numFmtId="0" fontId="25" fillId="45" borderId="70" applyNumberFormat="0" applyFont="0" applyAlignment="0" applyProtection="0"/>
    <xf numFmtId="0" fontId="25" fillId="47" borderId="17" applyNumberFormat="0" applyBorder="0" applyAlignment="0" applyProtection="0"/>
    <xf numFmtId="0" fontId="25" fillId="48" borderId="17" applyNumberFormat="0" applyBorder="0" applyAlignment="0" applyProtection="0"/>
    <xf numFmtId="0" fontId="25" fillId="51" borderId="17" applyNumberFormat="0" applyBorder="0" applyAlignment="0" applyProtection="0"/>
    <xf numFmtId="0" fontId="25" fillId="52" borderId="17" applyNumberFormat="0" applyBorder="0" applyAlignment="0" applyProtection="0"/>
    <xf numFmtId="0" fontId="25" fillId="55" borderId="17" applyNumberFormat="0" applyBorder="0" applyAlignment="0" applyProtection="0"/>
    <xf numFmtId="0" fontId="25" fillId="56" borderId="17" applyNumberFormat="0" applyBorder="0" applyAlignment="0" applyProtection="0"/>
    <xf numFmtId="0" fontId="25" fillId="59" borderId="17" applyNumberFormat="0" applyBorder="0" applyAlignment="0" applyProtection="0"/>
    <xf numFmtId="0" fontId="25" fillId="60" borderId="17" applyNumberFormat="0" applyBorder="0" applyAlignment="0" applyProtection="0"/>
    <xf numFmtId="0" fontId="25" fillId="63" borderId="17" applyNumberFormat="0" applyBorder="0" applyAlignment="0" applyProtection="0"/>
    <xf numFmtId="0" fontId="25" fillId="64" borderId="17" applyNumberFormat="0" applyBorder="0" applyAlignment="0" applyProtection="0"/>
    <xf numFmtId="0" fontId="25" fillId="67" borderId="17" applyNumberFormat="0" applyBorder="0" applyAlignment="0" applyProtection="0"/>
    <xf numFmtId="0" fontId="25" fillId="68" borderId="17" applyNumberFormat="0" applyBorder="0" applyAlignment="0" applyProtection="0"/>
  </cellStyleXfs>
  <cellXfs count="1045">
    <xf numFmtId="0" fontId="0" fillId="0" borderId="0" xfId="0" applyFont="1" applyAlignment="1"/>
    <xf numFmtId="0" fontId="56" fillId="0" borderId="1" xfId="0" applyFont="1" applyBorder="1" applyAlignment="1">
      <alignment horizontal="center"/>
    </xf>
    <xf numFmtId="0" fontId="56" fillId="0" borderId="0" xfId="0" applyFont="1" applyAlignment="1"/>
    <xf numFmtId="0" fontId="56" fillId="0" borderId="0" xfId="0" applyFont="1" applyAlignment="1">
      <alignment horizontal="center"/>
    </xf>
    <xf numFmtId="0" fontId="57" fillId="0" borderId="0" xfId="0" applyFont="1" applyAlignment="1"/>
    <xf numFmtId="49" fontId="58" fillId="0" borderId="1" xfId="0" applyNumberFormat="1" applyFont="1" applyBorder="1" applyAlignment="1">
      <alignment horizontal="left" vertical="top"/>
    </xf>
    <xf numFmtId="49" fontId="57" fillId="0" borderId="1" xfId="0" applyNumberFormat="1" applyFont="1" applyBorder="1" applyAlignment="1">
      <alignment wrapText="1"/>
    </xf>
    <xf numFmtId="0" fontId="57" fillId="0" borderId="1" xfId="0" applyFont="1" applyBorder="1" applyAlignment="1">
      <alignment horizontal="left" wrapText="1"/>
    </xf>
    <xf numFmtId="0" fontId="57" fillId="0" borderId="1" xfId="0" applyFont="1" applyBorder="1" applyAlignment="1"/>
    <xf numFmtId="0" fontId="57" fillId="0" borderId="1" xfId="0" applyFont="1" applyBorder="1" applyAlignment="1">
      <alignment horizontal="center"/>
    </xf>
    <xf numFmtId="0" fontId="58" fillId="0" borderId="1" xfId="0" applyFont="1" applyBorder="1" applyAlignment="1">
      <alignment horizontal="left" vertical="top"/>
    </xf>
    <xf numFmtId="0" fontId="59" fillId="0" borderId="1" xfId="0" applyFont="1" applyBorder="1" applyAlignment="1">
      <alignment horizontal="left" vertical="center"/>
    </xf>
    <xf numFmtId="49" fontId="58" fillId="0" borderId="1" xfId="0" applyNumberFormat="1" applyFont="1" applyBorder="1" applyAlignment="1">
      <alignment horizontal="left"/>
    </xf>
    <xf numFmtId="0" fontId="58" fillId="0" borderId="1" xfId="0" applyFont="1" applyBorder="1" applyAlignment="1">
      <alignment horizontal="left"/>
    </xf>
    <xf numFmtId="0" fontId="58" fillId="0" borderId="1" xfId="0" applyFont="1" applyBorder="1" applyAlignment="1">
      <alignment wrapText="1"/>
    </xf>
    <xf numFmtId="0" fontId="57" fillId="0" borderId="0" xfId="0" applyFont="1" applyAlignment="1">
      <alignment horizontal="center"/>
    </xf>
    <xf numFmtId="0" fontId="56" fillId="0" borderId="2" xfId="0" applyFont="1" applyBorder="1" applyAlignment="1"/>
    <xf numFmtId="0" fontId="57" fillId="0" borderId="6" xfId="0" applyFont="1" applyBorder="1" applyAlignment="1">
      <alignment horizontal="center"/>
    </xf>
    <xf numFmtId="164" fontId="58" fillId="0" borderId="6" xfId="0" applyNumberFormat="1" applyFont="1" applyBorder="1" applyAlignment="1">
      <alignment horizontal="right" wrapText="1"/>
    </xf>
    <xf numFmtId="0" fontId="61" fillId="0" borderId="1" xfId="0" applyFont="1" applyBorder="1" applyAlignment="1"/>
    <xf numFmtId="0" fontId="58" fillId="0" borderId="6" xfId="0" applyFont="1" applyBorder="1" applyAlignment="1">
      <alignment horizontal="right" wrapText="1"/>
    </xf>
    <xf numFmtId="0" fontId="0" fillId="0" borderId="1" xfId="0" applyFont="1" applyBorder="1" applyAlignment="1"/>
    <xf numFmtId="0" fontId="0" fillId="0" borderId="6" xfId="0" applyFont="1" applyBorder="1" applyAlignment="1"/>
    <xf numFmtId="0" fontId="58" fillId="0" borderId="6" xfId="0" applyFont="1" applyBorder="1" applyAlignment="1">
      <alignment wrapText="1"/>
    </xf>
    <xf numFmtId="0" fontId="61" fillId="0" borderId="1" xfId="0" applyFont="1" applyBorder="1" applyAlignment="1">
      <alignment horizontal="left"/>
    </xf>
    <xf numFmtId="0" fontId="63" fillId="0" borderId="1" xfId="0" applyFont="1" applyBorder="1" applyAlignment="1"/>
    <xf numFmtId="0" fontId="64" fillId="2" borderId="1" xfId="0" applyFont="1" applyFill="1" applyBorder="1" applyAlignment="1">
      <alignment horizontal="left"/>
    </xf>
    <xf numFmtId="0" fontId="58" fillId="0" borderId="10" xfId="0" applyFont="1" applyBorder="1" applyAlignment="1">
      <alignment horizontal="right" wrapText="1"/>
    </xf>
    <xf numFmtId="0" fontId="57" fillId="2" borderId="13" xfId="0" applyFont="1" applyFill="1" applyBorder="1" applyAlignment="1">
      <alignment wrapText="1"/>
    </xf>
    <xf numFmtId="0" fontId="64" fillId="4" borderId="14" xfId="0" applyFont="1" applyFill="1" applyBorder="1" applyAlignment="1">
      <alignment horizontal="left"/>
    </xf>
    <xf numFmtId="0" fontId="58" fillId="0" borderId="0" xfId="0" applyFont="1" applyAlignment="1"/>
    <xf numFmtId="0" fontId="64" fillId="5" borderId="14" xfId="0" applyFont="1" applyFill="1" applyBorder="1" applyAlignment="1">
      <alignment horizontal="left"/>
    </xf>
    <xf numFmtId="0" fontId="65" fillId="2" borderId="13" xfId="0" applyFont="1" applyFill="1" applyBorder="1" applyAlignment="1">
      <alignment horizontal="right" wrapText="1"/>
    </xf>
    <xf numFmtId="0" fontId="65" fillId="2" borderId="13" xfId="0" applyFont="1" applyFill="1" applyBorder="1" applyAlignment="1">
      <alignment wrapText="1"/>
    </xf>
    <xf numFmtId="0" fontId="57" fillId="0" borderId="6" xfId="0" applyFont="1" applyBorder="1" applyAlignment="1">
      <alignment wrapText="1"/>
    </xf>
    <xf numFmtId="0" fontId="64" fillId="3" borderId="14" xfId="0" applyFont="1" applyFill="1" applyBorder="1" applyAlignment="1">
      <alignment horizontal="left"/>
    </xf>
    <xf numFmtId="0" fontId="58" fillId="0" borderId="10" xfId="0" applyFont="1" applyBorder="1" applyAlignment="1">
      <alignment wrapText="1"/>
    </xf>
    <xf numFmtId="0" fontId="58" fillId="0" borderId="1" xfId="0" applyFont="1" applyBorder="1" applyAlignment="1">
      <alignment horizontal="left" wrapText="1"/>
    </xf>
    <xf numFmtId="0" fontId="64" fillId="6" borderId="14" xfId="0" applyFont="1" applyFill="1" applyBorder="1" applyAlignment="1">
      <alignment horizontal="left"/>
    </xf>
    <xf numFmtId="0" fontId="0" fillId="7" borderId="1" xfId="0" applyFont="1" applyFill="1" applyBorder="1" applyAlignment="1"/>
    <xf numFmtId="0" fontId="64" fillId="8" borderId="14" xfId="0" applyFont="1" applyFill="1" applyBorder="1" applyAlignment="1">
      <alignment horizontal="left"/>
    </xf>
    <xf numFmtId="0" fontId="64" fillId="9" borderId="14" xfId="0" applyFont="1" applyFill="1" applyBorder="1" applyAlignment="1">
      <alignment horizontal="left"/>
    </xf>
    <xf numFmtId="0" fontId="0" fillId="0" borderId="0" xfId="0" applyFont="1"/>
    <xf numFmtId="0" fontId="58" fillId="0" borderId="1" xfId="0" applyFont="1" applyBorder="1" applyAlignment="1">
      <alignment horizontal="right" wrapText="1"/>
    </xf>
    <xf numFmtId="0" fontId="56" fillId="0" borderId="2" xfId="0" applyFont="1" applyBorder="1" applyAlignment="1">
      <alignment horizontal="center"/>
    </xf>
    <xf numFmtId="0" fontId="57" fillId="0" borderId="1" xfId="0" applyFont="1" applyBorder="1" applyAlignment="1">
      <alignment wrapText="1"/>
    </xf>
    <xf numFmtId="164" fontId="58" fillId="10" borderId="1" xfId="0" applyNumberFormat="1" applyFont="1" applyFill="1" applyBorder="1" applyAlignment="1">
      <alignment horizontal="right" wrapText="1"/>
    </xf>
    <xf numFmtId="0" fontId="63" fillId="10" borderId="1" xfId="0" applyFont="1" applyFill="1" applyBorder="1" applyAlignment="1"/>
    <xf numFmtId="0" fontId="58" fillId="0" borderId="1" xfId="0" applyFont="1" applyBorder="1" applyAlignment="1">
      <alignment horizontal="center" wrapText="1"/>
    </xf>
    <xf numFmtId="0" fontId="57" fillId="0" borderId="1" xfId="0" applyFont="1" applyBorder="1" applyAlignment="1">
      <alignment horizontal="right" wrapText="1"/>
    </xf>
    <xf numFmtId="0" fontId="58" fillId="0" borderId="6" xfId="0" applyFont="1" applyBorder="1" applyAlignment="1">
      <alignment horizontal="center" wrapText="1"/>
    </xf>
    <xf numFmtId="0" fontId="57" fillId="0" borderId="10" xfId="0" applyFont="1" applyBorder="1" applyAlignment="1">
      <alignment horizontal="right" wrapText="1"/>
    </xf>
    <xf numFmtId="0" fontId="63" fillId="10" borderId="20" xfId="0" applyFont="1" applyFill="1" applyBorder="1" applyAlignment="1"/>
    <xf numFmtId="0" fontId="0" fillId="7" borderId="13" xfId="0" applyFont="1" applyFill="1" applyBorder="1" applyAlignment="1"/>
    <xf numFmtId="0" fontId="57" fillId="0" borderId="1" xfId="0" applyFont="1" applyBorder="1" applyAlignment="1">
      <alignment horizontal="center" wrapText="1"/>
    </xf>
    <xf numFmtId="49" fontId="58" fillId="10" borderId="1" xfId="0" applyNumberFormat="1" applyFont="1" applyFill="1" applyBorder="1" applyAlignment="1">
      <alignment horizontal="right" wrapText="1"/>
    </xf>
    <xf numFmtId="0" fontId="58" fillId="0" borderId="10" xfId="0" applyFont="1" applyBorder="1" applyAlignment="1">
      <alignment horizontal="center" wrapText="1"/>
    </xf>
    <xf numFmtId="0" fontId="58" fillId="11" borderId="1" xfId="0" applyFont="1" applyFill="1" applyBorder="1" applyAlignment="1">
      <alignment wrapText="1"/>
    </xf>
    <xf numFmtId="164" fontId="58" fillId="0" borderId="10" xfId="0" applyNumberFormat="1" applyFont="1" applyBorder="1" applyAlignment="1">
      <alignment horizontal="right" wrapText="1"/>
    </xf>
    <xf numFmtId="0" fontId="58" fillId="12" borderId="21" xfId="0" applyFont="1" applyFill="1" applyBorder="1" applyAlignment="1">
      <alignment horizontal="right" wrapText="1"/>
    </xf>
    <xf numFmtId="164" fontId="58" fillId="12" borderId="21" xfId="0" applyNumberFormat="1" applyFont="1" applyFill="1" applyBorder="1" applyAlignment="1">
      <alignment horizontal="right" wrapText="1"/>
    </xf>
    <xf numFmtId="49" fontId="56" fillId="0" borderId="2" xfId="0" applyNumberFormat="1" applyFont="1" applyBorder="1" applyAlignment="1">
      <alignment horizontal="center"/>
    </xf>
    <xf numFmtId="49" fontId="58" fillId="0" borderId="6" xfId="0" applyNumberFormat="1" applyFont="1" applyBorder="1" applyAlignment="1">
      <alignment horizontal="right" wrapText="1"/>
    </xf>
    <xf numFmtId="0" fontId="59" fillId="10" borderId="20" xfId="0" applyFont="1" applyFill="1" applyBorder="1" applyAlignment="1"/>
    <xf numFmtId="0" fontId="59" fillId="10" borderId="1" xfId="0" applyFont="1" applyFill="1" applyBorder="1" applyAlignment="1"/>
    <xf numFmtId="49" fontId="58" fillId="0" borderId="1" xfId="0" applyNumberFormat="1" applyFont="1" applyBorder="1" applyAlignment="1">
      <alignment horizontal="right" wrapText="1"/>
    </xf>
    <xf numFmtId="0" fontId="59" fillId="10" borderId="21" xfId="0" applyFont="1" applyFill="1" applyBorder="1" applyAlignment="1"/>
    <xf numFmtId="0" fontId="59" fillId="2" borderId="1" xfId="0" applyFont="1" applyFill="1" applyBorder="1" applyAlignment="1"/>
    <xf numFmtId="0" fontId="0" fillId="0" borderId="0" xfId="0" applyFont="1" applyAlignment="1">
      <alignment horizontal="center"/>
    </xf>
    <xf numFmtId="0" fontId="0" fillId="10" borderId="14" xfId="0" applyFont="1" applyFill="1" applyBorder="1" applyAlignment="1"/>
    <xf numFmtId="0" fontId="56" fillId="10" borderId="1" xfId="0" applyFont="1" applyFill="1" applyBorder="1" applyAlignment="1">
      <alignment horizontal="center" wrapText="1"/>
    </xf>
    <xf numFmtId="0" fontId="69" fillId="10" borderId="1" xfId="0" applyFont="1" applyFill="1" applyBorder="1" applyAlignment="1">
      <alignment horizontal="center" wrapText="1"/>
    </xf>
    <xf numFmtId="49" fontId="56" fillId="0" borderId="1" xfId="0" applyNumberFormat="1" applyFont="1" applyBorder="1" applyAlignment="1">
      <alignment horizontal="center"/>
    </xf>
    <xf numFmtId="0" fontId="58" fillId="0" borderId="1" xfId="0" applyFont="1" applyBorder="1" applyAlignment="1">
      <alignment horizontal="center" wrapText="1"/>
    </xf>
    <xf numFmtId="0" fontId="58" fillId="0" borderId="1" xfId="0" applyFont="1" applyBorder="1" applyAlignment="1">
      <alignment horizontal="center"/>
    </xf>
    <xf numFmtId="0" fontId="58" fillId="0" borderId="1" xfId="0" applyFont="1" applyBorder="1" applyAlignment="1"/>
    <xf numFmtId="0" fontId="58" fillId="10" borderId="1" xfId="0" applyFont="1" applyFill="1" applyBorder="1" applyAlignment="1">
      <alignment wrapText="1"/>
    </xf>
    <xf numFmtId="0" fontId="65" fillId="0" borderId="1" xfId="0" applyFont="1" applyBorder="1" applyAlignment="1"/>
    <xf numFmtId="0" fontId="70" fillId="0" borderId="1" xfId="0" applyFont="1" applyBorder="1" applyAlignment="1">
      <alignment horizontal="center" vertical="center" wrapText="1"/>
    </xf>
    <xf numFmtId="0" fontId="71" fillId="0" borderId="1" xfId="0" applyFont="1" applyBorder="1" applyAlignment="1">
      <alignment vertical="center" wrapText="1"/>
    </xf>
    <xf numFmtId="0" fontId="0" fillId="0" borderId="26" xfId="0" applyFont="1" applyBorder="1" applyAlignment="1"/>
    <xf numFmtId="0" fontId="67" fillId="0" borderId="26" xfId="0" applyFont="1" applyBorder="1" applyAlignment="1">
      <alignment horizontal="center"/>
    </xf>
    <xf numFmtId="167" fontId="58" fillId="0" borderId="9" xfId="0" applyNumberFormat="1" applyFont="1" applyBorder="1" applyAlignment="1">
      <alignment horizontal="right"/>
    </xf>
    <xf numFmtId="0" fontId="58" fillId="10" borderId="26" xfId="0" applyFont="1" applyFill="1" applyBorder="1" applyAlignment="1">
      <alignment wrapText="1"/>
    </xf>
    <xf numFmtId="0" fontId="58" fillId="0" borderId="4" xfId="0" applyFont="1" applyBorder="1" applyAlignment="1">
      <alignment horizontal="center"/>
    </xf>
    <xf numFmtId="0" fontId="0" fillId="13" borderId="0" xfId="0" applyFont="1" applyFill="1" applyAlignment="1"/>
    <xf numFmtId="49" fontId="62" fillId="13" borderId="26" xfId="0" applyNumberFormat="1" applyFont="1" applyFill="1" applyBorder="1" applyAlignment="1">
      <alignment horizontal="left" vertical="center" wrapText="1"/>
    </xf>
    <xf numFmtId="0" fontId="62" fillId="13" borderId="26" xfId="0" applyFont="1" applyFill="1" applyBorder="1" applyAlignment="1">
      <alignment horizontal="left" vertical="center" wrapText="1"/>
    </xf>
    <xf numFmtId="0" fontId="63" fillId="10" borderId="26" xfId="0" applyFont="1" applyFill="1" applyBorder="1" applyAlignment="1">
      <alignment horizontal="left" vertical="center"/>
    </xf>
    <xf numFmtId="0" fontId="56" fillId="13" borderId="26" xfId="0" applyFont="1" applyFill="1" applyBorder="1" applyAlignment="1">
      <alignment horizontal="left" vertical="center" wrapText="1"/>
    </xf>
    <xf numFmtId="49" fontId="58" fillId="13" borderId="17" xfId="0" applyNumberFormat="1" applyFont="1" applyFill="1" applyBorder="1" applyAlignment="1">
      <alignment horizontal="right" wrapText="1"/>
    </xf>
    <xf numFmtId="0" fontId="58" fillId="13" borderId="17" xfId="0" applyFont="1" applyFill="1" applyBorder="1" applyAlignment="1">
      <alignment horizontal="right" wrapText="1"/>
    </xf>
    <xf numFmtId="0" fontId="59" fillId="10" borderId="17" xfId="0" applyFont="1" applyFill="1" applyBorder="1" applyAlignment="1"/>
    <xf numFmtId="0" fontId="57" fillId="13" borderId="17" xfId="0" applyFont="1" applyFill="1" applyBorder="1" applyAlignment="1">
      <alignment wrapText="1"/>
    </xf>
    <xf numFmtId="0" fontId="57" fillId="13" borderId="17" xfId="0" applyFont="1" applyFill="1" applyBorder="1" applyAlignment="1">
      <alignment horizontal="right" wrapText="1"/>
    </xf>
    <xf numFmtId="0" fontId="58" fillId="10" borderId="17" xfId="0" applyFont="1" applyFill="1" applyBorder="1" applyAlignment="1">
      <alignment wrapText="1"/>
    </xf>
    <xf numFmtId="49" fontId="58" fillId="13" borderId="6" xfId="0" applyNumberFormat="1" applyFont="1" applyFill="1" applyBorder="1" applyAlignment="1">
      <alignment horizontal="center" vertical="center" wrapText="1"/>
    </xf>
    <xf numFmtId="0" fontId="58" fillId="13" borderId="1" xfId="0" applyFont="1" applyFill="1" applyBorder="1" applyAlignment="1">
      <alignment horizontal="center" vertical="center" wrapText="1"/>
    </xf>
    <xf numFmtId="0" fontId="59" fillId="10" borderId="20" xfId="0" applyFont="1" applyFill="1" applyBorder="1" applyAlignment="1">
      <alignment horizontal="center" vertical="center"/>
    </xf>
    <xf numFmtId="0" fontId="57" fillId="13" borderId="1" xfId="0" applyFont="1" applyFill="1" applyBorder="1" applyAlignment="1">
      <alignment horizontal="center" vertical="center" wrapText="1"/>
    </xf>
    <xf numFmtId="0" fontId="57" fillId="13" borderId="20" xfId="0" applyFont="1" applyFill="1" applyBorder="1" applyAlignment="1">
      <alignment horizontal="center" vertical="center" wrapText="1"/>
    </xf>
    <xf numFmtId="0" fontId="58" fillId="13" borderId="20" xfId="0" applyFont="1" applyFill="1" applyBorder="1" applyAlignment="1">
      <alignment horizontal="center" vertical="center" wrapText="1"/>
    </xf>
    <xf numFmtId="0" fontId="62" fillId="13" borderId="1" xfId="0" applyFont="1" applyFill="1" applyBorder="1" applyAlignment="1">
      <alignment horizontal="center" vertical="center" wrapText="1"/>
    </xf>
    <xf numFmtId="0" fontId="63" fillId="10" borderId="20" xfId="0" applyFont="1" applyFill="1" applyBorder="1" applyAlignment="1">
      <alignment horizontal="center" vertical="center"/>
    </xf>
    <xf numFmtId="0" fontId="56" fillId="13" borderId="1" xfId="0" applyFont="1" applyFill="1" applyBorder="1" applyAlignment="1">
      <alignment horizontal="center" vertical="center" wrapText="1"/>
    </xf>
    <xf numFmtId="0" fontId="56" fillId="13" borderId="20" xfId="0" applyFont="1" applyFill="1" applyBorder="1" applyAlignment="1">
      <alignment horizontal="center" vertical="center" wrapText="1"/>
    </xf>
    <xf numFmtId="49" fontId="62" fillId="13" borderId="13" xfId="0" applyNumberFormat="1" applyFont="1" applyFill="1" applyBorder="1" applyAlignment="1">
      <alignment horizontal="center" vertical="center" wrapText="1"/>
    </xf>
    <xf numFmtId="0" fontId="56" fillId="13" borderId="26" xfId="0" applyFont="1" applyFill="1" applyBorder="1" applyAlignment="1">
      <alignment horizontal="center" vertical="center" wrapText="1"/>
    </xf>
    <xf numFmtId="49" fontId="58" fillId="13" borderId="26" xfId="0" applyNumberFormat="1" applyFont="1" applyFill="1" applyBorder="1" applyAlignment="1">
      <alignment horizontal="center" vertical="center" wrapText="1"/>
    </xf>
    <xf numFmtId="0" fontId="58" fillId="13" borderId="26" xfId="0" applyFont="1" applyFill="1" applyBorder="1" applyAlignment="1">
      <alignment horizontal="center" vertical="center" wrapText="1"/>
    </xf>
    <xf numFmtId="0" fontId="59" fillId="10" borderId="26" xfId="0" applyFont="1" applyFill="1" applyBorder="1" applyAlignment="1">
      <alignment horizontal="center" vertical="center"/>
    </xf>
    <xf numFmtId="0" fontId="57" fillId="13" borderId="26" xfId="0" applyFont="1" applyFill="1" applyBorder="1" applyAlignment="1">
      <alignment horizontal="center" vertical="center" wrapText="1"/>
    </xf>
    <xf numFmtId="0" fontId="57" fillId="13" borderId="31" xfId="0" applyFont="1" applyFill="1" applyBorder="1" applyAlignment="1">
      <alignment horizontal="center" vertical="center" wrapText="1"/>
    </xf>
    <xf numFmtId="49" fontId="58" fillId="13" borderId="5" xfId="0" applyNumberFormat="1" applyFont="1" applyFill="1" applyBorder="1" applyAlignment="1">
      <alignment horizontal="center" vertical="center" wrapText="1"/>
    </xf>
    <xf numFmtId="0" fontId="57" fillId="13" borderId="4" xfId="0" applyFont="1" applyFill="1" applyBorder="1" applyAlignment="1">
      <alignment horizontal="center" vertical="center" wrapText="1"/>
    </xf>
    <xf numFmtId="0" fontId="59" fillId="10" borderId="18" xfId="0" applyFont="1" applyFill="1" applyBorder="1" applyAlignment="1">
      <alignment horizontal="center" vertical="center"/>
    </xf>
    <xf numFmtId="0" fontId="57" fillId="13" borderId="18" xfId="0" applyFont="1" applyFill="1" applyBorder="1" applyAlignment="1">
      <alignment horizontal="center" vertical="center" wrapText="1"/>
    </xf>
    <xf numFmtId="0" fontId="58" fillId="13" borderId="17" xfId="0" applyFont="1" applyFill="1" applyBorder="1" applyAlignment="1">
      <alignment horizontal="center" vertical="center" wrapText="1"/>
    </xf>
    <xf numFmtId="0" fontId="75" fillId="13" borderId="26" xfId="0" applyFont="1" applyFill="1" applyBorder="1" applyAlignment="1">
      <alignment horizontal="center"/>
    </xf>
    <xf numFmtId="49" fontId="58" fillId="13" borderId="5" xfId="0" applyNumberFormat="1" applyFont="1" applyFill="1" applyBorder="1" applyAlignment="1">
      <alignment horizontal="left" vertical="center" wrapText="1"/>
    </xf>
    <xf numFmtId="0" fontId="58" fillId="13" borderId="4" xfId="0" applyFont="1" applyFill="1" applyBorder="1" applyAlignment="1">
      <alignment horizontal="left" vertical="center" wrapText="1"/>
    </xf>
    <xf numFmtId="0" fontId="59" fillId="10" borderId="18" xfId="0" applyFont="1" applyFill="1" applyBorder="1" applyAlignment="1">
      <alignment horizontal="left" vertical="center"/>
    </xf>
    <xf numFmtId="0" fontId="57" fillId="13" borderId="4" xfId="0" applyFont="1" applyFill="1" applyBorder="1" applyAlignment="1">
      <alignment horizontal="left" vertical="center" wrapText="1"/>
    </xf>
    <xf numFmtId="0" fontId="57" fillId="13" borderId="9" xfId="0" applyFont="1" applyFill="1" applyBorder="1" applyAlignment="1">
      <alignment horizontal="left" vertical="center" wrapText="1"/>
    </xf>
    <xf numFmtId="49" fontId="58" fillId="13" borderId="6" xfId="0" applyNumberFormat="1" applyFont="1" applyFill="1" applyBorder="1" applyAlignment="1">
      <alignment horizontal="left" vertical="center" wrapText="1"/>
    </xf>
    <xf numFmtId="0" fontId="57" fillId="13" borderId="1" xfId="0" applyFont="1" applyFill="1" applyBorder="1" applyAlignment="1">
      <alignment horizontal="left" vertical="center" wrapText="1"/>
    </xf>
    <xf numFmtId="0" fontId="59" fillId="10" borderId="20" xfId="0" applyFont="1" applyFill="1" applyBorder="1" applyAlignment="1">
      <alignment horizontal="left" vertical="center"/>
    </xf>
    <xf numFmtId="0" fontId="57" fillId="13" borderId="19" xfId="0" applyFont="1" applyFill="1" applyBorder="1" applyAlignment="1">
      <alignment horizontal="left" vertical="center" wrapText="1"/>
    </xf>
    <xf numFmtId="0" fontId="58" fillId="13" borderId="19" xfId="0" applyFont="1" applyFill="1" applyBorder="1" applyAlignment="1">
      <alignment horizontal="left" vertical="center" wrapText="1"/>
    </xf>
    <xf numFmtId="0" fontId="58" fillId="13" borderId="1" xfId="0" applyFont="1" applyFill="1" applyBorder="1" applyAlignment="1">
      <alignment horizontal="left" vertical="center" wrapText="1"/>
    </xf>
    <xf numFmtId="49" fontId="58" fillId="13" borderId="22" xfId="0" applyNumberFormat="1" applyFont="1" applyFill="1" applyBorder="1" applyAlignment="1">
      <alignment horizontal="left" vertical="center" wrapText="1"/>
    </xf>
    <xf numFmtId="0" fontId="58" fillId="13" borderId="2" xfId="0" applyFont="1" applyFill="1" applyBorder="1" applyAlignment="1">
      <alignment horizontal="left" vertical="center" wrapText="1"/>
    </xf>
    <xf numFmtId="0" fontId="59" fillId="10" borderId="30" xfId="0" applyFont="1" applyFill="1" applyBorder="1" applyAlignment="1">
      <alignment horizontal="left" vertical="center"/>
    </xf>
    <xf numFmtId="0" fontId="57" fillId="13" borderId="2" xfId="0" applyFont="1" applyFill="1" applyBorder="1" applyAlignment="1">
      <alignment horizontal="left" vertical="center" wrapText="1"/>
    </xf>
    <xf numFmtId="0" fontId="57" fillId="13" borderId="8" xfId="0" applyFont="1" applyFill="1" applyBorder="1" applyAlignment="1">
      <alignment horizontal="left" vertical="center" wrapText="1"/>
    </xf>
    <xf numFmtId="49" fontId="62" fillId="13" borderId="17" xfId="0" applyNumberFormat="1" applyFont="1" applyFill="1" applyBorder="1" applyAlignment="1">
      <alignment horizontal="left" vertical="center" wrapText="1"/>
    </xf>
    <xf numFmtId="0" fontId="62" fillId="13" borderId="17" xfId="0" applyFont="1" applyFill="1" applyBorder="1" applyAlignment="1">
      <alignment horizontal="left" vertical="center" wrapText="1"/>
    </xf>
    <xf numFmtId="0" fontId="63" fillId="10" borderId="17" xfId="0" applyFont="1" applyFill="1" applyBorder="1" applyAlignment="1">
      <alignment horizontal="left" vertical="center"/>
    </xf>
    <xf numFmtId="0" fontId="56" fillId="13" borderId="17" xfId="0" applyFont="1" applyFill="1" applyBorder="1" applyAlignment="1">
      <alignment horizontal="left" vertical="center" wrapText="1"/>
    </xf>
    <xf numFmtId="0" fontId="62" fillId="10" borderId="17" xfId="0" applyFont="1" applyFill="1" applyBorder="1" applyAlignment="1">
      <alignment horizontal="left" vertical="center" wrapText="1"/>
    </xf>
    <xf numFmtId="49" fontId="62" fillId="13" borderId="17" xfId="0" applyNumberFormat="1" applyFont="1" applyFill="1" applyBorder="1" applyAlignment="1">
      <alignment horizontal="center" vertical="center" wrapText="1"/>
    </xf>
    <xf numFmtId="0" fontId="62" fillId="13" borderId="17" xfId="0" applyFont="1" applyFill="1" applyBorder="1" applyAlignment="1">
      <alignment horizontal="center" vertical="center" wrapText="1"/>
    </xf>
    <xf numFmtId="0" fontId="63" fillId="10" borderId="17" xfId="0" applyFont="1" applyFill="1" applyBorder="1" applyAlignment="1">
      <alignment horizontal="center" vertical="center"/>
    </xf>
    <xf numFmtId="0" fontId="56" fillId="13" borderId="17" xfId="0" applyFont="1" applyFill="1" applyBorder="1" applyAlignment="1">
      <alignment horizontal="center" vertical="center" wrapText="1"/>
    </xf>
    <xf numFmtId="0" fontId="62" fillId="10" borderId="17" xfId="0" applyFont="1" applyFill="1" applyBorder="1" applyAlignment="1">
      <alignment horizontal="center" vertical="center" wrapText="1"/>
    </xf>
    <xf numFmtId="0" fontId="57" fillId="13" borderId="18" xfId="0" applyFont="1" applyFill="1" applyBorder="1" applyAlignment="1">
      <alignment horizontal="left" vertical="center" wrapText="1"/>
    </xf>
    <xf numFmtId="0" fontId="57" fillId="13" borderId="20" xfId="0" applyFont="1" applyFill="1" applyBorder="1" applyAlignment="1">
      <alignment horizontal="left" vertical="center" wrapText="1"/>
    </xf>
    <xf numFmtId="0" fontId="58" fillId="13" borderId="20" xfId="0" applyFont="1" applyFill="1" applyBorder="1" applyAlignment="1">
      <alignment horizontal="left" vertical="center" wrapText="1"/>
    </xf>
    <xf numFmtId="0" fontId="57" fillId="13" borderId="30" xfId="0" applyFont="1" applyFill="1" applyBorder="1" applyAlignment="1">
      <alignment horizontal="left" vertical="center" wrapText="1"/>
    </xf>
    <xf numFmtId="0" fontId="56" fillId="13" borderId="31" xfId="0" applyFont="1" applyFill="1" applyBorder="1" applyAlignment="1">
      <alignment horizontal="left" vertical="center" wrapText="1"/>
    </xf>
    <xf numFmtId="164" fontId="58" fillId="10" borderId="26" xfId="0" applyNumberFormat="1" applyFont="1" applyFill="1" applyBorder="1" applyAlignment="1">
      <alignment horizontal="left" vertical="center" wrapText="1"/>
    </xf>
    <xf numFmtId="0" fontId="58" fillId="10" borderId="26" xfId="0" applyFont="1" applyFill="1" applyBorder="1" applyAlignment="1">
      <alignment horizontal="left" vertical="center" wrapText="1"/>
    </xf>
    <xf numFmtId="0" fontId="62" fillId="10" borderId="26" xfId="0" applyFont="1" applyFill="1" applyBorder="1" applyAlignment="1">
      <alignment horizontal="left" vertical="center" wrapText="1"/>
    </xf>
    <xf numFmtId="0" fontId="58" fillId="10" borderId="26" xfId="0" applyFont="1" applyFill="1" applyBorder="1" applyAlignment="1">
      <alignment horizontal="center" vertical="center" wrapText="1"/>
    </xf>
    <xf numFmtId="164" fontId="58" fillId="10" borderId="26" xfId="0" applyNumberFormat="1" applyFont="1" applyFill="1" applyBorder="1" applyAlignment="1">
      <alignment horizontal="center" vertical="center" wrapText="1"/>
    </xf>
    <xf numFmtId="0" fontId="62" fillId="10" borderId="26" xfId="0" applyFont="1" applyFill="1" applyBorder="1" applyAlignment="1">
      <alignment horizontal="center" vertical="center" wrapText="1"/>
    </xf>
    <xf numFmtId="49" fontId="58" fillId="13" borderId="13" xfId="0" applyNumberFormat="1" applyFont="1" applyFill="1" applyBorder="1" applyAlignment="1">
      <alignment horizontal="left" vertical="center" wrapText="1"/>
    </xf>
    <xf numFmtId="49" fontId="58" fillId="13" borderId="13" xfId="0" applyNumberFormat="1" applyFont="1" applyFill="1" applyBorder="1" applyAlignment="1">
      <alignment horizontal="center" vertical="center" wrapText="1"/>
    </xf>
    <xf numFmtId="49" fontId="77" fillId="13" borderId="6" xfId="0" applyNumberFormat="1" applyFont="1" applyFill="1" applyBorder="1" applyAlignment="1">
      <alignment horizontal="center" vertical="center" wrapText="1"/>
    </xf>
    <xf numFmtId="49" fontId="77" fillId="13" borderId="13" xfId="0" applyNumberFormat="1" applyFont="1" applyFill="1" applyBorder="1" applyAlignment="1">
      <alignment horizontal="center" vertical="center" wrapText="1"/>
    </xf>
    <xf numFmtId="0" fontId="77" fillId="13" borderId="1" xfId="0" applyFont="1" applyFill="1" applyBorder="1" applyAlignment="1">
      <alignment horizontal="center" vertical="center" wrapText="1"/>
    </xf>
    <xf numFmtId="0" fontId="77" fillId="10" borderId="20" xfId="0" applyFont="1" applyFill="1" applyBorder="1" applyAlignment="1">
      <alignment horizontal="center" vertical="center"/>
    </xf>
    <xf numFmtId="0" fontId="77" fillId="13" borderId="20" xfId="0" applyFont="1" applyFill="1" applyBorder="1" applyAlignment="1">
      <alignment horizontal="center" vertical="center" wrapText="1"/>
    </xf>
    <xf numFmtId="0" fontId="77" fillId="13" borderId="26" xfId="0" applyFont="1" applyFill="1" applyBorder="1" applyAlignment="1">
      <alignment horizontal="center" vertical="center" wrapText="1"/>
    </xf>
    <xf numFmtId="0" fontId="77" fillId="10" borderId="26" xfId="0" applyFont="1" applyFill="1" applyBorder="1" applyAlignment="1">
      <alignment horizontal="center" vertical="center" wrapText="1"/>
    </xf>
    <xf numFmtId="0" fontId="58" fillId="0" borderId="13" xfId="0" applyFont="1" applyBorder="1" applyAlignment="1"/>
    <xf numFmtId="0" fontId="55" fillId="0" borderId="26" xfId="0" applyFont="1" applyBorder="1" applyAlignment="1"/>
    <xf numFmtId="0" fontId="58" fillId="0" borderId="9" xfId="0" applyFont="1" applyBorder="1" applyAlignment="1">
      <alignment horizontal="center"/>
    </xf>
    <xf numFmtId="0" fontId="74" fillId="0" borderId="28" xfId="0" applyFont="1" applyFill="1" applyBorder="1" applyAlignment="1">
      <alignment horizontal="center"/>
    </xf>
    <xf numFmtId="0" fontId="74" fillId="0" borderId="26" xfId="0" applyFont="1" applyFill="1" applyBorder="1" applyAlignment="1">
      <alignment horizontal="center"/>
    </xf>
    <xf numFmtId="49" fontId="74" fillId="13" borderId="6" xfId="0" applyNumberFormat="1" applyFont="1" applyFill="1" applyBorder="1" applyAlignment="1">
      <alignment horizontal="left" vertical="center" wrapText="1"/>
    </xf>
    <xf numFmtId="49" fontId="74" fillId="13" borderId="13" xfId="0" applyNumberFormat="1" applyFont="1" applyFill="1" applyBorder="1" applyAlignment="1">
      <alignment horizontal="left" vertical="center" wrapText="1"/>
    </xf>
    <xf numFmtId="0" fontId="74" fillId="13" borderId="1" xfId="0" applyFont="1" applyFill="1" applyBorder="1" applyAlignment="1">
      <alignment horizontal="left" vertical="center" wrapText="1"/>
    </xf>
    <xf numFmtId="0" fontId="74" fillId="10" borderId="20" xfId="0" applyFont="1" applyFill="1" applyBorder="1" applyAlignment="1">
      <alignment horizontal="left" vertical="center"/>
    </xf>
    <xf numFmtId="0" fontId="74" fillId="13" borderId="19" xfId="0" applyFont="1" applyFill="1" applyBorder="1" applyAlignment="1">
      <alignment horizontal="left" vertical="center" wrapText="1"/>
    </xf>
    <xf numFmtId="0" fontId="74" fillId="13" borderId="20" xfId="0" applyFont="1" applyFill="1" applyBorder="1" applyAlignment="1">
      <alignment horizontal="left" vertical="center" wrapText="1"/>
    </xf>
    <xf numFmtId="0" fontId="74" fillId="10" borderId="26" xfId="0" applyFont="1" applyFill="1" applyBorder="1" applyAlignment="1">
      <alignment horizontal="left" vertical="center" wrapText="1"/>
    </xf>
    <xf numFmtId="0" fontId="58" fillId="16" borderId="26" xfId="0" applyFont="1" applyFill="1" applyBorder="1" applyAlignment="1"/>
    <xf numFmtId="15" fontId="58" fillId="14" borderId="26" xfId="0" applyNumberFormat="1" applyFont="1" applyFill="1" applyBorder="1" applyAlignment="1">
      <alignment horizontal="center"/>
    </xf>
    <xf numFmtId="0" fontId="58" fillId="0" borderId="26" xfId="0" applyFont="1" applyBorder="1" applyAlignment="1">
      <alignment horizontal="center"/>
    </xf>
    <xf numFmtId="0" fontId="58" fillId="14" borderId="26" xfId="0" applyFont="1" applyFill="1" applyBorder="1" applyAlignment="1">
      <alignment horizontal="center"/>
    </xf>
    <xf numFmtId="15" fontId="58" fillId="0" borderId="26" xfId="0" applyNumberFormat="1" applyFont="1" applyBorder="1" applyAlignment="1">
      <alignment horizontal="center"/>
    </xf>
    <xf numFmtId="0" fontId="58" fillId="16" borderId="28" xfId="0" applyFont="1" applyFill="1" applyBorder="1" applyAlignment="1"/>
    <xf numFmtId="14" fontId="80" fillId="14" borderId="26" xfId="0" applyNumberFormat="1" applyFont="1" applyFill="1" applyBorder="1" applyAlignment="1">
      <alignment horizontal="center" wrapText="1"/>
    </xf>
    <xf numFmtId="0" fontId="80" fillId="0" borderId="26" xfId="0" applyFont="1" applyBorder="1" applyAlignment="1">
      <alignment horizontal="center"/>
    </xf>
    <xf numFmtId="14" fontId="80" fillId="0" borderId="26" xfId="0" applyNumberFormat="1" applyFont="1" applyBorder="1" applyAlignment="1">
      <alignment horizontal="center"/>
    </xf>
    <xf numFmtId="0" fontId="80" fillId="14" borderId="26" xfId="0" applyFont="1" applyFill="1" applyBorder="1" applyAlignment="1">
      <alignment horizontal="center" wrapText="1"/>
    </xf>
    <xf numFmtId="14" fontId="81" fillId="14" borderId="26" xfId="0" applyNumberFormat="1" applyFont="1" applyFill="1" applyBorder="1" applyAlignment="1">
      <alignment wrapText="1"/>
    </xf>
    <xf numFmtId="14" fontId="81" fillId="0" borderId="26" xfId="0" applyNumberFormat="1" applyFont="1" applyBorder="1" applyAlignment="1"/>
    <xf numFmtId="0" fontId="81" fillId="0" borderId="26" xfId="0" applyFont="1" applyBorder="1" applyAlignment="1"/>
    <xf numFmtId="0" fontId="0" fillId="15" borderId="0" xfId="0" applyFont="1" applyFill="1" applyAlignment="1"/>
    <xf numFmtId="0" fontId="58" fillId="0" borderId="1" xfId="0" applyFont="1" applyFill="1" applyBorder="1" applyAlignment="1">
      <alignment horizontal="center" wrapText="1"/>
    </xf>
    <xf numFmtId="0" fontId="57" fillId="0" borderId="1" xfId="0" applyFont="1" applyFill="1" applyBorder="1" applyAlignment="1"/>
    <xf numFmtId="167" fontId="58" fillId="0" borderId="9" xfId="0" applyNumberFormat="1" applyFont="1" applyFill="1" applyBorder="1" applyAlignment="1">
      <alignment horizontal="right"/>
    </xf>
    <xf numFmtId="0" fontId="58" fillId="0" borderId="1" xfId="0" applyFont="1" applyFill="1" applyBorder="1"/>
    <xf numFmtId="0" fontId="58" fillId="0" borderId="1" xfId="0" applyFont="1" applyFill="1" applyBorder="1" applyAlignment="1"/>
    <xf numFmtId="0" fontId="58" fillId="0" borderId="26" xfId="0" applyFont="1" applyFill="1" applyBorder="1" applyAlignment="1"/>
    <xf numFmtId="0" fontId="54" fillId="0" borderId="26" xfId="0" applyFont="1" applyFill="1" applyBorder="1" applyAlignment="1"/>
    <xf numFmtId="0" fontId="0" fillId="0" borderId="0" xfId="0" applyFont="1" applyFill="1" applyAlignment="1"/>
    <xf numFmtId="167" fontId="58" fillId="0" borderId="18" xfId="0" applyNumberFormat="1" applyFont="1" applyFill="1" applyBorder="1" applyAlignment="1">
      <alignment horizontal="right"/>
    </xf>
    <xf numFmtId="0" fontId="57" fillId="0" borderId="1" xfId="0" applyFont="1" applyFill="1" applyBorder="1" applyAlignment="1">
      <alignment wrapText="1"/>
    </xf>
    <xf numFmtId="0" fontId="75" fillId="0" borderId="0" xfId="0" applyFont="1" applyFill="1" applyAlignment="1"/>
    <xf numFmtId="0" fontId="84" fillId="0" borderId="0" xfId="0" applyFont="1" applyFill="1" applyAlignment="1"/>
    <xf numFmtId="0" fontId="56" fillId="0" borderId="1" xfId="0" applyFont="1" applyFill="1" applyBorder="1" applyAlignment="1">
      <alignment horizontal="center" wrapText="1"/>
    </xf>
    <xf numFmtId="0" fontId="69" fillId="0" borderId="1" xfId="0" applyFont="1" applyFill="1" applyBorder="1" applyAlignment="1">
      <alignment horizontal="center" wrapText="1"/>
    </xf>
    <xf numFmtId="0" fontId="56" fillId="0" borderId="1" xfId="0" applyFont="1" applyFill="1" applyBorder="1" applyAlignment="1">
      <alignment horizontal="center"/>
    </xf>
    <xf numFmtId="49" fontId="56" fillId="0" borderId="1" xfId="0" applyNumberFormat="1" applyFont="1" applyFill="1" applyBorder="1" applyAlignment="1">
      <alignment horizontal="center"/>
    </xf>
    <xf numFmtId="0" fontId="57" fillId="0" borderId="1" xfId="0" applyFont="1" applyFill="1" applyBorder="1"/>
    <xf numFmtId="0" fontId="55" fillId="0" borderId="26" xfId="0" applyFont="1" applyFill="1" applyBorder="1" applyAlignment="1"/>
    <xf numFmtId="0" fontId="79" fillId="0" borderId="26" xfId="0" applyFont="1" applyFill="1" applyBorder="1" applyAlignment="1">
      <alignment vertical="center" wrapText="1"/>
    </xf>
    <xf numFmtId="0" fontId="57" fillId="0" borderId="2" xfId="0" applyFont="1" applyFill="1" applyBorder="1" applyAlignment="1">
      <alignment horizontal="center"/>
    </xf>
    <xf numFmtId="0" fontId="58" fillId="0" borderId="1" xfId="0" applyFont="1" applyFill="1" applyBorder="1" applyAlignment="1">
      <alignment wrapText="1"/>
    </xf>
    <xf numFmtId="0" fontId="57" fillId="15" borderId="1" xfId="0" applyFont="1" applyFill="1" applyBorder="1" applyAlignment="1"/>
    <xf numFmtId="0" fontId="54" fillId="17" borderId="26" xfId="0" applyFont="1" applyFill="1" applyBorder="1" applyAlignment="1"/>
    <xf numFmtId="0" fontId="58" fillId="17" borderId="1" xfId="0" applyFont="1" applyFill="1" applyBorder="1" applyAlignment="1">
      <alignment horizontal="center"/>
    </xf>
    <xf numFmtId="0" fontId="58" fillId="17" borderId="1" xfId="0" applyFont="1" applyFill="1" applyBorder="1"/>
    <xf numFmtId="0" fontId="57" fillId="17" borderId="1" xfId="0" applyFont="1" applyFill="1" applyBorder="1" applyAlignment="1">
      <alignment horizontal="center"/>
    </xf>
    <xf numFmtId="0" fontId="57" fillId="17" borderId="1" xfId="0" applyFont="1" applyFill="1" applyBorder="1" applyAlignment="1"/>
    <xf numFmtId="167" fontId="58" fillId="17" borderId="9" xfId="0" applyNumberFormat="1" applyFont="1" applyFill="1" applyBorder="1" applyAlignment="1">
      <alignment horizontal="right"/>
    </xf>
    <xf numFmtId="0" fontId="58" fillId="17" borderId="1" xfId="0" applyFont="1" applyFill="1" applyBorder="1" applyAlignment="1"/>
    <xf numFmtId="0" fontId="57" fillId="17" borderId="8" xfId="0" applyFont="1" applyFill="1" applyBorder="1" applyAlignment="1"/>
    <xf numFmtId="0" fontId="0" fillId="17" borderId="0" xfId="0" applyFont="1" applyFill="1" applyAlignment="1"/>
    <xf numFmtId="167" fontId="58" fillId="17" borderId="18" xfId="0" applyNumberFormat="1" applyFont="1" applyFill="1" applyBorder="1" applyAlignment="1">
      <alignment horizontal="right"/>
    </xf>
    <xf numFmtId="0" fontId="57" fillId="17" borderId="1" xfId="0" applyFont="1" applyFill="1" applyBorder="1" applyAlignment="1">
      <alignment wrapText="1"/>
    </xf>
    <xf numFmtId="0" fontId="53" fillId="17" borderId="26" xfId="0" applyFont="1" applyFill="1" applyBorder="1" applyAlignment="1"/>
    <xf numFmtId="0" fontId="75" fillId="0" borderId="0" xfId="0" applyFont="1" applyAlignment="1"/>
    <xf numFmtId="0" fontId="0" fillId="0" borderId="26" xfId="0" applyFont="1" applyFill="1" applyBorder="1" applyAlignment="1"/>
    <xf numFmtId="0" fontId="56" fillId="0" borderId="6" xfId="0" applyFont="1" applyFill="1" applyBorder="1" applyAlignment="1"/>
    <xf numFmtId="0" fontId="60" fillId="0" borderId="19" xfId="0" applyFont="1" applyFill="1" applyBorder="1" applyAlignment="1"/>
    <xf numFmtId="0" fontId="58" fillId="18" borderId="1" xfId="0" applyFont="1" applyFill="1" applyBorder="1" applyAlignment="1">
      <alignment horizontal="center" wrapText="1"/>
    </xf>
    <xf numFmtId="0" fontId="58" fillId="18" borderId="1" xfId="0" applyFont="1" applyFill="1" applyBorder="1"/>
    <xf numFmtId="0" fontId="57" fillId="18" borderId="1" xfId="0" applyFont="1" applyFill="1" applyBorder="1"/>
    <xf numFmtId="0" fontId="57" fillId="18" borderId="1" xfId="0" applyFont="1" applyFill="1" applyBorder="1" applyAlignment="1">
      <alignment horizontal="center"/>
    </xf>
    <xf numFmtId="0" fontId="57" fillId="18" borderId="1" xfId="0" applyFont="1" applyFill="1" applyBorder="1" applyAlignment="1"/>
    <xf numFmtId="167" fontId="58" fillId="18" borderId="9" xfId="0" applyNumberFormat="1" applyFont="1" applyFill="1" applyBorder="1" applyAlignment="1">
      <alignment horizontal="right"/>
    </xf>
    <xf numFmtId="0" fontId="58" fillId="18" borderId="1" xfId="0" applyFont="1" applyFill="1" applyBorder="1" applyAlignment="1"/>
    <xf numFmtId="0" fontId="54" fillId="18" borderId="26" xfId="0" applyFont="1" applyFill="1" applyBorder="1" applyAlignment="1"/>
    <xf numFmtId="0" fontId="0" fillId="18" borderId="0" xfId="0" applyFont="1" applyFill="1" applyAlignment="1"/>
    <xf numFmtId="0" fontId="58" fillId="18" borderId="1" xfId="0" applyFont="1" applyFill="1" applyBorder="1" applyAlignment="1">
      <alignment horizontal="center"/>
    </xf>
    <xf numFmtId="0" fontId="58" fillId="18" borderId="1" xfId="0" applyFont="1" applyFill="1" applyBorder="1" applyAlignment="1">
      <alignment horizontal="right"/>
    </xf>
    <xf numFmtId="0" fontId="58" fillId="18" borderId="17" xfId="0" applyFont="1" applyFill="1" applyBorder="1" applyAlignment="1"/>
    <xf numFmtId="0" fontId="58" fillId="18" borderId="9" xfId="0" applyFont="1" applyFill="1" applyBorder="1"/>
    <xf numFmtId="0" fontId="57" fillId="18" borderId="21" xfId="0" applyFont="1" applyFill="1" applyBorder="1" applyAlignment="1"/>
    <xf numFmtId="0" fontId="57" fillId="18" borderId="2" xfId="0" applyFont="1" applyFill="1" applyBorder="1" applyAlignment="1">
      <alignment horizontal="center"/>
    </xf>
    <xf numFmtId="167" fontId="58" fillId="18" borderId="18" xfId="0" applyNumberFormat="1" applyFont="1" applyFill="1" applyBorder="1" applyAlignment="1">
      <alignment horizontal="right"/>
    </xf>
    <xf numFmtId="0" fontId="57" fillId="18" borderId="1" xfId="0" applyFont="1" applyFill="1" applyBorder="1" applyAlignment="1">
      <alignment wrapText="1"/>
    </xf>
    <xf numFmtId="0" fontId="57" fillId="18" borderId="8" xfId="0" applyFont="1" applyFill="1" applyBorder="1" applyAlignment="1"/>
    <xf numFmtId="0" fontId="53" fillId="18" borderId="26" xfId="0" applyFont="1" applyFill="1" applyBorder="1" applyAlignment="1"/>
    <xf numFmtId="0" fontId="57" fillId="18" borderId="26" xfId="0" applyFont="1" applyFill="1" applyBorder="1"/>
    <xf numFmtId="0" fontId="58" fillId="18" borderId="9" xfId="0" applyFont="1" applyFill="1" applyBorder="1" applyAlignment="1"/>
    <xf numFmtId="0" fontId="58" fillId="18" borderId="1" xfId="0" applyFont="1" applyFill="1" applyBorder="1" applyAlignment="1">
      <alignment horizontal="left"/>
    </xf>
    <xf numFmtId="0" fontId="58" fillId="18" borderId="26" xfId="0" applyFont="1" applyFill="1" applyBorder="1" applyAlignment="1"/>
    <xf numFmtId="0" fontId="57" fillId="18" borderId="26" xfId="0" applyFont="1" applyFill="1" applyBorder="1" applyAlignment="1">
      <alignment horizontal="center"/>
    </xf>
    <xf numFmtId="0" fontId="79" fillId="18" borderId="26" xfId="0" applyFont="1" applyFill="1" applyBorder="1" applyAlignment="1">
      <alignment vertical="center" wrapText="1"/>
    </xf>
    <xf numFmtId="0" fontId="58" fillId="18" borderId="2" xfId="0" applyFont="1" applyFill="1" applyBorder="1"/>
    <xf numFmtId="0" fontId="58" fillId="18" borderId="2" xfId="0" applyFont="1" applyFill="1" applyBorder="1" applyAlignment="1">
      <alignment horizontal="right"/>
    </xf>
    <xf numFmtId="0" fontId="58" fillId="18" borderId="26" xfId="0" applyFont="1" applyFill="1" applyBorder="1"/>
    <xf numFmtId="0" fontId="58" fillId="18" borderId="13" xfId="0" applyFont="1" applyFill="1" applyBorder="1" applyAlignment="1">
      <alignment horizontal="center" wrapText="1"/>
    </xf>
    <xf numFmtId="0" fontId="0" fillId="18" borderId="26" xfId="0" applyFont="1" applyFill="1" applyBorder="1" applyAlignment="1"/>
    <xf numFmtId="0" fontId="58" fillId="18" borderId="4" xfId="0" applyFont="1" applyFill="1" applyBorder="1" applyAlignment="1">
      <alignment horizontal="center"/>
    </xf>
    <xf numFmtId="0" fontId="74" fillId="18" borderId="26" xfId="0" applyFont="1" applyFill="1" applyBorder="1" applyAlignment="1"/>
    <xf numFmtId="0" fontId="58" fillId="18" borderId="13" xfId="0" applyFont="1" applyFill="1" applyBorder="1" applyAlignment="1"/>
    <xf numFmtId="0" fontId="58" fillId="19" borderId="26" xfId="0" applyFont="1" applyFill="1" applyBorder="1" applyAlignment="1">
      <alignment wrapText="1"/>
    </xf>
    <xf numFmtId="0" fontId="57" fillId="18" borderId="26" xfId="0" applyFont="1" applyFill="1" applyBorder="1" applyAlignment="1"/>
    <xf numFmtId="167" fontId="58" fillId="18" borderId="26" xfId="0" applyNumberFormat="1" applyFont="1" applyFill="1" applyBorder="1" applyAlignment="1">
      <alignment horizontal="right"/>
    </xf>
    <xf numFmtId="0" fontId="0" fillId="18" borderId="26" xfId="0" applyFont="1" applyFill="1" applyBorder="1" applyAlignment="1">
      <alignment horizontal="center"/>
    </xf>
    <xf numFmtId="0" fontId="0" fillId="18" borderId="31" xfId="0" applyFont="1" applyFill="1" applyBorder="1" applyAlignment="1"/>
    <xf numFmtId="0" fontId="0" fillId="18" borderId="26" xfId="0" applyFill="1" applyBorder="1"/>
    <xf numFmtId="0" fontId="57" fillId="18" borderId="22" xfId="0" applyFont="1" applyFill="1" applyBorder="1" applyAlignment="1"/>
    <xf numFmtId="0" fontId="0" fillId="18" borderId="28" xfId="0" applyFont="1" applyFill="1" applyBorder="1" applyAlignment="1"/>
    <xf numFmtId="0" fontId="74" fillId="18" borderId="28" xfId="0" applyFont="1" applyFill="1" applyBorder="1" applyAlignment="1"/>
    <xf numFmtId="167" fontId="58" fillId="18" borderId="7" xfId="0" applyNumberFormat="1" applyFont="1" applyFill="1" applyBorder="1" applyAlignment="1">
      <alignment horizontal="right"/>
    </xf>
    <xf numFmtId="0" fontId="0" fillId="18" borderId="28" xfId="0" applyFont="1" applyFill="1" applyBorder="1" applyAlignment="1">
      <alignment horizontal="center"/>
    </xf>
    <xf numFmtId="0" fontId="0" fillId="18" borderId="33" xfId="0" applyFont="1" applyFill="1" applyBorder="1" applyAlignment="1"/>
    <xf numFmtId="0" fontId="58" fillId="19" borderId="2" xfId="0" applyFont="1" applyFill="1" applyBorder="1" applyAlignment="1">
      <alignment wrapText="1"/>
    </xf>
    <xf numFmtId="49" fontId="58" fillId="18" borderId="6" xfId="0" applyNumberFormat="1" applyFont="1" applyFill="1" applyBorder="1" applyAlignment="1">
      <alignment horizontal="right" wrapText="1"/>
    </xf>
    <xf numFmtId="0" fontId="58" fillId="18" borderId="1" xfId="0" applyFont="1" applyFill="1" applyBorder="1" applyAlignment="1">
      <alignment horizontal="right" wrapText="1"/>
    </xf>
    <xf numFmtId="0" fontId="59" fillId="19" borderId="20" xfId="0" applyFont="1" applyFill="1" applyBorder="1" applyAlignment="1"/>
    <xf numFmtId="0" fontId="58" fillId="19" borderId="1" xfId="0" applyFont="1" applyFill="1" applyBorder="1" applyAlignment="1">
      <alignment wrapText="1"/>
    </xf>
    <xf numFmtId="0" fontId="57" fillId="0" borderId="13" xfId="0" applyFont="1" applyBorder="1" applyAlignment="1">
      <alignment horizontal="right" wrapText="1"/>
    </xf>
    <xf numFmtId="0" fontId="0" fillId="0" borderId="17" xfId="0" applyFont="1" applyBorder="1" applyAlignment="1"/>
    <xf numFmtId="0" fontId="0" fillId="7" borderId="26" xfId="0" applyFont="1" applyFill="1" applyBorder="1" applyAlignment="1"/>
    <xf numFmtId="0" fontId="0" fillId="0" borderId="26" xfId="0" applyFont="1" applyBorder="1"/>
    <xf numFmtId="0" fontId="57" fillId="18" borderId="1" xfId="0" applyFont="1" applyFill="1" applyBorder="1" applyAlignment="1">
      <alignment horizontal="center" wrapText="1"/>
    </xf>
    <xf numFmtId="0" fontId="57" fillId="18" borderId="1" xfId="0" applyFont="1" applyFill="1" applyBorder="1" applyAlignment="1">
      <alignment horizontal="right" wrapText="1"/>
    </xf>
    <xf numFmtId="0" fontId="57" fillId="18" borderId="17" xfId="0" applyFont="1" applyFill="1" applyBorder="1" applyAlignment="1">
      <alignment wrapText="1"/>
    </xf>
    <xf numFmtId="0" fontId="57" fillId="0" borderId="20" xfId="0" applyFont="1" applyBorder="1" applyAlignment="1">
      <alignment horizontal="right" wrapText="1"/>
    </xf>
    <xf numFmtId="0" fontId="0" fillId="18" borderId="17" xfId="0" applyFont="1" applyFill="1" applyBorder="1" applyAlignment="1"/>
    <xf numFmtId="0" fontId="56" fillId="0" borderId="22" xfId="0" applyFont="1" applyBorder="1" applyAlignment="1">
      <alignment horizontal="right"/>
    </xf>
    <xf numFmtId="0" fontId="58" fillId="0" borderId="20" xfId="0" applyFont="1" applyBorder="1" applyAlignment="1">
      <alignment horizontal="right" wrapText="1"/>
    </xf>
    <xf numFmtId="0" fontId="57" fillId="18" borderId="20" xfId="0" applyFont="1" applyFill="1" applyBorder="1" applyAlignment="1">
      <alignment horizontal="right" wrapText="1"/>
    </xf>
    <xf numFmtId="0" fontId="58" fillId="18" borderId="17" xfId="0" applyFont="1" applyFill="1" applyBorder="1" applyAlignment="1">
      <alignment wrapText="1"/>
    </xf>
    <xf numFmtId="164" fontId="58" fillId="10" borderId="26" xfId="0" applyNumberFormat="1" applyFont="1" applyFill="1" applyBorder="1" applyAlignment="1">
      <alignment wrapText="1"/>
    </xf>
    <xf numFmtId="164" fontId="58" fillId="10" borderId="26" xfId="0" applyNumberFormat="1" applyFont="1" applyFill="1" applyBorder="1" applyAlignment="1">
      <alignment horizontal="left" wrapText="1"/>
    </xf>
    <xf numFmtId="0" fontId="58" fillId="10" borderId="26" xfId="0" applyFont="1" applyFill="1" applyBorder="1" applyAlignment="1">
      <alignment horizontal="left" wrapText="1"/>
    </xf>
    <xf numFmtId="164" fontId="58" fillId="19" borderId="26" xfId="0" applyNumberFormat="1" applyFont="1" applyFill="1" applyBorder="1" applyAlignment="1">
      <alignment horizontal="left" wrapText="1"/>
    </xf>
    <xf numFmtId="0" fontId="58" fillId="19" borderId="26" xfId="0" applyFont="1" applyFill="1" applyBorder="1" applyAlignment="1">
      <alignment horizontal="left" wrapText="1"/>
    </xf>
    <xf numFmtId="14" fontId="58" fillId="19" borderId="26" xfId="0" applyNumberFormat="1" applyFont="1" applyFill="1" applyBorder="1" applyAlignment="1">
      <alignment wrapText="1"/>
    </xf>
    <xf numFmtId="0" fontId="64" fillId="4" borderId="26" xfId="0" applyFont="1" applyFill="1" applyBorder="1" applyAlignment="1">
      <alignment horizontal="left"/>
    </xf>
    <xf numFmtId="0" fontId="60" fillId="0" borderId="26" xfId="0" applyFont="1" applyBorder="1" applyAlignment="1"/>
    <xf numFmtId="164" fontId="58" fillId="19" borderId="26" xfId="0" applyNumberFormat="1" applyFont="1" applyFill="1" applyBorder="1" applyAlignment="1">
      <alignment wrapText="1"/>
    </xf>
    <xf numFmtId="0" fontId="60" fillId="18" borderId="26" xfId="0" applyFont="1" applyFill="1" applyBorder="1" applyAlignment="1"/>
    <xf numFmtId="0" fontId="64" fillId="20" borderId="26" xfId="0" applyFont="1" applyFill="1" applyBorder="1" applyAlignment="1">
      <alignment horizontal="left"/>
    </xf>
    <xf numFmtId="0" fontId="64" fillId="21" borderId="26" xfId="0" applyFont="1" applyFill="1" applyBorder="1" applyAlignment="1">
      <alignment horizontal="left"/>
    </xf>
    <xf numFmtId="49" fontId="58" fillId="10" borderId="26" xfId="0" applyNumberFormat="1" applyFont="1" applyFill="1" applyBorder="1" applyAlignment="1">
      <alignment horizontal="left" wrapText="1"/>
    </xf>
    <xf numFmtId="0" fontId="50" fillId="18" borderId="26" xfId="0" applyFont="1" applyFill="1" applyBorder="1" applyAlignment="1"/>
    <xf numFmtId="0" fontId="0" fillId="18" borderId="0" xfId="0" applyFont="1" applyFill="1"/>
    <xf numFmtId="0" fontId="58" fillId="18" borderId="13" xfId="0" applyFont="1" applyFill="1" applyBorder="1"/>
    <xf numFmtId="0" fontId="58" fillId="18" borderId="13" xfId="0" applyFont="1" applyFill="1" applyBorder="1" applyAlignment="1">
      <alignment horizontal="center"/>
    </xf>
    <xf numFmtId="0" fontId="58" fillId="18" borderId="5" xfId="0" applyFont="1" applyFill="1" applyBorder="1" applyAlignment="1">
      <alignment horizontal="center"/>
    </xf>
    <xf numFmtId="0" fontId="56" fillId="18" borderId="1" xfId="0" applyFont="1" applyFill="1" applyBorder="1" applyAlignment="1">
      <alignment wrapText="1"/>
    </xf>
    <xf numFmtId="0" fontId="57" fillId="18" borderId="13" xfId="0" applyFont="1" applyFill="1" applyBorder="1"/>
    <xf numFmtId="0" fontId="49" fillId="18" borderId="26" xfId="0" applyFont="1" applyFill="1" applyBorder="1" applyAlignment="1"/>
    <xf numFmtId="0" fontId="51" fillId="18" borderId="26" xfId="0" applyFont="1" applyFill="1" applyBorder="1" applyAlignment="1"/>
    <xf numFmtId="0" fontId="58" fillId="18" borderId="1" xfId="0" applyFont="1" applyFill="1" applyBorder="1" applyAlignment="1">
      <alignment horizontal="left" wrapText="1"/>
    </xf>
    <xf numFmtId="49" fontId="58" fillId="18" borderId="1" xfId="0" applyNumberFormat="1" applyFont="1" applyFill="1" applyBorder="1" applyAlignment="1">
      <alignment horizontal="right" wrapText="1"/>
    </xf>
    <xf numFmtId="0" fontId="59" fillId="19" borderId="1" xfId="0" applyFont="1" applyFill="1" applyBorder="1" applyAlignment="1"/>
    <xf numFmtId="49" fontId="58" fillId="19" borderId="1" xfId="0" applyNumberFormat="1" applyFont="1" applyFill="1" applyBorder="1" applyAlignment="1">
      <alignment horizontal="left" wrapText="1"/>
    </xf>
    <xf numFmtId="0" fontId="58" fillId="18" borderId="20" xfId="0" applyFont="1" applyFill="1" applyBorder="1" applyAlignment="1">
      <alignment horizontal="right" wrapText="1"/>
    </xf>
    <xf numFmtId="0" fontId="64" fillId="22" borderId="26" xfId="0" applyFont="1" applyFill="1" applyBorder="1" applyAlignment="1">
      <alignment horizontal="left"/>
    </xf>
    <xf numFmtId="0" fontId="58" fillId="18" borderId="26" xfId="0" applyFont="1" applyFill="1" applyBorder="1" applyAlignment="1">
      <alignment horizontal="right" wrapText="1"/>
    </xf>
    <xf numFmtId="167" fontId="72" fillId="18" borderId="9" xfId="0" applyNumberFormat="1" applyFont="1" applyFill="1" applyBorder="1" applyAlignment="1">
      <alignment horizontal="right"/>
    </xf>
    <xf numFmtId="0" fontId="57" fillId="18" borderId="2" xfId="0" applyFont="1" applyFill="1" applyBorder="1" applyAlignment="1"/>
    <xf numFmtId="0" fontId="74" fillId="18" borderId="1" xfId="0" applyFont="1" applyFill="1" applyBorder="1" applyAlignment="1"/>
    <xf numFmtId="0" fontId="64" fillId="20" borderId="26" xfId="0" applyFont="1" applyFill="1" applyBorder="1" applyAlignment="1"/>
    <xf numFmtId="0" fontId="64" fillId="22" borderId="26" xfId="0" applyFont="1" applyFill="1" applyBorder="1" applyAlignment="1"/>
    <xf numFmtId="0" fontId="58" fillId="0" borderId="26" xfId="0" applyFont="1" applyFill="1" applyBorder="1"/>
    <xf numFmtId="0" fontId="67" fillId="18" borderId="26" xfId="0" applyFont="1" applyFill="1" applyBorder="1" applyAlignment="1"/>
    <xf numFmtId="0" fontId="58" fillId="18" borderId="1" xfId="0" applyFont="1" applyFill="1" applyBorder="1" applyAlignment="1">
      <alignment wrapText="1"/>
    </xf>
    <xf numFmtId="0" fontId="0" fillId="18" borderId="1" xfId="0" applyFont="1" applyFill="1" applyBorder="1" applyAlignment="1"/>
    <xf numFmtId="0" fontId="56" fillId="0" borderId="1" xfId="0" applyFont="1" applyBorder="1" applyAlignment="1">
      <alignment wrapText="1"/>
    </xf>
    <xf numFmtId="0" fontId="75" fillId="18" borderId="26" xfId="0" applyFont="1" applyFill="1" applyBorder="1" applyAlignment="1"/>
    <xf numFmtId="0" fontId="75" fillId="18" borderId="28" xfId="0" applyFont="1" applyFill="1" applyBorder="1" applyAlignment="1"/>
    <xf numFmtId="0" fontId="57" fillId="18" borderId="13" xfId="0" applyFont="1" applyFill="1" applyBorder="1" applyAlignment="1">
      <alignment wrapText="1"/>
    </xf>
    <xf numFmtId="0" fontId="58" fillId="18" borderId="26" xfId="0" applyFont="1" applyFill="1" applyBorder="1" applyAlignment="1">
      <alignment wrapText="1"/>
    </xf>
    <xf numFmtId="0" fontId="0" fillId="18" borderId="26" xfId="0" applyFont="1" applyFill="1" applyBorder="1"/>
    <xf numFmtId="164" fontId="58" fillId="18" borderId="6" xfId="0" applyNumberFormat="1" applyFont="1" applyFill="1" applyBorder="1" applyAlignment="1">
      <alignment horizontal="right" wrapText="1"/>
    </xf>
    <xf numFmtId="0" fontId="58" fillId="18" borderId="10" xfId="0" applyFont="1" applyFill="1" applyBorder="1" applyAlignment="1">
      <alignment horizontal="right" wrapText="1"/>
    </xf>
    <xf numFmtId="0" fontId="57" fillId="18" borderId="10" xfId="0" applyFont="1" applyFill="1" applyBorder="1" applyAlignment="1">
      <alignment horizontal="right" wrapText="1"/>
    </xf>
    <xf numFmtId="49" fontId="58" fillId="19" borderId="26" xfId="0" applyNumberFormat="1" applyFont="1" applyFill="1" applyBorder="1" applyAlignment="1">
      <alignment wrapText="1"/>
    </xf>
    <xf numFmtId="0" fontId="58" fillId="18" borderId="22" xfId="0" applyFont="1" applyFill="1" applyBorder="1" applyAlignment="1">
      <alignment wrapText="1"/>
    </xf>
    <xf numFmtId="0" fontId="65" fillId="18" borderId="1" xfId="0" applyFont="1" applyFill="1" applyBorder="1" applyAlignment="1"/>
    <xf numFmtId="0" fontId="57" fillId="18" borderId="6" xfId="0" applyFont="1" applyFill="1" applyBorder="1" applyAlignment="1">
      <alignment horizontal="right" wrapText="1"/>
    </xf>
    <xf numFmtId="164" fontId="57" fillId="18" borderId="6" xfId="0" applyNumberFormat="1" applyFont="1" applyFill="1" applyBorder="1" applyAlignment="1">
      <alignment horizontal="right" wrapText="1"/>
    </xf>
    <xf numFmtId="0" fontId="57" fillId="19" borderId="1" xfId="0" applyFont="1" applyFill="1" applyBorder="1" applyAlignment="1">
      <alignment wrapText="1"/>
    </xf>
    <xf numFmtId="0" fontId="57" fillId="19" borderId="13" xfId="0" applyFont="1" applyFill="1" applyBorder="1" applyAlignment="1">
      <alignment horizontal="right" wrapText="1"/>
    </xf>
    <xf numFmtId="0" fontId="0" fillId="18" borderId="1" xfId="0" applyFont="1" applyFill="1" applyBorder="1" applyAlignment="1">
      <alignment horizontal="center"/>
    </xf>
    <xf numFmtId="49" fontId="57" fillId="18" borderId="1" xfId="0" applyNumberFormat="1" applyFont="1" applyFill="1" applyBorder="1" applyAlignment="1"/>
    <xf numFmtId="0" fontId="57" fillId="19" borderId="1" xfId="0" applyFont="1" applyFill="1" applyBorder="1" applyAlignment="1">
      <alignment horizontal="center"/>
    </xf>
    <xf numFmtId="0" fontId="58" fillId="19" borderId="13" xfId="0" applyFont="1" applyFill="1" applyBorder="1" applyAlignment="1">
      <alignment wrapText="1"/>
    </xf>
    <xf numFmtId="0" fontId="59" fillId="23" borderId="1" xfId="0" applyFont="1" applyFill="1" applyBorder="1" applyAlignment="1"/>
    <xf numFmtId="49" fontId="58" fillId="19" borderId="26" xfId="0" applyNumberFormat="1" applyFont="1" applyFill="1" applyBorder="1" applyAlignment="1">
      <alignment horizontal="left" wrapText="1"/>
    </xf>
    <xf numFmtId="0" fontId="58" fillId="19" borderId="13" xfId="0" applyFont="1" applyFill="1" applyBorder="1" applyAlignment="1">
      <alignment horizontal="right" wrapText="1"/>
    </xf>
    <xf numFmtId="0" fontId="58" fillId="24" borderId="6" xfId="0" applyFont="1" applyFill="1" applyBorder="1" applyAlignment="1">
      <alignment wrapText="1"/>
    </xf>
    <xf numFmtId="0" fontId="58" fillId="24" borderId="6" xfId="0" applyFont="1" applyFill="1" applyBorder="1" applyAlignment="1">
      <alignment horizontal="right" wrapText="1"/>
    </xf>
    <xf numFmtId="0" fontId="0" fillId="24" borderId="1" xfId="0" applyFont="1" applyFill="1" applyBorder="1" applyAlignment="1"/>
    <xf numFmtId="0" fontId="57" fillId="24" borderId="1" xfId="0" applyFont="1" applyFill="1" applyBorder="1" applyAlignment="1"/>
    <xf numFmtId="0" fontId="57" fillId="24" borderId="0" xfId="0" applyFont="1" applyFill="1" applyAlignment="1"/>
    <xf numFmtId="0" fontId="0" fillId="24" borderId="0" xfId="0" applyFont="1" applyFill="1" applyAlignment="1"/>
    <xf numFmtId="0" fontId="57" fillId="24" borderId="0" xfId="0" applyFont="1" applyFill="1" applyAlignment="1">
      <alignment horizontal="center"/>
    </xf>
    <xf numFmtId="0" fontId="58" fillId="24" borderId="1" xfId="0" applyFont="1" applyFill="1" applyBorder="1" applyAlignment="1">
      <alignment wrapText="1"/>
    </xf>
    <xf numFmtId="0" fontId="0" fillId="24" borderId="0" xfId="0" applyFont="1" applyFill="1"/>
    <xf numFmtId="49" fontId="58" fillId="18" borderId="1" xfId="0" applyNumberFormat="1" applyFont="1" applyFill="1" applyBorder="1" applyAlignment="1">
      <alignment horizontal="left" vertical="top"/>
    </xf>
    <xf numFmtId="49" fontId="57" fillId="18" borderId="1" xfId="0" applyNumberFormat="1" applyFont="1" applyFill="1" applyBorder="1" applyAlignment="1">
      <alignment wrapText="1"/>
    </xf>
    <xf numFmtId="0" fontId="57" fillId="18" borderId="1" xfId="0" applyFont="1" applyFill="1" applyBorder="1" applyAlignment="1">
      <alignment horizontal="left" wrapText="1"/>
    </xf>
    <xf numFmtId="0" fontId="57" fillId="18" borderId="0" xfId="0" applyFont="1" applyFill="1" applyAlignment="1"/>
    <xf numFmtId="0" fontId="57" fillId="18" borderId="0" xfId="0" applyFont="1" applyFill="1" applyAlignment="1">
      <alignment horizontal="center"/>
    </xf>
    <xf numFmtId="0" fontId="56" fillId="0" borderId="17" xfId="0" applyFont="1" applyBorder="1" applyAlignment="1">
      <alignment horizontal="center"/>
    </xf>
    <xf numFmtId="0" fontId="58" fillId="18" borderId="6" xfId="0" applyFont="1" applyFill="1" applyBorder="1" applyAlignment="1">
      <alignment wrapText="1"/>
    </xf>
    <xf numFmtId="0" fontId="63" fillId="18" borderId="6" xfId="0" applyFont="1" applyFill="1" applyBorder="1" applyAlignment="1"/>
    <xf numFmtId="0" fontId="64" fillId="23" borderId="1" xfId="0" applyFont="1" applyFill="1" applyBorder="1" applyAlignment="1">
      <alignment horizontal="left"/>
    </xf>
    <xf numFmtId="49" fontId="56" fillId="0" borderId="3" xfId="0" applyNumberFormat="1" applyFont="1" applyBorder="1" applyAlignment="1"/>
    <xf numFmtId="49" fontId="0" fillId="0" borderId="6" xfId="0" applyNumberFormat="1" applyFont="1" applyBorder="1" applyAlignment="1"/>
    <xf numFmtId="49" fontId="0" fillId="18" borderId="6" xfId="0" applyNumberFormat="1" applyFont="1" applyFill="1" applyBorder="1" applyAlignment="1"/>
    <xf numFmtId="49" fontId="0" fillId="0" borderId="0" xfId="0" applyNumberFormat="1" applyFont="1"/>
    <xf numFmtId="49" fontId="0" fillId="0" borderId="0" xfId="0" applyNumberFormat="1" applyFont="1" applyAlignment="1"/>
    <xf numFmtId="0" fontId="63" fillId="18" borderId="1" xfId="0" applyFont="1" applyFill="1" applyBorder="1" applyAlignment="1"/>
    <xf numFmtId="0" fontId="58" fillId="18" borderId="6" xfId="0" applyFont="1" applyFill="1" applyBorder="1" applyAlignment="1">
      <alignment horizontal="right" wrapText="1"/>
    </xf>
    <xf numFmtId="0" fontId="0" fillId="18" borderId="6" xfId="0" applyFont="1" applyFill="1" applyBorder="1" applyAlignment="1">
      <alignment wrapText="1"/>
    </xf>
    <xf numFmtId="0" fontId="67" fillId="18" borderId="26" xfId="0" applyFont="1" applyFill="1" applyBorder="1"/>
    <xf numFmtId="0" fontId="59" fillId="19" borderId="13" xfId="0" applyFont="1" applyFill="1" applyBorder="1" applyAlignment="1"/>
    <xf numFmtId="0" fontId="59" fillId="10" borderId="13" xfId="0" applyFont="1" applyFill="1" applyBorder="1" applyAlignment="1"/>
    <xf numFmtId="0" fontId="57" fillId="0" borderId="13" xfId="0" applyFont="1" applyBorder="1" applyAlignment="1"/>
    <xf numFmtId="0" fontId="57" fillId="18" borderId="13" xfId="0" applyFont="1" applyFill="1" applyBorder="1" applyAlignment="1"/>
    <xf numFmtId="0" fontId="0" fillId="18" borderId="13" xfId="0" applyFont="1" applyFill="1" applyBorder="1" applyAlignment="1"/>
    <xf numFmtId="0" fontId="58" fillId="18" borderId="13" xfId="0" applyFont="1" applyFill="1" applyBorder="1" applyAlignment="1">
      <alignment wrapText="1"/>
    </xf>
    <xf numFmtId="0" fontId="74" fillId="18" borderId="2" xfId="0" applyFont="1" applyFill="1" applyBorder="1" applyAlignment="1"/>
    <xf numFmtId="167" fontId="58" fillId="18" borderId="7" xfId="0" applyNumberFormat="1" applyFont="1" applyFill="1" applyBorder="1" applyAlignment="1">
      <alignment horizontal="right" vertical="center"/>
    </xf>
    <xf numFmtId="0" fontId="58" fillId="18" borderId="26" xfId="0" applyFont="1" applyFill="1" applyBorder="1" applyAlignment="1">
      <alignment horizontal="right"/>
    </xf>
    <xf numFmtId="0" fontId="62" fillId="18" borderId="26" xfId="0" applyFont="1" applyFill="1" applyBorder="1" applyAlignment="1">
      <alignment horizontal="right"/>
    </xf>
    <xf numFmtId="0" fontId="58" fillId="18" borderId="2" xfId="0" applyFont="1" applyFill="1" applyBorder="1" applyAlignment="1">
      <alignment wrapText="1"/>
    </xf>
    <xf numFmtId="0" fontId="58" fillId="18" borderId="2" xfId="0" applyFont="1" applyFill="1" applyBorder="1" applyAlignment="1">
      <alignment horizontal="right" wrapText="1"/>
    </xf>
    <xf numFmtId="49" fontId="58" fillId="18" borderId="2" xfId="0" applyNumberFormat="1" applyFont="1" applyFill="1" applyBorder="1" applyAlignment="1">
      <alignment horizontal="right" wrapText="1"/>
    </xf>
    <xf numFmtId="0" fontId="57" fillId="18" borderId="2" xfId="0" applyFont="1" applyFill="1" applyBorder="1" applyAlignment="1">
      <alignment horizontal="right" wrapText="1"/>
    </xf>
    <xf numFmtId="0" fontId="59" fillId="19" borderId="2" xfId="0" applyFont="1" applyFill="1" applyBorder="1" applyAlignment="1"/>
    <xf numFmtId="0" fontId="56" fillId="18" borderId="2" xfId="0" applyFont="1" applyFill="1" applyBorder="1" applyAlignment="1">
      <alignment wrapText="1"/>
    </xf>
    <xf numFmtId="0" fontId="57" fillId="18" borderId="2" xfId="0" applyFont="1" applyFill="1" applyBorder="1" applyAlignment="1">
      <alignment wrapText="1"/>
    </xf>
    <xf numFmtId="0" fontId="0" fillId="18" borderId="26" xfId="0" applyFont="1" applyFill="1" applyBorder="1" applyAlignment="1">
      <alignment horizontal="right" vertical="center"/>
    </xf>
    <xf numFmtId="0" fontId="0" fillId="18" borderId="27" xfId="0" applyFont="1" applyFill="1" applyBorder="1" applyAlignment="1"/>
    <xf numFmtId="167" fontId="58" fillId="18" borderId="9" xfId="0" applyNumberFormat="1" applyFont="1" applyFill="1" applyBorder="1" applyAlignment="1">
      <alignment horizontal="right" vertical="center"/>
    </xf>
    <xf numFmtId="0" fontId="58" fillId="18" borderId="9" xfId="0" applyFont="1" applyFill="1" applyBorder="1" applyAlignment="1">
      <alignment horizontal="right"/>
    </xf>
    <xf numFmtId="0" fontId="62" fillId="18" borderId="9" xfId="0" applyFont="1" applyFill="1" applyBorder="1" applyAlignment="1">
      <alignment horizontal="right"/>
    </xf>
    <xf numFmtId="0" fontId="67" fillId="18" borderId="26" xfId="0" applyFont="1" applyFill="1" applyBorder="1" applyAlignment="1">
      <alignment horizontal="center"/>
    </xf>
    <xf numFmtId="0" fontId="0" fillId="18" borderId="29" xfId="0" applyFont="1" applyFill="1" applyBorder="1" applyAlignment="1"/>
    <xf numFmtId="0" fontId="58" fillId="18" borderId="7" xfId="0" applyFont="1" applyFill="1" applyBorder="1" applyAlignment="1">
      <alignment horizontal="right"/>
    </xf>
    <xf numFmtId="0" fontId="62" fillId="18" borderId="7" xfId="0" applyFont="1" applyFill="1" applyBorder="1" applyAlignment="1">
      <alignment horizontal="right"/>
    </xf>
    <xf numFmtId="0" fontId="87" fillId="18" borderId="26" xfId="0" applyFont="1" applyFill="1" applyBorder="1" applyAlignment="1"/>
    <xf numFmtId="164" fontId="58" fillId="18" borderId="1" xfId="0" applyNumberFormat="1" applyFont="1" applyFill="1" applyBorder="1" applyAlignment="1">
      <alignment horizontal="right" wrapText="1"/>
    </xf>
    <xf numFmtId="0" fontId="58" fillId="18" borderId="13" xfId="0" applyFont="1" applyFill="1" applyBorder="1" applyAlignment="1">
      <alignment horizontal="right" wrapText="1"/>
    </xf>
    <xf numFmtId="0" fontId="57" fillId="18" borderId="13" xfId="0" applyFont="1" applyFill="1" applyBorder="1" applyAlignment="1">
      <alignment horizontal="right" wrapText="1"/>
    </xf>
    <xf numFmtId="0" fontId="64" fillId="25" borderId="26" xfId="0" applyFont="1" applyFill="1" applyBorder="1" applyAlignment="1">
      <alignment horizontal="left"/>
    </xf>
    <xf numFmtId="0" fontId="67" fillId="18" borderId="17" xfId="0" applyFont="1" applyFill="1" applyBorder="1"/>
    <xf numFmtId="0" fontId="59" fillId="19" borderId="21" xfId="0" applyFont="1" applyFill="1" applyBorder="1" applyAlignment="1"/>
    <xf numFmtId="0" fontId="57" fillId="18" borderId="26" xfId="0" applyFont="1" applyFill="1" applyBorder="1" applyAlignment="1">
      <alignment horizontal="right" wrapText="1"/>
    </xf>
    <xf numFmtId="0" fontId="64" fillId="26" borderId="26" xfId="0" applyFont="1" applyFill="1" applyBorder="1" applyAlignment="1">
      <alignment horizontal="left"/>
    </xf>
    <xf numFmtId="0" fontId="64" fillId="27" borderId="26" xfId="0" applyFont="1" applyFill="1" applyBorder="1" applyAlignment="1">
      <alignment horizontal="left"/>
    </xf>
    <xf numFmtId="0" fontId="64" fillId="21" borderId="1" xfId="0" applyFont="1" applyFill="1" applyBorder="1" applyAlignment="1">
      <alignment horizontal="left"/>
    </xf>
    <xf numFmtId="49" fontId="67" fillId="18" borderId="6" xfId="0" applyNumberFormat="1" applyFont="1" applyFill="1" applyBorder="1" applyAlignment="1"/>
    <xf numFmtId="0" fontId="57" fillId="23" borderId="13" xfId="0" applyFont="1" applyFill="1" applyBorder="1" applyAlignment="1">
      <alignment wrapText="1"/>
    </xf>
    <xf numFmtId="0" fontId="0" fillId="28" borderId="1" xfId="0" applyFont="1" applyFill="1" applyBorder="1" applyAlignment="1"/>
    <xf numFmtId="0" fontId="64" fillId="27" borderId="14" xfId="0" applyFont="1" applyFill="1" applyBorder="1" applyAlignment="1">
      <alignment horizontal="left"/>
    </xf>
    <xf numFmtId="0" fontId="57" fillId="18" borderId="6" xfId="0" applyFont="1" applyFill="1" applyBorder="1" applyAlignment="1">
      <alignment wrapText="1"/>
    </xf>
    <xf numFmtId="0" fontId="64" fillId="26" borderId="14" xfId="0" applyFont="1" applyFill="1" applyBorder="1" applyAlignment="1">
      <alignment horizontal="left"/>
    </xf>
    <xf numFmtId="0" fontId="64" fillId="25" borderId="14" xfId="0" applyFont="1" applyFill="1" applyBorder="1" applyAlignment="1">
      <alignment horizontal="left"/>
    </xf>
    <xf numFmtId="0" fontId="65" fillId="23" borderId="1" xfId="0" applyFont="1" applyFill="1" applyBorder="1" applyAlignment="1">
      <alignment wrapText="1"/>
    </xf>
    <xf numFmtId="0" fontId="58" fillId="18" borderId="10" xfId="0" applyFont="1" applyFill="1" applyBorder="1" applyAlignment="1">
      <alignment wrapText="1"/>
    </xf>
    <xf numFmtId="0" fontId="64" fillId="21" borderId="14" xfId="0" applyFont="1" applyFill="1" applyBorder="1" applyAlignment="1">
      <alignment horizontal="left"/>
    </xf>
    <xf numFmtId="0" fontId="65" fillId="18" borderId="0" xfId="0" applyFont="1" applyFill="1" applyAlignment="1"/>
    <xf numFmtId="0" fontId="64" fillId="20" borderId="14" xfId="0" applyFont="1" applyFill="1" applyBorder="1" applyAlignment="1">
      <alignment horizontal="left"/>
    </xf>
    <xf numFmtId="0" fontId="58" fillId="18" borderId="0" xfId="0" applyFont="1" applyFill="1" applyAlignment="1"/>
    <xf numFmtId="0" fontId="64" fillId="22" borderId="14" xfId="0" applyFont="1" applyFill="1" applyBorder="1" applyAlignment="1">
      <alignment horizontal="left"/>
    </xf>
    <xf numFmtId="0" fontId="64" fillId="21" borderId="1" xfId="0" applyFont="1" applyFill="1" applyBorder="1" applyAlignment="1"/>
    <xf numFmtId="0" fontId="57" fillId="18" borderId="0" xfId="0" applyFont="1" applyFill="1" applyAlignment="1">
      <alignment horizontal="center"/>
    </xf>
    <xf numFmtId="0" fontId="57" fillId="18" borderId="0" xfId="0" applyFont="1" applyFill="1" applyAlignment="1">
      <alignment horizontal="center"/>
    </xf>
    <xf numFmtId="0" fontId="57" fillId="19" borderId="1" xfId="0" applyFont="1" applyFill="1" applyBorder="1" applyAlignment="1">
      <alignment horizontal="center" wrapText="1"/>
    </xf>
    <xf numFmtId="0" fontId="57" fillId="19" borderId="1" xfId="0" applyFont="1" applyFill="1" applyBorder="1" applyAlignment="1">
      <alignment horizontal="right" wrapText="1"/>
    </xf>
    <xf numFmtId="0" fontId="57" fillId="19" borderId="20" xfId="0" applyFont="1" applyFill="1" applyBorder="1" applyAlignment="1">
      <alignment horizontal="right" wrapText="1"/>
    </xf>
    <xf numFmtId="0" fontId="63" fillId="18" borderId="10" xfId="0" applyFont="1" applyFill="1" applyBorder="1" applyAlignment="1"/>
    <xf numFmtId="49" fontId="58" fillId="19" borderId="1" xfId="0" applyNumberFormat="1" applyFont="1" applyFill="1" applyBorder="1" applyAlignment="1">
      <alignment wrapText="1"/>
    </xf>
    <xf numFmtId="0" fontId="58" fillId="19" borderId="1" xfId="0" applyFont="1" applyFill="1" applyBorder="1" applyAlignment="1">
      <alignment horizontal="right" wrapText="1"/>
    </xf>
    <xf numFmtId="164" fontId="58" fillId="19" borderId="1" xfId="0" applyNumberFormat="1" applyFont="1" applyFill="1" applyBorder="1" applyAlignment="1">
      <alignment horizontal="right" wrapText="1"/>
    </xf>
    <xf numFmtId="0" fontId="0" fillId="18" borderId="6" xfId="0" applyFont="1" applyFill="1" applyBorder="1" applyAlignment="1"/>
    <xf numFmtId="0" fontId="0" fillId="0" borderId="26" xfId="0" applyBorder="1"/>
    <xf numFmtId="0" fontId="58" fillId="18" borderId="1" xfId="0" applyFont="1" applyFill="1" applyBorder="1" applyAlignment="1">
      <alignment vertical="center" wrapText="1"/>
    </xf>
    <xf numFmtId="49" fontId="66" fillId="18" borderId="1" xfId="0" applyNumberFormat="1" applyFont="1" applyFill="1" applyBorder="1" applyAlignment="1">
      <alignment horizontal="center"/>
    </xf>
    <xf numFmtId="166" fontId="58" fillId="18" borderId="1" xfId="0" applyNumberFormat="1" applyFont="1" applyFill="1" applyBorder="1" applyAlignment="1">
      <alignment horizontal="left"/>
    </xf>
    <xf numFmtId="1" fontId="66" fillId="18" borderId="1" xfId="0" applyNumberFormat="1" applyFont="1" applyFill="1" applyBorder="1" applyAlignment="1">
      <alignment horizontal="left" wrapText="1"/>
    </xf>
    <xf numFmtId="1" fontId="66" fillId="18" borderId="6" xfId="0" applyNumberFormat="1" applyFont="1" applyFill="1" applyBorder="1" applyAlignment="1">
      <alignment horizontal="left" wrapText="1"/>
    </xf>
    <xf numFmtId="2" fontId="66" fillId="18" borderId="1" xfId="0" applyNumberFormat="1" applyFont="1" applyFill="1" applyBorder="1" applyAlignment="1">
      <alignment horizontal="left" wrapText="1"/>
    </xf>
    <xf numFmtId="2" fontId="66" fillId="18" borderId="6" xfId="0" applyNumberFormat="1" applyFont="1" applyFill="1" applyBorder="1" applyAlignment="1">
      <alignment horizontal="left" wrapText="1"/>
    </xf>
    <xf numFmtId="166" fontId="58" fillId="18" borderId="1" xfId="0" applyNumberFormat="1" applyFont="1" applyFill="1" applyBorder="1" applyAlignment="1">
      <alignment horizontal="left" wrapText="1"/>
    </xf>
    <xf numFmtId="0" fontId="0" fillId="18" borderId="26" xfId="0" applyFill="1" applyBorder="1" applyAlignment="1">
      <alignment wrapText="1"/>
    </xf>
    <xf numFmtId="0" fontId="0" fillId="18" borderId="0" xfId="0" applyFont="1" applyFill="1" applyAlignment="1">
      <alignment wrapText="1"/>
    </xf>
    <xf numFmtId="166" fontId="58" fillId="18" borderId="1" xfId="0" applyNumberFormat="1" applyFont="1" applyFill="1" applyBorder="1" applyAlignment="1">
      <alignment horizontal="center"/>
    </xf>
    <xf numFmtId="1" fontId="66" fillId="18" borderId="1" xfId="0" applyNumberFormat="1" applyFont="1" applyFill="1" applyBorder="1" applyAlignment="1">
      <alignment horizontal="right" wrapText="1"/>
    </xf>
    <xf numFmtId="1" fontId="66" fillId="18" borderId="6" xfId="0" applyNumberFormat="1" applyFont="1" applyFill="1" applyBorder="1" applyAlignment="1">
      <alignment horizontal="right" wrapText="1"/>
    </xf>
    <xf numFmtId="49" fontId="58" fillId="18" borderId="1" xfId="0" applyNumberFormat="1" applyFont="1" applyFill="1" applyBorder="1" applyAlignment="1">
      <alignment wrapText="1"/>
    </xf>
    <xf numFmtId="2" fontId="66" fillId="18" borderId="1" xfId="0" applyNumberFormat="1" applyFont="1" applyFill="1" applyBorder="1" applyAlignment="1">
      <alignment horizontal="right" wrapText="1"/>
    </xf>
    <xf numFmtId="2" fontId="66" fillId="18" borderId="6" xfId="0" applyNumberFormat="1" applyFont="1" applyFill="1" applyBorder="1" applyAlignment="1">
      <alignment horizontal="right" wrapText="1"/>
    </xf>
    <xf numFmtId="0" fontId="0" fillId="18" borderId="37" xfId="0" applyFont="1" applyFill="1" applyBorder="1" applyAlignment="1"/>
    <xf numFmtId="49" fontId="57" fillId="19" borderId="1" xfId="0" applyNumberFormat="1" applyFont="1" applyFill="1" applyBorder="1" applyAlignment="1">
      <alignment wrapText="1"/>
    </xf>
    <xf numFmtId="0" fontId="58" fillId="0" borderId="9" xfId="0" applyFont="1" applyBorder="1" applyAlignment="1">
      <alignment horizontal="right"/>
    </xf>
    <xf numFmtId="0" fontId="0" fillId="18" borderId="37" xfId="0" applyFont="1" applyFill="1" applyBorder="1" applyAlignment="1">
      <alignment wrapText="1"/>
    </xf>
    <xf numFmtId="0" fontId="58" fillId="18" borderId="9" xfId="0" applyFont="1" applyFill="1" applyBorder="1" applyAlignment="1">
      <alignment horizontal="right" wrapText="1"/>
    </xf>
    <xf numFmtId="0" fontId="0" fillId="18" borderId="38" xfId="0" applyFont="1" applyFill="1" applyBorder="1" applyAlignment="1"/>
    <xf numFmtId="0" fontId="58" fillId="19" borderId="1" xfId="0" applyFont="1" applyFill="1" applyBorder="1" applyAlignment="1">
      <alignment horizontal="center" wrapText="1"/>
    </xf>
    <xf numFmtId="164" fontId="58" fillId="19" borderId="1" xfId="0" applyNumberFormat="1" applyFont="1" applyFill="1" applyBorder="1" applyAlignment="1">
      <alignment horizontal="center" wrapText="1"/>
    </xf>
    <xf numFmtId="0" fontId="63" fillId="19" borderId="1" xfId="0" applyFont="1" applyFill="1" applyBorder="1" applyAlignment="1"/>
    <xf numFmtId="0" fontId="58" fillId="18" borderId="19" xfId="0" applyFont="1" applyFill="1" applyBorder="1" applyAlignment="1">
      <alignment horizontal="right" wrapText="1"/>
    </xf>
    <xf numFmtId="0" fontId="63" fillId="19" borderId="21" xfId="0" applyFont="1" applyFill="1" applyBorder="1" applyAlignment="1"/>
    <xf numFmtId="0" fontId="57" fillId="18" borderId="19" xfId="0" applyFont="1" applyFill="1" applyBorder="1" applyAlignment="1">
      <alignment horizontal="right" wrapText="1"/>
    </xf>
    <xf numFmtId="0" fontId="57" fillId="18" borderId="9" xfId="0" applyFont="1" applyFill="1" applyBorder="1" applyAlignment="1">
      <alignment horizontal="right" wrapText="1"/>
    </xf>
    <xf numFmtId="0" fontId="58" fillId="29" borderId="6" xfId="0" applyFont="1" applyFill="1" applyBorder="1" applyAlignment="1">
      <alignment horizontal="center" wrapText="1"/>
    </xf>
    <xf numFmtId="164" fontId="58" fillId="29" borderId="6" xfId="0" applyNumberFormat="1" applyFont="1" applyFill="1" applyBorder="1" applyAlignment="1">
      <alignment horizontal="right" wrapText="1"/>
    </xf>
    <xf numFmtId="0" fontId="57" fillId="29" borderId="1" xfId="0" applyFont="1" applyFill="1" applyBorder="1" applyAlignment="1">
      <alignment horizontal="right" wrapText="1"/>
    </xf>
    <xf numFmtId="0" fontId="57" fillId="29" borderId="10" xfId="0" applyFont="1" applyFill="1" applyBorder="1" applyAlignment="1">
      <alignment horizontal="right" wrapText="1"/>
    </xf>
    <xf numFmtId="0" fontId="63" fillId="30" borderId="20" xfId="0" applyFont="1" applyFill="1" applyBorder="1" applyAlignment="1"/>
    <xf numFmtId="0" fontId="57" fillId="29" borderId="1" xfId="0" applyFont="1" applyFill="1" applyBorder="1" applyAlignment="1">
      <alignment wrapText="1"/>
    </xf>
    <xf numFmtId="0" fontId="57" fillId="29" borderId="9" xfId="0" applyFont="1" applyFill="1" applyBorder="1"/>
    <xf numFmtId="0" fontId="58" fillId="30" borderId="1" xfId="0" applyFont="1" applyFill="1" applyBorder="1" applyAlignment="1">
      <alignment horizontal="right" wrapText="1"/>
    </xf>
    <xf numFmtId="0" fontId="0" fillId="29" borderId="6" xfId="0" applyFont="1" applyFill="1" applyBorder="1" applyAlignment="1"/>
    <xf numFmtId="0" fontId="0" fillId="29" borderId="26" xfId="0" applyFill="1" applyBorder="1"/>
    <xf numFmtId="0" fontId="0" fillId="29" borderId="0" xfId="0" applyFont="1" applyFill="1" applyAlignment="1"/>
    <xf numFmtId="0" fontId="58" fillId="29" borderId="6" xfId="0" applyFont="1" applyFill="1" applyBorder="1" applyAlignment="1">
      <alignment horizontal="right" wrapText="1"/>
    </xf>
    <xf numFmtId="0" fontId="58" fillId="29" borderId="9" xfId="0" applyFont="1" applyFill="1" applyBorder="1" applyAlignment="1">
      <alignment horizontal="right"/>
    </xf>
    <xf numFmtId="164" fontId="58" fillId="30" borderId="1" xfId="0" applyNumberFormat="1" applyFont="1" applyFill="1" applyBorder="1" applyAlignment="1">
      <alignment horizontal="right" wrapText="1"/>
    </xf>
    <xf numFmtId="0" fontId="58" fillId="29" borderId="1" xfId="0" applyFont="1" applyFill="1" applyBorder="1" applyAlignment="1">
      <alignment horizontal="right" wrapText="1"/>
    </xf>
    <xf numFmtId="0" fontId="58" fillId="29" borderId="10" xfId="0" applyFont="1" applyFill="1" applyBorder="1" applyAlignment="1">
      <alignment horizontal="right" wrapText="1"/>
    </xf>
    <xf numFmtId="0" fontId="58" fillId="29" borderId="0" xfId="0" applyFont="1" applyFill="1" applyAlignment="1"/>
    <xf numFmtId="49" fontId="58" fillId="29" borderId="1" xfId="0" applyNumberFormat="1" applyFont="1" applyFill="1" applyBorder="1" applyAlignment="1">
      <alignment wrapText="1"/>
    </xf>
    <xf numFmtId="0" fontId="64" fillId="31" borderId="14" xfId="0" applyFont="1" applyFill="1" applyBorder="1" applyAlignment="1">
      <alignment horizontal="left"/>
    </xf>
    <xf numFmtId="0" fontId="57" fillId="29" borderId="6" xfId="0" applyFont="1" applyFill="1" applyBorder="1" applyAlignment="1">
      <alignment horizontal="center" wrapText="1"/>
    </xf>
    <xf numFmtId="0" fontId="57" fillId="29" borderId="9" xfId="0" applyFont="1" applyFill="1" applyBorder="1" applyAlignment="1">
      <alignment horizontal="right"/>
    </xf>
    <xf numFmtId="0" fontId="58" fillId="29" borderId="1" xfId="0" applyFont="1" applyFill="1" applyBorder="1" applyAlignment="1">
      <alignment wrapText="1"/>
    </xf>
    <xf numFmtId="0" fontId="58" fillId="29" borderId="9" xfId="0" applyFont="1" applyFill="1" applyBorder="1"/>
    <xf numFmtId="0" fontId="57" fillId="29" borderId="9" xfId="0" applyFont="1" applyFill="1" applyBorder="1" applyAlignment="1">
      <alignment horizontal="right" wrapText="1"/>
    </xf>
    <xf numFmtId="0" fontId="0" fillId="29" borderId="37" xfId="0" applyFont="1" applyFill="1" applyBorder="1" applyAlignment="1"/>
    <xf numFmtId="0" fontId="0" fillId="29" borderId="37" xfId="0" applyFont="1" applyFill="1" applyBorder="1" applyAlignment="1">
      <alignment wrapText="1"/>
    </xf>
    <xf numFmtId="0" fontId="0" fillId="33" borderId="13" xfId="0" applyFont="1" applyFill="1" applyBorder="1" applyAlignment="1"/>
    <xf numFmtId="49" fontId="57" fillId="29" borderId="1" xfId="0" applyNumberFormat="1" applyFont="1" applyFill="1" applyBorder="1" applyAlignment="1">
      <alignment wrapText="1"/>
    </xf>
    <xf numFmtId="0" fontId="64" fillId="34" borderId="14" xfId="0" applyFont="1" applyFill="1" applyBorder="1" applyAlignment="1">
      <alignment horizontal="left"/>
    </xf>
    <xf numFmtId="0" fontId="0" fillId="29" borderId="0" xfId="0" applyFont="1" applyFill="1" applyAlignment="1">
      <alignment wrapText="1"/>
    </xf>
    <xf numFmtId="0" fontId="0" fillId="29" borderId="17" xfId="0" applyFont="1" applyFill="1" applyBorder="1" applyAlignment="1">
      <alignment wrapText="1"/>
    </xf>
    <xf numFmtId="0" fontId="58" fillId="29" borderId="1" xfId="0" applyFont="1" applyFill="1" applyBorder="1" applyAlignment="1">
      <alignment horizontal="center" wrapText="1"/>
    </xf>
    <xf numFmtId="0" fontId="58" fillId="29" borderId="10" xfId="0" applyFont="1" applyFill="1" applyBorder="1" applyAlignment="1">
      <alignment horizontal="center" wrapText="1"/>
    </xf>
    <xf numFmtId="0" fontId="58" fillId="35" borderId="1" xfId="0" applyFont="1" applyFill="1" applyBorder="1" applyAlignment="1">
      <alignment wrapText="1"/>
    </xf>
    <xf numFmtId="49" fontId="58" fillId="30" borderId="1" xfId="0" applyNumberFormat="1" applyFont="1" applyFill="1" applyBorder="1" applyAlignment="1">
      <alignment horizontal="right" wrapText="1"/>
    </xf>
    <xf numFmtId="0" fontId="57" fillId="29" borderId="1" xfId="0" applyFont="1" applyFill="1" applyBorder="1" applyAlignment="1">
      <alignment horizontal="center" wrapText="1"/>
    </xf>
    <xf numFmtId="0" fontId="57" fillId="29" borderId="10" xfId="0" applyFont="1" applyFill="1" applyBorder="1" applyAlignment="1">
      <alignment horizontal="center" wrapText="1"/>
    </xf>
    <xf numFmtId="49" fontId="66" fillId="29" borderId="1" xfId="0" applyNumberFormat="1" applyFont="1" applyFill="1" applyBorder="1" applyAlignment="1">
      <alignment horizontal="center"/>
    </xf>
    <xf numFmtId="1" fontId="57" fillId="29" borderId="1" xfId="0" applyNumberFormat="1" applyFont="1" applyFill="1" applyBorder="1" applyAlignment="1"/>
    <xf numFmtId="1" fontId="57" fillId="29" borderId="10" xfId="0" applyNumberFormat="1" applyFont="1" applyFill="1" applyBorder="1" applyAlignment="1"/>
    <xf numFmtId="49" fontId="57" fillId="29" borderId="6" xfId="0" applyNumberFormat="1" applyFont="1" applyFill="1" applyBorder="1" applyAlignment="1">
      <alignment wrapText="1"/>
    </xf>
    <xf numFmtId="164" fontId="58" fillId="30" borderId="21" xfId="0" applyNumberFormat="1" applyFont="1" applyFill="1" applyBorder="1" applyAlignment="1">
      <alignment horizontal="right" wrapText="1"/>
    </xf>
    <xf numFmtId="49" fontId="58" fillId="29" borderId="6" xfId="0" applyNumberFormat="1" applyFont="1" applyFill="1" applyBorder="1" applyAlignment="1">
      <alignment wrapText="1"/>
    </xf>
    <xf numFmtId="0" fontId="58" fillId="29" borderId="6" xfId="0" applyFont="1" applyFill="1" applyBorder="1" applyAlignment="1">
      <alignment wrapText="1"/>
    </xf>
    <xf numFmtId="0" fontId="57" fillId="29" borderId="6" xfId="0" applyFont="1" applyFill="1" applyBorder="1" applyAlignment="1">
      <alignment wrapText="1"/>
    </xf>
    <xf numFmtId="0" fontId="64" fillId="36" borderId="14" xfId="0" applyFont="1" applyFill="1" applyBorder="1" applyAlignment="1">
      <alignment horizontal="left"/>
    </xf>
    <xf numFmtId="0" fontId="79" fillId="0" borderId="26" xfId="0" applyFont="1" applyFill="1" applyBorder="1" applyAlignment="1">
      <alignment vertical="center"/>
    </xf>
    <xf numFmtId="0" fontId="86" fillId="18" borderId="0" xfId="0" applyFont="1" applyFill="1" applyAlignment="1"/>
    <xf numFmtId="0" fontId="57" fillId="18" borderId="0" xfId="0" applyFont="1" applyFill="1" applyAlignment="1">
      <alignment horizontal="center"/>
    </xf>
    <xf numFmtId="0" fontId="58" fillId="0" borderId="26" xfId="0" applyFont="1" applyFill="1" applyBorder="1" applyAlignment="1">
      <alignment wrapText="1"/>
    </xf>
    <xf numFmtId="0" fontId="58" fillId="0" borderId="26" xfId="0" applyFont="1" applyFill="1" applyBorder="1" applyAlignment="1">
      <alignment horizontal="right" wrapText="1"/>
    </xf>
    <xf numFmtId="0" fontId="58" fillId="0" borderId="45" xfId="0" applyFont="1" applyFill="1" applyBorder="1" applyAlignment="1">
      <alignment wrapText="1"/>
    </xf>
    <xf numFmtId="0" fontId="58" fillId="0" borderId="45" xfId="0" applyFont="1" applyFill="1" applyBorder="1" applyAlignment="1">
      <alignment horizontal="right" wrapText="1"/>
    </xf>
    <xf numFmtId="0" fontId="58" fillId="0" borderId="46" xfId="0" applyFont="1" applyFill="1" applyBorder="1" applyAlignment="1">
      <alignment wrapText="1"/>
    </xf>
    <xf numFmtId="0" fontId="58" fillId="0" borderId="48" xfId="0" applyFont="1" applyFill="1" applyBorder="1" applyAlignment="1">
      <alignment vertical="center" wrapText="1"/>
    </xf>
    <xf numFmtId="0" fontId="58" fillId="0" borderId="48" xfId="0" applyFont="1" applyFill="1" applyBorder="1" applyAlignment="1">
      <alignment horizontal="right" wrapText="1"/>
    </xf>
    <xf numFmtId="0" fontId="58" fillId="0" borderId="49" xfId="0" applyFont="1" applyFill="1" applyBorder="1" applyAlignment="1">
      <alignment wrapText="1"/>
    </xf>
    <xf numFmtId="0" fontId="58" fillId="0" borderId="54" xfId="0" applyFont="1" applyFill="1" applyBorder="1" applyAlignment="1">
      <alignment vertical="center" wrapText="1"/>
    </xf>
    <xf numFmtId="0" fontId="75" fillId="0" borderId="39" xfId="0" applyFont="1" applyBorder="1" applyAlignment="1">
      <alignment horizontal="center"/>
    </xf>
    <xf numFmtId="0" fontId="75" fillId="0" borderId="55" xfId="0" applyFont="1" applyBorder="1" applyAlignment="1">
      <alignment horizontal="center"/>
    </xf>
    <xf numFmtId="0" fontId="75" fillId="0" borderId="56" xfId="0" applyFont="1" applyBorder="1" applyAlignment="1">
      <alignment horizontal="center"/>
    </xf>
    <xf numFmtId="0" fontId="58" fillId="0" borderId="25" xfId="0" applyFont="1" applyFill="1" applyBorder="1" applyAlignment="1">
      <alignment wrapText="1"/>
    </xf>
    <xf numFmtId="0" fontId="58" fillId="0" borderId="25" xfId="0" applyFont="1" applyFill="1" applyBorder="1" applyAlignment="1">
      <alignment horizontal="right" wrapText="1"/>
    </xf>
    <xf numFmtId="0" fontId="58" fillId="0" borderId="42" xfId="0" applyFont="1" applyFill="1" applyBorder="1" applyAlignment="1">
      <alignment wrapText="1"/>
    </xf>
    <xf numFmtId="0" fontId="58" fillId="0" borderId="42" xfId="0" applyFont="1" applyFill="1" applyBorder="1" applyAlignment="1">
      <alignment horizontal="right" wrapText="1"/>
    </xf>
    <xf numFmtId="0" fontId="58" fillId="0" borderId="59" xfId="0" applyFont="1" applyFill="1" applyBorder="1" applyAlignment="1">
      <alignment vertical="center" wrapText="1"/>
    </xf>
    <xf numFmtId="0" fontId="58" fillId="0" borderId="60" xfId="0" applyFont="1" applyFill="1" applyBorder="1" applyAlignment="1">
      <alignment vertical="center" wrapText="1"/>
    </xf>
    <xf numFmtId="0" fontId="57" fillId="18" borderId="0" xfId="0" applyFont="1" applyFill="1" applyAlignment="1">
      <alignment wrapText="1"/>
    </xf>
    <xf numFmtId="164" fontId="58" fillId="18" borderId="10" xfId="0" applyNumberFormat="1" applyFont="1" applyFill="1" applyBorder="1" applyAlignment="1">
      <alignment horizontal="right" wrapText="1"/>
    </xf>
    <xf numFmtId="0" fontId="58" fillId="37" borderId="1" xfId="0" applyFont="1" applyFill="1" applyBorder="1" applyAlignment="1">
      <alignment wrapText="1"/>
    </xf>
    <xf numFmtId="164" fontId="58" fillId="38" borderId="21" xfId="0" applyNumberFormat="1" applyFont="1" applyFill="1" applyBorder="1" applyAlignment="1">
      <alignment horizontal="right" wrapText="1"/>
    </xf>
    <xf numFmtId="0" fontId="0" fillId="28" borderId="13" xfId="0" applyFont="1" applyFill="1" applyBorder="1" applyAlignment="1"/>
    <xf numFmtId="0" fontId="58" fillId="38" borderId="21" xfId="0" applyFont="1" applyFill="1" applyBorder="1" applyAlignment="1">
      <alignment horizontal="right" wrapText="1"/>
    </xf>
    <xf numFmtId="0" fontId="0" fillId="18" borderId="17" xfId="0" applyFont="1" applyFill="1" applyBorder="1" applyAlignment="1">
      <alignment wrapText="1"/>
    </xf>
    <xf numFmtId="0" fontId="67" fillId="18" borderId="0" xfId="0" applyFont="1" applyFill="1" applyAlignment="1"/>
    <xf numFmtId="0" fontId="0" fillId="28" borderId="26" xfId="0" applyFont="1" applyFill="1" applyBorder="1" applyAlignment="1"/>
    <xf numFmtId="0" fontId="67" fillId="18" borderId="26" xfId="0" applyFont="1" applyFill="1" applyBorder="1" applyAlignment="1">
      <alignment wrapText="1"/>
    </xf>
    <xf numFmtId="0" fontId="59" fillId="18" borderId="20" xfId="0" applyFont="1" applyFill="1" applyBorder="1" applyAlignment="1"/>
    <xf numFmtId="164" fontId="58" fillId="18" borderId="26" xfId="0" applyNumberFormat="1" applyFont="1" applyFill="1" applyBorder="1" applyAlignment="1">
      <alignment wrapText="1"/>
    </xf>
    <xf numFmtId="0" fontId="59" fillId="18" borderId="21" xfId="0" applyFont="1" applyFill="1" applyBorder="1" applyAlignment="1"/>
    <xf numFmtId="0" fontId="65" fillId="0" borderId="26" xfId="0" applyFont="1" applyFill="1" applyBorder="1" applyAlignment="1"/>
    <xf numFmtId="167" fontId="58" fillId="0" borderId="26" xfId="0" applyNumberFormat="1" applyFont="1" applyFill="1" applyBorder="1" applyAlignment="1">
      <alignment horizontal="right"/>
    </xf>
    <xf numFmtId="0" fontId="87" fillId="0" borderId="26" xfId="0" applyFont="1" applyFill="1" applyBorder="1" applyAlignment="1"/>
    <xf numFmtId="0" fontId="0" fillId="0" borderId="17" xfId="0" applyFont="1" applyFill="1" applyBorder="1" applyAlignment="1"/>
    <xf numFmtId="0" fontId="57" fillId="0" borderId="26" xfId="0" applyFont="1" applyFill="1" applyBorder="1"/>
    <xf numFmtId="0" fontId="57" fillId="0" borderId="26" xfId="0" applyFont="1" applyFill="1" applyBorder="1" applyAlignment="1"/>
    <xf numFmtId="0" fontId="57" fillId="0" borderId="26" xfId="0" applyFont="1" applyFill="1" applyBorder="1" applyAlignment="1">
      <alignment wrapText="1"/>
    </xf>
    <xf numFmtId="167" fontId="58" fillId="0" borderId="26" xfId="0" applyNumberFormat="1" applyFont="1" applyFill="1" applyBorder="1" applyAlignment="1">
      <alignment horizontal="left"/>
    </xf>
    <xf numFmtId="0" fontId="87" fillId="0" borderId="0" xfId="0" applyFont="1" applyFill="1" applyAlignment="1"/>
    <xf numFmtId="0" fontId="57" fillId="0" borderId="1" xfId="0" applyFont="1" applyFill="1" applyBorder="1" applyAlignment="1">
      <alignment horizontal="right" wrapText="1"/>
    </xf>
    <xf numFmtId="0" fontId="65" fillId="18" borderId="1" xfId="0" applyFont="1" applyFill="1" applyBorder="1"/>
    <xf numFmtId="0" fontId="39" fillId="18" borderId="26" xfId="0" applyFont="1" applyFill="1" applyBorder="1" applyAlignment="1"/>
    <xf numFmtId="0" fontId="37" fillId="18" borderId="26" xfId="0" applyFont="1" applyFill="1" applyBorder="1" applyAlignment="1"/>
    <xf numFmtId="0" fontId="57" fillId="18" borderId="2" xfId="0" applyFont="1" applyFill="1" applyBorder="1"/>
    <xf numFmtId="167" fontId="58" fillId="18" borderId="17" xfId="0" applyNumberFormat="1" applyFont="1" applyFill="1" applyBorder="1" applyAlignment="1">
      <alignment horizontal="right"/>
    </xf>
    <xf numFmtId="0" fontId="65" fillId="18" borderId="2" xfId="0" applyFont="1" applyFill="1" applyBorder="1" applyAlignment="1"/>
    <xf numFmtId="0" fontId="58" fillId="18" borderId="2" xfId="0" applyFont="1" applyFill="1" applyBorder="1" applyAlignment="1"/>
    <xf numFmtId="0" fontId="37" fillId="18" borderId="28" xfId="0" applyFont="1" applyFill="1" applyBorder="1" applyAlignment="1"/>
    <xf numFmtId="0" fontId="65" fillId="18" borderId="26" xfId="0" applyFont="1" applyFill="1" applyBorder="1" applyAlignment="1"/>
    <xf numFmtId="0" fontId="57" fillId="18" borderId="26" xfId="0" applyFont="1" applyFill="1" applyBorder="1" applyAlignment="1">
      <alignment wrapText="1"/>
    </xf>
    <xf numFmtId="0" fontId="62" fillId="18" borderId="26" xfId="0" applyFont="1" applyFill="1" applyBorder="1" applyAlignment="1"/>
    <xf numFmtId="0" fontId="79" fillId="18" borderId="28" xfId="0" applyFont="1" applyFill="1" applyBorder="1" applyAlignment="1">
      <alignment vertical="center" wrapText="1"/>
    </xf>
    <xf numFmtId="0" fontId="57" fillId="18" borderId="28" xfId="0" applyFont="1" applyFill="1" applyBorder="1"/>
    <xf numFmtId="0" fontId="36" fillId="18" borderId="26" xfId="10" applyFill="1" applyBorder="1"/>
    <xf numFmtId="0" fontId="85" fillId="18" borderId="26" xfId="0" applyFont="1" applyFill="1" applyBorder="1" applyAlignment="1"/>
    <xf numFmtId="0" fontId="85" fillId="18" borderId="1" xfId="0" applyFont="1" applyFill="1" applyBorder="1" applyAlignment="1">
      <alignment horizontal="right"/>
    </xf>
    <xf numFmtId="0" fontId="35" fillId="18" borderId="26" xfId="0" applyFont="1" applyFill="1" applyBorder="1" applyAlignment="1"/>
    <xf numFmtId="2" fontId="57" fillId="18" borderId="1" xfId="0" applyNumberFormat="1" applyFont="1" applyFill="1" applyBorder="1" applyAlignment="1">
      <alignment horizontal="right" vertical="center"/>
    </xf>
    <xf numFmtId="0" fontId="58" fillId="18" borderId="21" xfId="0" applyFont="1" applyFill="1" applyBorder="1" applyAlignment="1">
      <alignment horizontal="right"/>
    </xf>
    <xf numFmtId="0" fontId="34" fillId="18" borderId="26" xfId="0" applyFont="1" applyFill="1" applyBorder="1" applyAlignment="1"/>
    <xf numFmtId="49" fontId="67" fillId="24" borderId="6" xfId="0" applyNumberFormat="1" applyFont="1" applyFill="1" applyBorder="1" applyAlignment="1"/>
    <xf numFmtId="49" fontId="67" fillId="24" borderId="0" xfId="0" applyNumberFormat="1" applyFont="1" applyFill="1"/>
    <xf numFmtId="0" fontId="57" fillId="0" borderId="26" xfId="0" applyFont="1" applyFill="1" applyBorder="1" applyAlignment="1">
      <alignment horizontal="center"/>
    </xf>
    <xf numFmtId="0" fontId="58" fillId="0" borderId="13" xfId="0" applyFont="1" applyFill="1" applyBorder="1" applyAlignment="1">
      <alignment horizontal="center"/>
    </xf>
    <xf numFmtId="0" fontId="58" fillId="18" borderId="8" xfId="0" applyFont="1" applyFill="1" applyBorder="1" applyAlignment="1">
      <alignment horizontal="right"/>
    </xf>
    <xf numFmtId="0" fontId="33" fillId="18" borderId="72" xfId="10" applyFont="1" applyFill="1" applyBorder="1"/>
    <xf numFmtId="0" fontId="36" fillId="18" borderId="72" xfId="10" applyFill="1" applyBorder="1"/>
    <xf numFmtId="0" fontId="32" fillId="18" borderId="26" xfId="0" applyFont="1" applyFill="1" applyBorder="1" applyAlignment="1"/>
    <xf numFmtId="0" fontId="31" fillId="18" borderId="26" xfId="0" applyFont="1" applyFill="1" applyBorder="1" applyAlignment="1"/>
    <xf numFmtId="0" fontId="57" fillId="18" borderId="0" xfId="0" applyFont="1" applyFill="1" applyAlignment="1">
      <alignment horizontal="center"/>
    </xf>
    <xf numFmtId="0" fontId="57" fillId="15" borderId="1" xfId="0" applyFont="1" applyFill="1" applyBorder="1" applyAlignment="1">
      <alignment horizontal="left" wrapText="1"/>
    </xf>
    <xf numFmtId="14" fontId="58" fillId="18" borderId="6" xfId="0" applyNumberFormat="1" applyFont="1" applyFill="1" applyBorder="1" applyAlignment="1">
      <alignment horizontal="right" wrapText="1"/>
    </xf>
    <xf numFmtId="0" fontId="58" fillId="15" borderId="6" xfId="0" applyFont="1" applyFill="1" applyBorder="1" applyAlignment="1">
      <alignment wrapText="1"/>
    </xf>
    <xf numFmtId="0" fontId="58" fillId="15" borderId="6" xfId="0" applyFont="1" applyFill="1" applyBorder="1" applyAlignment="1">
      <alignment horizontal="right" wrapText="1"/>
    </xf>
    <xf numFmtId="0" fontId="63" fillId="15" borderId="1" xfId="0" applyFont="1" applyFill="1" applyBorder="1" applyAlignment="1"/>
    <xf numFmtId="0" fontId="30" fillId="18" borderId="26" xfId="0" applyFont="1" applyFill="1" applyBorder="1" applyAlignment="1"/>
    <xf numFmtId="0" fontId="29" fillId="18" borderId="26" xfId="0" applyFont="1" applyFill="1" applyBorder="1" applyAlignment="1"/>
    <xf numFmtId="0" fontId="28" fillId="18" borderId="26" xfId="0" applyFont="1" applyFill="1" applyBorder="1" applyAlignment="1"/>
    <xf numFmtId="0" fontId="27" fillId="18" borderId="26" xfId="0" applyFont="1" applyFill="1" applyBorder="1" applyAlignment="1"/>
    <xf numFmtId="0" fontId="79" fillId="18" borderId="72" xfId="0" applyFont="1" applyFill="1" applyBorder="1" applyAlignment="1">
      <alignment vertical="center" wrapText="1"/>
    </xf>
    <xf numFmtId="0" fontId="57" fillId="18" borderId="72" xfId="0" applyFont="1" applyFill="1" applyBorder="1"/>
    <xf numFmtId="0" fontId="26" fillId="18" borderId="26" xfId="0" applyFont="1" applyFill="1" applyBorder="1" applyAlignment="1"/>
    <xf numFmtId="0" fontId="25" fillId="18" borderId="26" xfId="0" applyFont="1" applyFill="1" applyBorder="1" applyAlignment="1"/>
    <xf numFmtId="0" fontId="24" fillId="18" borderId="26" xfId="0" applyFont="1" applyFill="1" applyBorder="1" applyAlignment="1"/>
    <xf numFmtId="0" fontId="23" fillId="18" borderId="26" xfId="0" applyFont="1" applyFill="1" applyBorder="1" applyAlignment="1"/>
    <xf numFmtId="0" fontId="22" fillId="18" borderId="26" xfId="0" applyFont="1" applyFill="1" applyBorder="1" applyAlignment="1"/>
    <xf numFmtId="0" fontId="21" fillId="18" borderId="26" xfId="0" applyFont="1" applyFill="1" applyBorder="1" applyAlignment="1"/>
    <xf numFmtId="0" fontId="20" fillId="18" borderId="26" xfId="0" applyFont="1" applyFill="1" applyBorder="1" applyAlignment="1"/>
    <xf numFmtId="0" fontId="56" fillId="0" borderId="2" xfId="0" applyFont="1" applyBorder="1" applyAlignment="1">
      <alignment horizontal="center"/>
    </xf>
    <xf numFmtId="0" fontId="57" fillId="17" borderId="9" xfId="0" applyFont="1" applyFill="1" applyBorder="1"/>
    <xf numFmtId="0" fontId="58" fillId="70" borderId="1" xfId="0" applyFont="1" applyFill="1" applyBorder="1" applyAlignment="1">
      <alignment wrapText="1"/>
    </xf>
    <xf numFmtId="0" fontId="57" fillId="0" borderId="1" xfId="0" applyFont="1" applyFill="1" applyBorder="1" applyAlignment="1">
      <alignment horizontal="center" wrapText="1"/>
    </xf>
    <xf numFmtId="0" fontId="58" fillId="0" borderId="6" xfId="0" applyFont="1" applyFill="1" applyBorder="1" applyAlignment="1">
      <alignment horizontal="right" wrapText="1"/>
    </xf>
    <xf numFmtId="0" fontId="57" fillId="0" borderId="20" xfId="0" applyFont="1" applyFill="1" applyBorder="1" applyAlignment="1">
      <alignment horizontal="right" wrapText="1"/>
    </xf>
    <xf numFmtId="0" fontId="63" fillId="0" borderId="10" xfId="0" applyFont="1" applyFill="1" applyBorder="1" applyAlignment="1"/>
    <xf numFmtId="0" fontId="57" fillId="0" borderId="9" xfId="0" applyFont="1" applyFill="1" applyBorder="1"/>
    <xf numFmtId="0" fontId="58" fillId="0" borderId="9" xfId="0" applyFont="1" applyFill="1" applyBorder="1"/>
    <xf numFmtId="0" fontId="0" fillId="0" borderId="6" xfId="0" applyFont="1" applyFill="1" applyBorder="1" applyAlignment="1"/>
    <xf numFmtId="0" fontId="0" fillId="0" borderId="38" xfId="0" applyFont="1" applyFill="1" applyBorder="1" applyAlignment="1"/>
    <xf numFmtId="164" fontId="58" fillId="0" borderId="10" xfId="0" applyNumberFormat="1" applyFont="1" applyFill="1" applyBorder="1" applyAlignment="1">
      <alignment horizontal="right" wrapText="1"/>
    </xf>
    <xf numFmtId="0" fontId="63" fillId="0" borderId="1" xfId="0" applyFont="1" applyFill="1" applyBorder="1" applyAlignment="1"/>
    <xf numFmtId="164" fontId="58" fillId="0" borderId="21" xfId="0" applyNumberFormat="1" applyFont="1" applyFill="1" applyBorder="1" applyAlignment="1">
      <alignment horizontal="right" wrapText="1"/>
    </xf>
    <xf numFmtId="0" fontId="0" fillId="0" borderId="13" xfId="0" applyFont="1" applyFill="1" applyBorder="1" applyAlignment="1"/>
    <xf numFmtId="0" fontId="0" fillId="0" borderId="1" xfId="0" applyFont="1" applyFill="1" applyBorder="1" applyAlignment="1"/>
    <xf numFmtId="49" fontId="58" fillId="0" borderId="6" xfId="0" applyNumberFormat="1" applyFont="1" applyFill="1" applyBorder="1" applyAlignment="1">
      <alignment horizontal="right" wrapText="1"/>
    </xf>
    <xf numFmtId="0" fontId="58" fillId="0" borderId="1" xfId="0" applyFont="1" applyFill="1" applyBorder="1" applyAlignment="1">
      <alignment horizontal="right" wrapText="1"/>
    </xf>
    <xf numFmtId="0" fontId="59" fillId="0" borderId="20" xfId="0" applyFont="1" applyFill="1" applyBorder="1" applyAlignment="1"/>
    <xf numFmtId="0" fontId="58" fillId="0" borderId="26" xfId="0" applyFont="1" applyFill="1" applyBorder="1" applyAlignment="1">
      <alignment horizontal="left" wrapText="1"/>
    </xf>
    <xf numFmtId="164" fontId="58" fillId="0" borderId="6" xfId="0" applyNumberFormat="1" applyFont="1" applyFill="1" applyBorder="1" applyAlignment="1">
      <alignment horizontal="right" wrapText="1"/>
    </xf>
    <xf numFmtId="0" fontId="59" fillId="0" borderId="1" xfId="0" applyFont="1" applyFill="1" applyBorder="1" applyAlignment="1"/>
    <xf numFmtId="0" fontId="58" fillId="0" borderId="20" xfId="0" applyFont="1" applyFill="1" applyBorder="1" applyAlignment="1">
      <alignment horizontal="right" wrapText="1"/>
    </xf>
    <xf numFmtId="49" fontId="58" fillId="0" borderId="26" xfId="0" applyNumberFormat="1" applyFont="1" applyFill="1" applyBorder="1" applyAlignment="1">
      <alignment horizontal="left" wrapText="1"/>
    </xf>
    <xf numFmtId="0" fontId="18" fillId="18" borderId="26" xfId="0" applyFont="1" applyFill="1" applyBorder="1" applyAlignment="1"/>
    <xf numFmtId="0" fontId="19" fillId="18" borderId="26" xfId="0" applyFont="1" applyFill="1" applyBorder="1" applyAlignment="1"/>
    <xf numFmtId="0" fontId="17" fillId="18" borderId="26" xfId="0" applyFont="1" applyFill="1" applyBorder="1" applyAlignment="1"/>
    <xf numFmtId="0" fontId="16" fillId="18" borderId="26" xfId="0" applyFont="1" applyFill="1" applyBorder="1" applyAlignment="1"/>
    <xf numFmtId="0" fontId="15" fillId="18" borderId="26" xfId="0" applyFont="1" applyFill="1" applyBorder="1" applyAlignment="1"/>
    <xf numFmtId="0" fontId="14" fillId="18" borderId="26" xfId="0" applyFont="1" applyFill="1" applyBorder="1" applyAlignment="1"/>
    <xf numFmtId="0" fontId="58" fillId="18" borderId="17" xfId="0" applyFont="1" applyFill="1" applyBorder="1" applyAlignment="1">
      <alignment horizontal="center"/>
    </xf>
    <xf numFmtId="0" fontId="13" fillId="18" borderId="26" xfId="0" applyFont="1" applyFill="1" applyBorder="1" applyAlignment="1"/>
    <xf numFmtId="0" fontId="12" fillId="18" borderId="26" xfId="0" applyFont="1" applyFill="1" applyBorder="1" applyAlignment="1"/>
    <xf numFmtId="0" fontId="0" fillId="18" borderId="26" xfId="0" applyFont="1" applyFill="1" applyBorder="1" applyAlignment="1">
      <alignment horizontal="left"/>
    </xf>
    <xf numFmtId="0" fontId="0" fillId="17" borderId="26" xfId="0" applyFont="1" applyFill="1" applyBorder="1" applyAlignment="1"/>
    <xf numFmtId="0" fontId="54" fillId="0" borderId="27" xfId="0" applyFont="1" applyFill="1" applyBorder="1" applyAlignment="1"/>
    <xf numFmtId="0" fontId="44" fillId="18" borderId="32" xfId="0" applyFont="1" applyFill="1" applyBorder="1" applyAlignment="1"/>
    <xf numFmtId="0" fontId="86" fillId="0" borderId="17" xfId="0" applyFont="1" applyFill="1" applyBorder="1" applyAlignment="1"/>
    <xf numFmtId="0" fontId="87" fillId="17" borderId="26" xfId="0" applyFont="1" applyFill="1" applyBorder="1" applyAlignment="1"/>
    <xf numFmtId="0" fontId="9" fillId="0" borderId="26" xfId="0" applyFont="1" applyFill="1" applyBorder="1" applyAlignment="1"/>
    <xf numFmtId="0" fontId="8" fillId="0" borderId="26" xfId="0" applyFont="1" applyFill="1" applyBorder="1" applyAlignment="1"/>
    <xf numFmtId="0" fontId="7" fillId="18" borderId="26" xfId="0" applyFont="1" applyFill="1" applyBorder="1" applyAlignment="1"/>
    <xf numFmtId="49" fontId="0" fillId="0" borderId="0" xfId="0" applyNumberFormat="1" applyFill="1" applyAlignment="1">
      <alignment horizontal="left" vertical="center"/>
    </xf>
    <xf numFmtId="0" fontId="45" fillId="18" borderId="32" xfId="0" applyFont="1" applyFill="1" applyBorder="1" applyAlignment="1"/>
    <xf numFmtId="0" fontId="54" fillId="0" borderId="17" xfId="0" applyFont="1" applyFill="1" applyBorder="1" applyAlignment="1"/>
    <xf numFmtId="0" fontId="54" fillId="18" borderId="32" xfId="0" applyFont="1" applyFill="1" applyBorder="1" applyAlignment="1"/>
    <xf numFmtId="0" fontId="50" fillId="18" borderId="32" xfId="0" applyFont="1" applyFill="1" applyBorder="1" applyAlignment="1"/>
    <xf numFmtId="0" fontId="48" fillId="18" borderId="32" xfId="0" applyFont="1" applyFill="1" applyBorder="1" applyAlignment="1"/>
    <xf numFmtId="0" fontId="46" fillId="18" borderId="32" xfId="0" applyFont="1" applyFill="1" applyBorder="1" applyAlignment="1"/>
    <xf numFmtId="0" fontId="45" fillId="18" borderId="32" xfId="0" applyFont="1" applyFill="1" applyBorder="1" applyAlignment="1">
      <alignment wrapText="1"/>
    </xf>
    <xf numFmtId="0" fontId="40" fillId="18" borderId="32" xfId="0" applyFont="1" applyFill="1" applyBorder="1" applyAlignment="1"/>
    <xf numFmtId="0" fontId="34" fillId="18" borderId="32" xfId="0" applyFont="1" applyFill="1" applyBorder="1" applyAlignment="1"/>
    <xf numFmtId="0" fontId="41" fillId="18" borderId="32" xfId="0" applyFont="1" applyFill="1" applyBorder="1" applyAlignment="1"/>
    <xf numFmtId="0" fontId="0" fillId="18" borderId="17" xfId="0" applyFont="1" applyFill="1" applyBorder="1" applyAlignment="1">
      <alignment horizontal="left"/>
    </xf>
    <xf numFmtId="0" fontId="0" fillId="18" borderId="17" xfId="0" applyFont="1" applyFill="1" applyBorder="1"/>
    <xf numFmtId="0" fontId="0" fillId="17" borderId="17" xfId="0" applyFont="1" applyFill="1" applyBorder="1" applyAlignment="1"/>
    <xf numFmtId="0" fontId="87" fillId="0" borderId="27" xfId="0" applyFont="1" applyBorder="1" applyAlignment="1"/>
    <xf numFmtId="0" fontId="0" fillId="0" borderId="27" xfId="0" applyFont="1" applyFill="1" applyBorder="1" applyAlignment="1"/>
    <xf numFmtId="0" fontId="86" fillId="0" borderId="17" xfId="0" applyFont="1" applyBorder="1" applyAlignment="1"/>
    <xf numFmtId="0" fontId="86" fillId="0" borderId="27" xfId="0" applyFont="1" applyBorder="1" applyAlignment="1"/>
    <xf numFmtId="0" fontId="48" fillId="18" borderId="26" xfId="0" applyFont="1" applyFill="1" applyBorder="1" applyAlignment="1"/>
    <xf numFmtId="0" fontId="44" fillId="18" borderId="26" xfId="0" applyFont="1" applyFill="1" applyBorder="1" applyAlignment="1"/>
    <xf numFmtId="0" fontId="46" fillId="18" borderId="26" xfId="0" applyFont="1" applyFill="1" applyBorder="1" applyAlignment="1"/>
    <xf numFmtId="0" fontId="45" fillId="18" borderId="26" xfId="0" applyFont="1" applyFill="1" applyBorder="1" applyAlignment="1"/>
    <xf numFmtId="0" fontId="45" fillId="18" borderId="26" xfId="0" applyFont="1" applyFill="1" applyBorder="1" applyAlignment="1">
      <alignment wrapText="1"/>
    </xf>
    <xf numFmtId="0" fontId="34" fillId="18" borderId="26" xfId="0" applyFont="1" applyFill="1" applyBorder="1" applyAlignment="1">
      <alignment wrapText="1"/>
    </xf>
    <xf numFmtId="0" fontId="40" fillId="18" borderId="26" xfId="0" applyFont="1" applyFill="1" applyBorder="1" applyAlignment="1"/>
    <xf numFmtId="0" fontId="41" fillId="18" borderId="26" xfId="0" applyFont="1" applyFill="1" applyBorder="1" applyAlignment="1"/>
    <xf numFmtId="0" fontId="0" fillId="18" borderId="72" xfId="0" applyFont="1" applyFill="1" applyBorder="1" applyAlignment="1"/>
    <xf numFmtId="0" fontId="54" fillId="18" borderId="73" xfId="0" applyFont="1" applyFill="1" applyBorder="1" applyAlignment="1"/>
    <xf numFmtId="0" fontId="50" fillId="18" borderId="73" xfId="0" applyFont="1" applyFill="1" applyBorder="1" applyAlignment="1"/>
    <xf numFmtId="0" fontId="48" fillId="18" borderId="73" xfId="0" applyFont="1" applyFill="1" applyBorder="1" applyAlignment="1"/>
    <xf numFmtId="0" fontId="34" fillId="18" borderId="73" xfId="0" applyFont="1" applyFill="1" applyBorder="1" applyAlignment="1">
      <alignment wrapText="1"/>
    </xf>
    <xf numFmtId="0" fontId="54" fillId="0" borderId="72" xfId="0" applyFont="1" applyFill="1" applyBorder="1" applyAlignment="1"/>
    <xf numFmtId="0" fontId="58" fillId="17" borderId="1" xfId="0" applyFont="1" applyFill="1" applyBorder="1" applyAlignment="1">
      <alignment horizontal="center" wrapText="1"/>
    </xf>
    <xf numFmtId="0" fontId="79" fillId="17" borderId="26" xfId="0" applyFont="1" applyFill="1" applyBorder="1" applyAlignment="1">
      <alignment vertical="center" wrapText="1"/>
    </xf>
    <xf numFmtId="0" fontId="57" fillId="17" borderId="1" xfId="0" applyFont="1" applyFill="1" applyBorder="1"/>
    <xf numFmtId="0" fontId="57" fillId="17" borderId="2" xfId="0" applyFont="1" applyFill="1" applyBorder="1" applyAlignment="1">
      <alignment horizontal="center"/>
    </xf>
    <xf numFmtId="0" fontId="62" fillId="18" borderId="1" xfId="0" applyFont="1" applyFill="1" applyBorder="1" applyAlignment="1"/>
    <xf numFmtId="0" fontId="86" fillId="18" borderId="26" xfId="0" applyFont="1" applyFill="1" applyBorder="1" applyAlignment="1"/>
    <xf numFmtId="0" fontId="86" fillId="18" borderId="17" xfId="0" applyFont="1" applyFill="1" applyBorder="1" applyAlignment="1"/>
    <xf numFmtId="0" fontId="86" fillId="18" borderId="72" xfId="0" applyFont="1" applyFill="1" applyBorder="1" applyAlignment="1"/>
    <xf numFmtId="0" fontId="47" fillId="18" borderId="26" xfId="0" applyFont="1" applyFill="1" applyBorder="1" applyAlignment="1"/>
    <xf numFmtId="0" fontId="43" fillId="18" borderId="26" xfId="0" applyFont="1" applyFill="1" applyBorder="1" applyAlignment="1"/>
    <xf numFmtId="0" fontId="40" fillId="18" borderId="73" xfId="0" applyFont="1" applyFill="1" applyBorder="1" applyAlignment="1"/>
    <xf numFmtId="0" fontId="58" fillId="18" borderId="21" xfId="0" applyFont="1" applyFill="1" applyBorder="1" applyAlignment="1"/>
    <xf numFmtId="0" fontId="88" fillId="18" borderId="17" xfId="0" applyFont="1" applyFill="1" applyBorder="1" applyAlignment="1"/>
    <xf numFmtId="0" fontId="62" fillId="18" borderId="21" xfId="0" applyFont="1" applyFill="1" applyBorder="1" applyAlignment="1"/>
    <xf numFmtId="0" fontId="42" fillId="18" borderId="26" xfId="0" applyFont="1" applyFill="1" applyBorder="1" applyAlignment="1"/>
    <xf numFmtId="0" fontId="38" fillId="18" borderId="32" xfId="0" applyFont="1" applyFill="1" applyBorder="1" applyAlignment="1"/>
    <xf numFmtId="0" fontId="58" fillId="18" borderId="28" xfId="0" applyFont="1" applyFill="1" applyBorder="1"/>
    <xf numFmtId="0" fontId="58" fillId="18" borderId="4" xfId="0" applyFont="1" applyFill="1" applyBorder="1"/>
    <xf numFmtId="1" fontId="57" fillId="18" borderId="1" xfId="0" applyNumberFormat="1" applyFont="1" applyFill="1" applyBorder="1" applyAlignment="1">
      <alignment wrapText="1"/>
    </xf>
    <xf numFmtId="0" fontId="38" fillId="18" borderId="26" xfId="0" applyFont="1" applyFill="1" applyBorder="1" applyAlignment="1"/>
    <xf numFmtId="0" fontId="24" fillId="18" borderId="32" xfId="0" applyFont="1" applyFill="1" applyBorder="1" applyAlignment="1"/>
    <xf numFmtId="0" fontId="88" fillId="18" borderId="26" xfId="0" applyFont="1" applyFill="1" applyBorder="1" applyAlignment="1"/>
    <xf numFmtId="0" fontId="74" fillId="18" borderId="4" xfId="0" applyFont="1" applyFill="1" applyBorder="1" applyAlignment="1"/>
    <xf numFmtId="0" fontId="55" fillId="0" borderId="72" xfId="0" applyFont="1" applyFill="1" applyBorder="1" applyAlignment="1"/>
    <xf numFmtId="0" fontId="0" fillId="17" borderId="27" xfId="0" applyFont="1" applyFill="1" applyBorder="1" applyAlignment="1"/>
    <xf numFmtId="0" fontId="6" fillId="18" borderId="26" xfId="0" applyFont="1" applyFill="1" applyBorder="1" applyAlignment="1"/>
    <xf numFmtId="0" fontId="5" fillId="17" borderId="32" xfId="0" applyFont="1" applyFill="1" applyBorder="1" applyAlignment="1"/>
    <xf numFmtId="0" fontId="58" fillId="17" borderId="4" xfId="0" applyFont="1" applyFill="1" applyBorder="1" applyAlignment="1">
      <alignment horizontal="center"/>
    </xf>
    <xf numFmtId="0" fontId="58" fillId="17" borderId="26" xfId="0" applyFont="1" applyFill="1" applyBorder="1" applyAlignment="1">
      <alignment horizontal="right" wrapText="1"/>
    </xf>
    <xf numFmtId="167" fontId="72" fillId="17" borderId="9" xfId="0" applyNumberFormat="1" applyFont="1" applyFill="1" applyBorder="1" applyAlignment="1">
      <alignment horizontal="right"/>
    </xf>
    <xf numFmtId="0" fontId="0" fillId="17" borderId="26" xfId="0" applyFont="1" applyFill="1" applyBorder="1" applyAlignment="1">
      <alignment horizontal="center"/>
    </xf>
    <xf numFmtId="0" fontId="75" fillId="17" borderId="26" xfId="0" applyFont="1" applyFill="1" applyBorder="1" applyAlignment="1"/>
    <xf numFmtId="0" fontId="58" fillId="71" borderId="2" xfId="0" applyFont="1" applyFill="1" applyBorder="1" applyAlignment="1">
      <alignment wrapText="1"/>
    </xf>
    <xf numFmtId="0" fontId="0" fillId="17" borderId="31" xfId="0" applyFont="1" applyFill="1" applyBorder="1" applyAlignment="1"/>
    <xf numFmtId="0" fontId="58" fillId="17" borderId="13" xfId="0" applyFont="1" applyFill="1" applyBorder="1" applyAlignment="1">
      <alignment horizontal="center"/>
    </xf>
    <xf numFmtId="0" fontId="74" fillId="17" borderId="28" xfId="0" applyFont="1" applyFill="1" applyBorder="1" applyAlignment="1"/>
    <xf numFmtId="0" fontId="58" fillId="17" borderId="13" xfId="0" applyFont="1" applyFill="1" applyBorder="1" applyAlignment="1"/>
    <xf numFmtId="0" fontId="58" fillId="71" borderId="26" xfId="0" applyFont="1" applyFill="1" applyBorder="1" applyAlignment="1">
      <alignment wrapText="1"/>
    </xf>
    <xf numFmtId="0" fontId="57" fillId="17" borderId="22" xfId="0" applyFont="1" applyFill="1" applyBorder="1" applyAlignment="1"/>
    <xf numFmtId="0" fontId="58" fillId="17" borderId="13" xfId="0" applyFont="1" applyFill="1" applyBorder="1" applyAlignment="1">
      <alignment horizontal="center" wrapText="1"/>
    </xf>
    <xf numFmtId="0" fontId="74" fillId="17" borderId="26" xfId="0" applyFont="1" applyFill="1" applyBorder="1" applyAlignment="1"/>
    <xf numFmtId="0" fontId="58" fillId="17" borderId="1" xfId="0" applyFont="1" applyFill="1" applyBorder="1" applyAlignment="1">
      <alignment horizontal="left"/>
    </xf>
    <xf numFmtId="0" fontId="58" fillId="17" borderId="9" xfId="0" applyFont="1" applyFill="1" applyBorder="1"/>
    <xf numFmtId="0" fontId="0" fillId="72" borderId="17" xfId="0" applyFont="1" applyFill="1" applyBorder="1" applyAlignment="1">
      <alignment horizontal="left" wrapText="1"/>
    </xf>
    <xf numFmtId="0" fontId="0" fillId="72" borderId="17" xfId="0" applyFont="1" applyFill="1" applyBorder="1" applyAlignment="1"/>
    <xf numFmtId="0" fontId="0" fillId="72" borderId="27" xfId="0" applyFont="1" applyFill="1" applyBorder="1" applyAlignment="1"/>
    <xf numFmtId="0" fontId="87" fillId="72" borderId="17" xfId="0" applyFont="1" applyFill="1" applyBorder="1" applyAlignment="1"/>
    <xf numFmtId="0" fontId="86" fillId="72" borderId="17" xfId="0" applyFont="1" applyFill="1" applyBorder="1" applyAlignment="1"/>
    <xf numFmtId="0" fontId="86" fillId="72" borderId="27" xfId="0" applyFont="1" applyFill="1" applyBorder="1" applyAlignment="1"/>
    <xf numFmtId="0" fontId="58" fillId="15" borderId="13" xfId="0" applyFont="1" applyFill="1" applyBorder="1" applyAlignment="1">
      <alignment horizontal="center"/>
    </xf>
    <xf numFmtId="0" fontId="79" fillId="15" borderId="26" xfId="0" applyFont="1" applyFill="1" applyBorder="1" applyAlignment="1">
      <alignment vertical="center" wrapText="1"/>
    </xf>
    <xf numFmtId="0" fontId="57" fillId="15" borderId="26" xfId="0" applyFont="1" applyFill="1" applyBorder="1"/>
    <xf numFmtId="0" fontId="57" fillId="15" borderId="26" xfId="0" applyFont="1" applyFill="1" applyBorder="1" applyAlignment="1"/>
    <xf numFmtId="167" fontId="58" fillId="15" borderId="26" xfId="0" applyNumberFormat="1" applyFont="1" applyFill="1" applyBorder="1" applyAlignment="1">
      <alignment horizontal="right"/>
    </xf>
    <xf numFmtId="0" fontId="58" fillId="15" borderId="26" xfId="0" applyFont="1" applyFill="1" applyBorder="1"/>
    <xf numFmtId="0" fontId="65" fillId="15" borderId="26" xfId="0" applyFont="1" applyFill="1" applyBorder="1" applyAlignment="1"/>
    <xf numFmtId="0" fontId="58" fillId="15" borderId="26" xfId="0" applyFont="1" applyFill="1" applyBorder="1" applyAlignment="1"/>
    <xf numFmtId="0" fontId="57" fillId="15" borderId="26" xfId="0" applyFont="1" applyFill="1" applyBorder="1" applyAlignment="1">
      <alignment wrapText="1"/>
    </xf>
    <xf numFmtId="0" fontId="58" fillId="15" borderId="26" xfId="0" applyFont="1" applyFill="1" applyBorder="1" applyAlignment="1">
      <alignment wrapText="1"/>
    </xf>
    <xf numFmtId="0" fontId="54" fillId="15" borderId="26" xfId="0" applyFont="1" applyFill="1" applyBorder="1" applyAlignment="1"/>
    <xf numFmtId="0" fontId="57" fillId="15" borderId="26" xfId="0" applyFont="1" applyFill="1" applyBorder="1" applyAlignment="1">
      <alignment horizontal="center"/>
    </xf>
    <xf numFmtId="0" fontId="9" fillId="15" borderId="26" xfId="0" applyFont="1" applyFill="1" applyBorder="1" applyAlignment="1"/>
    <xf numFmtId="0" fontId="8" fillId="15" borderId="26" xfId="0" applyFont="1" applyFill="1" applyBorder="1" applyAlignment="1"/>
    <xf numFmtId="0" fontId="11" fillId="18" borderId="26" xfId="0" applyFont="1" applyFill="1" applyBorder="1" applyAlignment="1"/>
    <xf numFmtId="0" fontId="10" fillId="18" borderId="26" xfId="0" applyFont="1" applyFill="1" applyBorder="1" applyAlignment="1"/>
    <xf numFmtId="0" fontId="9" fillId="18" borderId="26" xfId="0" applyFont="1" applyFill="1" applyBorder="1" applyAlignment="1"/>
    <xf numFmtId="0" fontId="8" fillId="18" borderId="26" xfId="0" applyFont="1" applyFill="1" applyBorder="1" applyAlignment="1"/>
    <xf numFmtId="0" fontId="4" fillId="18" borderId="26" xfId="0" applyFont="1" applyFill="1" applyBorder="1" applyAlignment="1"/>
    <xf numFmtId="0" fontId="65" fillId="18" borderId="13" xfId="0" applyFont="1" applyFill="1" applyBorder="1" applyAlignment="1"/>
    <xf numFmtId="0" fontId="57" fillId="18" borderId="31" xfId="0" applyFont="1" applyFill="1" applyBorder="1" applyAlignment="1"/>
    <xf numFmtId="0" fontId="73" fillId="18" borderId="22" xfId="0" applyFont="1" applyFill="1" applyBorder="1" applyAlignment="1"/>
    <xf numFmtId="0" fontId="0" fillId="18" borderId="20" xfId="0" applyFont="1" applyFill="1" applyBorder="1" applyAlignment="1"/>
    <xf numFmtId="0" fontId="0" fillId="18" borderId="30" xfId="0" applyFont="1" applyFill="1" applyBorder="1" applyAlignment="1"/>
    <xf numFmtId="0" fontId="0" fillId="18" borderId="32" xfId="0" applyFont="1" applyFill="1" applyBorder="1" applyAlignment="1"/>
    <xf numFmtId="0" fontId="0" fillId="17" borderId="32" xfId="0" applyFont="1" applyFill="1" applyBorder="1" applyAlignment="1"/>
    <xf numFmtId="0" fontId="0" fillId="18" borderId="74" xfId="0" applyFont="1" applyFill="1" applyBorder="1" applyAlignment="1"/>
    <xf numFmtId="0" fontId="78" fillId="18" borderId="32" xfId="0" applyFont="1" applyFill="1" applyBorder="1" applyAlignment="1"/>
    <xf numFmtId="0" fontId="78" fillId="18" borderId="32" xfId="0" applyFont="1" applyFill="1" applyBorder="1" applyAlignment="1">
      <alignment wrapText="1"/>
    </xf>
    <xf numFmtId="0" fontId="78" fillId="18" borderId="32" xfId="0" applyFont="1" applyFill="1" applyBorder="1" applyAlignment="1">
      <alignment horizontal="left" vertical="top" wrapText="1"/>
    </xf>
    <xf numFmtId="0" fontId="55" fillId="17" borderId="32" xfId="0" applyFont="1" applyFill="1" applyBorder="1" applyAlignment="1"/>
    <xf numFmtId="0" fontId="73" fillId="18" borderId="26" xfId="0" applyFont="1" applyFill="1" applyBorder="1" applyAlignment="1"/>
    <xf numFmtId="0" fontId="57" fillId="17" borderId="26" xfId="0" applyFont="1" applyFill="1" applyBorder="1" applyAlignment="1"/>
    <xf numFmtId="0" fontId="67" fillId="18" borderId="31" xfId="0" applyFont="1" applyFill="1" applyBorder="1"/>
    <xf numFmtId="0" fontId="67" fillId="18" borderId="31" xfId="0" applyFont="1" applyFill="1" applyBorder="1" applyAlignment="1"/>
    <xf numFmtId="0" fontId="0" fillId="0" borderId="31" xfId="0" applyFont="1" applyBorder="1" applyAlignment="1"/>
    <xf numFmtId="0" fontId="0" fillId="18" borderId="31" xfId="0" applyFont="1" applyFill="1" applyBorder="1"/>
    <xf numFmtId="0" fontId="0" fillId="18" borderId="26" xfId="0" applyFont="1" applyFill="1" applyBorder="1" applyAlignment="1">
      <alignment wrapText="1"/>
    </xf>
    <xf numFmtId="0" fontId="0" fillId="0" borderId="26" xfId="0" applyFont="1" applyBorder="1" applyAlignment="1">
      <alignment wrapText="1"/>
    </xf>
    <xf numFmtId="0" fontId="87" fillId="18" borderId="26" xfId="0" applyFont="1" applyFill="1" applyBorder="1" applyAlignment="1">
      <alignment wrapText="1"/>
    </xf>
    <xf numFmtId="0" fontId="0" fillId="0" borderId="31" xfId="0" applyFont="1" applyFill="1" applyBorder="1" applyAlignment="1"/>
    <xf numFmtId="0" fontId="58" fillId="17" borderId="1" xfId="0" applyFont="1" applyFill="1" applyBorder="1" applyAlignment="1">
      <alignment horizontal="left" wrapText="1"/>
    </xf>
    <xf numFmtId="0" fontId="58" fillId="17" borderId="1" xfId="0" applyFont="1" applyFill="1" applyBorder="1" applyAlignment="1">
      <alignment horizontal="right" wrapText="1"/>
    </xf>
    <xf numFmtId="49" fontId="58" fillId="17" borderId="1" xfId="0" applyNumberFormat="1" applyFont="1" applyFill="1" applyBorder="1" applyAlignment="1">
      <alignment horizontal="right" wrapText="1"/>
    </xf>
    <xf numFmtId="0" fontId="59" fillId="71" borderId="1" xfId="0" applyFont="1" applyFill="1" applyBorder="1" applyAlignment="1"/>
    <xf numFmtId="0" fontId="56" fillId="17" borderId="1" xfId="0" applyFont="1" applyFill="1" applyBorder="1" applyAlignment="1">
      <alignment wrapText="1"/>
    </xf>
    <xf numFmtId="0" fontId="58" fillId="71" borderId="1" xfId="0" applyFont="1" applyFill="1" applyBorder="1" applyAlignment="1">
      <alignment wrapText="1"/>
    </xf>
    <xf numFmtId="0" fontId="57" fillId="17" borderId="13" xfId="0" applyFont="1" applyFill="1" applyBorder="1" applyAlignment="1"/>
    <xf numFmtId="0" fontId="59" fillId="71" borderId="13" xfId="0" applyFont="1" applyFill="1" applyBorder="1" applyAlignment="1"/>
    <xf numFmtId="0" fontId="58" fillId="17" borderId="26" xfId="0" applyFont="1" applyFill="1" applyBorder="1" applyAlignment="1">
      <alignment wrapText="1"/>
    </xf>
    <xf numFmtId="0" fontId="74" fillId="17" borderId="26" xfId="0" applyFont="1" applyFill="1" applyBorder="1" applyAlignment="1">
      <alignment wrapText="1"/>
    </xf>
    <xf numFmtId="0" fontId="0" fillId="17" borderId="26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85" fillId="17" borderId="1" xfId="0" applyFont="1" applyFill="1" applyBorder="1"/>
    <xf numFmtId="0" fontId="55" fillId="17" borderId="26" xfId="0" applyFont="1" applyFill="1" applyBorder="1" applyAlignment="1"/>
    <xf numFmtId="0" fontId="55" fillId="17" borderId="27" xfId="0" applyFont="1" applyFill="1" applyBorder="1" applyAlignment="1"/>
    <xf numFmtId="0" fontId="85" fillId="17" borderId="26" xfId="0" applyFont="1" applyFill="1" applyBorder="1" applyAlignment="1">
      <alignment wrapText="1"/>
    </xf>
    <xf numFmtId="0" fontId="58" fillId="17" borderId="2" xfId="0" applyFont="1" applyFill="1" applyBorder="1" applyAlignment="1"/>
    <xf numFmtId="0" fontId="6" fillId="17" borderId="26" xfId="0" applyFont="1" applyFill="1" applyBorder="1" applyAlignment="1"/>
    <xf numFmtId="0" fontId="54" fillId="17" borderId="27" xfId="0" applyFont="1" applyFill="1" applyBorder="1" applyAlignment="1"/>
    <xf numFmtId="0" fontId="0" fillId="17" borderId="26" xfId="0" applyFont="1" applyFill="1" applyBorder="1" applyAlignment="1">
      <alignment horizontal="left" wrapText="1"/>
    </xf>
    <xf numFmtId="0" fontId="58" fillId="17" borderId="1" xfId="0" applyFont="1" applyFill="1" applyBorder="1" applyAlignment="1">
      <alignment horizontal="right"/>
    </xf>
    <xf numFmtId="0" fontId="58" fillId="17" borderId="26" xfId="0" applyFont="1" applyFill="1" applyBorder="1" applyAlignment="1"/>
    <xf numFmtId="0" fontId="3" fillId="17" borderId="32" xfId="0" applyFont="1" applyFill="1" applyBorder="1" applyAlignment="1">
      <alignment wrapText="1"/>
    </xf>
    <xf numFmtId="0" fontId="52" fillId="17" borderId="26" xfId="0" applyFont="1" applyFill="1" applyBorder="1" applyAlignment="1"/>
    <xf numFmtId="0" fontId="51" fillId="17" borderId="26" xfId="0" applyFont="1" applyFill="1" applyBorder="1" applyAlignment="1"/>
    <xf numFmtId="0" fontId="51" fillId="17" borderId="27" xfId="0" applyFont="1" applyFill="1" applyBorder="1" applyAlignment="1"/>
    <xf numFmtId="0" fontId="50" fillId="17" borderId="26" xfId="0" applyFont="1" applyFill="1" applyBorder="1" applyAlignment="1"/>
    <xf numFmtId="0" fontId="48" fillId="17" borderId="27" xfId="0" applyFont="1" applyFill="1" applyBorder="1" applyAlignment="1"/>
    <xf numFmtId="0" fontId="48" fillId="17" borderId="26" xfId="0" applyFont="1" applyFill="1" applyBorder="1" applyAlignment="1"/>
    <xf numFmtId="0" fontId="62" fillId="17" borderId="1" xfId="0" applyFont="1" applyFill="1" applyBorder="1" applyAlignment="1"/>
    <xf numFmtId="0" fontId="58" fillId="17" borderId="1" xfId="0" applyFont="1" applyFill="1" applyBorder="1" applyAlignment="1">
      <alignment wrapText="1"/>
    </xf>
    <xf numFmtId="0" fontId="86" fillId="17" borderId="26" xfId="0" applyFont="1" applyFill="1" applyBorder="1" applyAlignment="1"/>
    <xf numFmtId="0" fontId="57" fillId="17" borderId="1" xfId="0" applyFont="1" applyFill="1" applyBorder="1" applyAlignment="1">
      <alignment horizontal="right" wrapText="1"/>
    </xf>
    <xf numFmtId="0" fontId="0" fillId="17" borderId="0" xfId="0" applyFill="1"/>
    <xf numFmtId="0" fontId="47" fillId="17" borderId="26" xfId="0" applyFont="1" applyFill="1" applyBorder="1" applyAlignment="1"/>
    <xf numFmtId="0" fontId="5" fillId="17" borderId="32" xfId="0" applyFont="1" applyFill="1" applyBorder="1" applyAlignment="1">
      <alignment wrapText="1"/>
    </xf>
    <xf numFmtId="0" fontId="58" fillId="17" borderId="2" xfId="0" applyFont="1" applyFill="1" applyBorder="1"/>
    <xf numFmtId="0" fontId="5" fillId="17" borderId="27" xfId="0" applyFont="1" applyFill="1" applyBorder="1" applyAlignment="1"/>
    <xf numFmtId="0" fontId="65" fillId="17" borderId="26" xfId="0" applyFont="1" applyFill="1" applyBorder="1" applyAlignment="1"/>
    <xf numFmtId="0" fontId="46" fillId="17" borderId="27" xfId="0" applyFont="1" applyFill="1" applyBorder="1" applyAlignment="1"/>
    <xf numFmtId="0" fontId="86" fillId="17" borderId="17" xfId="0" applyFont="1" applyFill="1" applyBorder="1" applyAlignment="1"/>
    <xf numFmtId="0" fontId="57" fillId="17" borderId="26" xfId="0" applyFont="1" applyFill="1" applyBorder="1"/>
    <xf numFmtId="167" fontId="58" fillId="17" borderId="26" xfId="0" applyNumberFormat="1" applyFont="1" applyFill="1" applyBorder="1" applyAlignment="1">
      <alignment horizontal="right"/>
    </xf>
    <xf numFmtId="0" fontId="58" fillId="17" borderId="26" xfId="0" applyFont="1" applyFill="1" applyBorder="1"/>
    <xf numFmtId="0" fontId="62" fillId="17" borderId="26" xfId="0" applyFont="1" applyFill="1" applyBorder="1" applyAlignment="1"/>
    <xf numFmtId="0" fontId="57" fillId="17" borderId="26" xfId="0" applyFont="1" applyFill="1" applyBorder="1" applyAlignment="1">
      <alignment wrapText="1"/>
    </xf>
    <xf numFmtId="0" fontId="3" fillId="17" borderId="26" xfId="0" applyFont="1" applyFill="1" applyBorder="1" applyAlignment="1"/>
    <xf numFmtId="0" fontId="36" fillId="17" borderId="26" xfId="10" applyFill="1" applyBorder="1"/>
    <xf numFmtId="0" fontId="57" fillId="17" borderId="26" xfId="0" applyFont="1" applyFill="1" applyBorder="1" applyAlignment="1">
      <alignment horizontal="center"/>
    </xf>
    <xf numFmtId="0" fontId="85" fillId="17" borderId="26" xfId="0" applyFont="1" applyFill="1" applyBorder="1" applyAlignment="1"/>
    <xf numFmtId="2" fontId="57" fillId="17" borderId="1" xfId="0" applyNumberFormat="1" applyFont="1" applyFill="1" applyBorder="1" applyAlignment="1">
      <alignment horizontal="right" vertical="center"/>
    </xf>
    <xf numFmtId="0" fontId="0" fillId="17" borderId="26" xfId="0" applyFill="1" applyBorder="1" applyAlignment="1">
      <alignment wrapText="1"/>
    </xf>
    <xf numFmtId="0" fontId="54" fillId="18" borderId="31" xfId="0" applyFont="1" applyFill="1" applyBorder="1" applyAlignment="1"/>
    <xf numFmtId="0" fontId="54" fillId="18" borderId="33" xfId="0" applyFont="1" applyFill="1" applyBorder="1" applyAlignment="1"/>
    <xf numFmtId="0" fontId="54" fillId="17" borderId="31" xfId="0" applyFont="1" applyFill="1" applyBorder="1" applyAlignment="1"/>
    <xf numFmtId="0" fontId="7" fillId="18" borderId="31" xfId="0" applyFont="1" applyFill="1" applyBorder="1" applyAlignment="1"/>
    <xf numFmtId="0" fontId="54" fillId="0" borderId="31" xfId="0" applyFont="1" applyFill="1" applyBorder="1" applyAlignment="1"/>
    <xf numFmtId="0" fontId="2" fillId="17" borderId="26" xfId="0" applyFont="1" applyFill="1" applyBorder="1" applyAlignment="1"/>
    <xf numFmtId="0" fontId="2" fillId="18" borderId="26" xfId="0" applyFont="1" applyFill="1" applyBorder="1" applyAlignment="1"/>
    <xf numFmtId="0" fontId="55" fillId="15" borderId="26" xfId="0" applyFont="1" applyFill="1" applyBorder="1" applyAlignment="1"/>
    <xf numFmtId="0" fontId="57" fillId="18" borderId="0" xfId="0" applyFont="1" applyFill="1" applyAlignment="1">
      <alignment horizontal="center"/>
    </xf>
    <xf numFmtId="0" fontId="1" fillId="18" borderId="26" xfId="0" applyFont="1" applyFill="1" applyBorder="1" applyAlignment="1"/>
    <xf numFmtId="0" fontId="1" fillId="17" borderId="26" xfId="0" applyFont="1" applyFill="1" applyBorder="1" applyAlignment="1"/>
    <xf numFmtId="0" fontId="57" fillId="0" borderId="1" xfId="0" applyFont="1" applyBorder="1" applyAlignment="1">
      <alignment horizontal="left"/>
    </xf>
    <xf numFmtId="0" fontId="56" fillId="0" borderId="26" xfId="0" applyFont="1" applyFill="1" applyBorder="1" applyAlignment="1">
      <alignment horizontal="center" wrapText="1"/>
    </xf>
    <xf numFmtId="0" fontId="60" fillId="0" borderId="4" xfId="0" applyFont="1" applyFill="1" applyBorder="1" applyAlignment="1">
      <alignment horizontal="center" wrapText="1"/>
    </xf>
    <xf numFmtId="165" fontId="85" fillId="0" borderId="2" xfId="0" applyNumberFormat="1" applyFont="1" applyFill="1" applyBorder="1" applyAlignment="1">
      <alignment horizontal="center" wrapText="1"/>
    </xf>
    <xf numFmtId="0" fontId="87" fillId="0" borderId="4" xfId="0" applyFont="1" applyFill="1" applyBorder="1"/>
    <xf numFmtId="0" fontId="56" fillId="0" borderId="2" xfId="0" applyFont="1" applyFill="1" applyBorder="1" applyAlignment="1">
      <alignment horizontal="center"/>
    </xf>
    <xf numFmtId="0" fontId="60" fillId="0" borderId="4" xfId="0" applyFont="1" applyFill="1" applyBorder="1"/>
    <xf numFmtId="0" fontId="56" fillId="0" borderId="22" xfId="0" applyFont="1" applyFill="1" applyBorder="1" applyAlignment="1">
      <alignment horizontal="center" wrapText="1"/>
    </xf>
    <xf numFmtId="0" fontId="60" fillId="0" borderId="4" xfId="0" applyFont="1" applyFill="1" applyBorder="1" applyAlignment="1">
      <alignment wrapText="1"/>
    </xf>
    <xf numFmtId="165" fontId="56" fillId="0" borderId="2" xfId="0" applyNumberFormat="1" applyFont="1" applyFill="1" applyBorder="1" applyAlignment="1">
      <alignment horizontal="center"/>
    </xf>
    <xf numFmtId="0" fontId="62" fillId="0" borderId="2" xfId="0" applyFont="1" applyFill="1" applyBorder="1" applyAlignment="1">
      <alignment horizontal="center"/>
    </xf>
    <xf numFmtId="0" fontId="56" fillId="0" borderId="2" xfId="0" applyFont="1" applyFill="1" applyBorder="1" applyAlignment="1">
      <alignment horizontal="center" wrapText="1"/>
    </xf>
    <xf numFmtId="49" fontId="56" fillId="0" borderId="2" xfId="0" applyNumberFormat="1" applyFont="1" applyFill="1" applyBorder="1" applyAlignment="1">
      <alignment horizontal="center" wrapText="1"/>
    </xf>
    <xf numFmtId="0" fontId="60" fillId="0" borderId="26" xfId="0" applyFont="1" applyFill="1" applyBorder="1"/>
    <xf numFmtId="0" fontId="56" fillId="0" borderId="31" xfId="0" applyFont="1" applyFill="1" applyBorder="1" applyAlignment="1">
      <alignment horizontal="center" wrapText="1"/>
    </xf>
    <xf numFmtId="0" fontId="60" fillId="0" borderId="5" xfId="0" applyFont="1" applyFill="1" applyBorder="1" applyAlignment="1">
      <alignment horizontal="center" wrapText="1"/>
    </xf>
    <xf numFmtId="0" fontId="56" fillId="0" borderId="27" xfId="0" applyFont="1" applyFill="1" applyBorder="1" applyAlignment="1">
      <alignment horizontal="center" wrapText="1"/>
    </xf>
    <xf numFmtId="0" fontId="60" fillId="0" borderId="9" xfId="0" applyFont="1" applyFill="1" applyBorder="1" applyAlignment="1">
      <alignment horizontal="center" wrapText="1"/>
    </xf>
    <xf numFmtId="0" fontId="60" fillId="0" borderId="5" xfId="0" applyFont="1" applyFill="1" applyBorder="1"/>
    <xf numFmtId="165" fontId="56" fillId="0" borderId="2" xfId="0" applyNumberFormat="1" applyFont="1" applyFill="1" applyBorder="1" applyAlignment="1">
      <alignment horizontal="center" wrapText="1"/>
    </xf>
    <xf numFmtId="0" fontId="60" fillId="0" borderId="24" xfId="0" applyFont="1" applyFill="1" applyBorder="1" applyAlignment="1">
      <alignment horizontal="center" wrapText="1"/>
    </xf>
    <xf numFmtId="0" fontId="60" fillId="0" borderId="24" xfId="0" applyFont="1" applyFill="1" applyBorder="1" applyAlignment="1">
      <alignment wrapText="1"/>
    </xf>
    <xf numFmtId="165" fontId="56" fillId="0" borderId="2" xfId="0" applyNumberFormat="1" applyFont="1" applyBorder="1" applyAlignment="1">
      <alignment horizontal="center"/>
    </xf>
    <xf numFmtId="0" fontId="60" fillId="0" borderId="4" xfId="0" applyFont="1" applyBorder="1"/>
    <xf numFmtId="165" fontId="56" fillId="0" borderId="2" xfId="0" applyNumberFormat="1" applyFont="1" applyBorder="1" applyAlignment="1">
      <alignment horizontal="center" wrapText="1"/>
    </xf>
    <xf numFmtId="0" fontId="68" fillId="10" borderId="2" xfId="0" applyFont="1" applyFill="1" applyBorder="1" applyAlignment="1">
      <alignment horizontal="center"/>
    </xf>
    <xf numFmtId="0" fontId="56" fillId="10" borderId="2" xfId="0" applyFont="1" applyFill="1" applyBorder="1" applyAlignment="1">
      <alignment horizontal="center"/>
    </xf>
    <xf numFmtId="0" fontId="56" fillId="10" borderId="2" xfId="0" applyFont="1" applyFill="1" applyBorder="1" applyAlignment="1">
      <alignment horizontal="center" wrapText="1"/>
    </xf>
    <xf numFmtId="49" fontId="56" fillId="0" borderId="2" xfId="0" applyNumberFormat="1" applyFont="1" applyBorder="1" applyAlignment="1">
      <alignment horizontal="center" wrapText="1"/>
    </xf>
    <xf numFmtId="0" fontId="56" fillId="29" borderId="26" xfId="0" applyFont="1" applyFill="1" applyBorder="1" applyAlignment="1">
      <alignment horizontal="center" wrapText="1"/>
    </xf>
    <xf numFmtId="0" fontId="60" fillId="29" borderId="26" xfId="0" applyFont="1" applyFill="1" applyBorder="1" applyAlignment="1">
      <alignment wrapText="1"/>
    </xf>
    <xf numFmtId="0" fontId="56" fillId="0" borderId="2" xfId="0" applyFont="1" applyBorder="1" applyAlignment="1">
      <alignment horizontal="center"/>
    </xf>
    <xf numFmtId="0" fontId="56" fillId="0" borderId="2" xfId="0" applyFont="1" applyBorder="1" applyAlignment="1">
      <alignment horizontal="center" wrapText="1"/>
    </xf>
    <xf numFmtId="0" fontId="56" fillId="0" borderId="6" xfId="0" applyFont="1" applyBorder="1" applyAlignment="1">
      <alignment horizontal="center"/>
    </xf>
    <xf numFmtId="0" fontId="60" fillId="0" borderId="19" xfId="0" applyFont="1" applyBorder="1"/>
    <xf numFmtId="0" fontId="59" fillId="10" borderId="8" xfId="0" applyFont="1" applyFill="1" applyBorder="1" applyAlignment="1">
      <alignment horizontal="center" vertical="center"/>
    </xf>
    <xf numFmtId="0" fontId="59" fillId="10" borderId="7" xfId="0" applyFont="1" applyFill="1" applyBorder="1" applyAlignment="1">
      <alignment horizontal="center" vertical="center"/>
    </xf>
    <xf numFmtId="0" fontId="59" fillId="10" borderId="9" xfId="0" applyFont="1" applyFill="1" applyBorder="1" applyAlignment="1">
      <alignment horizontal="center" vertical="center"/>
    </xf>
    <xf numFmtId="0" fontId="57" fillId="0" borderId="22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4" fontId="58" fillId="0" borderId="2" xfId="0" applyNumberFormat="1" applyFont="1" applyBorder="1" applyAlignment="1">
      <alignment horizontal="center" vertical="center"/>
    </xf>
    <xf numFmtId="0" fontId="59" fillId="10" borderId="2" xfId="0" applyFont="1" applyFill="1" applyBorder="1" applyAlignment="1">
      <alignment horizontal="center" vertical="center"/>
    </xf>
    <xf numFmtId="0" fontId="59" fillId="10" borderId="24" xfId="0" applyFont="1" applyFill="1" applyBorder="1" applyAlignment="1">
      <alignment horizontal="center" vertical="center"/>
    </xf>
    <xf numFmtId="0" fontId="59" fillId="10" borderId="4" xfId="0" applyFont="1" applyFill="1" applyBorder="1" applyAlignment="1">
      <alignment horizontal="center" vertical="center"/>
    </xf>
    <xf numFmtId="49" fontId="58" fillId="0" borderId="2" xfId="0" applyNumberFormat="1" applyFont="1" applyBorder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wrapText="1"/>
    </xf>
    <xf numFmtId="0" fontId="0" fillId="0" borderId="26" xfId="0" applyFont="1" applyBorder="1" applyAlignment="1">
      <alignment horizontal="center"/>
    </xf>
    <xf numFmtId="0" fontId="59" fillId="19" borderId="2" xfId="0" applyFont="1" applyFill="1" applyBorder="1" applyAlignment="1">
      <alignment horizontal="center" vertical="center"/>
    </xf>
    <xf numFmtId="0" fontId="59" fillId="19" borderId="24" xfId="0" applyFont="1" applyFill="1" applyBorder="1" applyAlignment="1">
      <alignment horizontal="center" vertical="center"/>
    </xf>
    <xf numFmtId="0" fontId="59" fillId="19" borderId="4" xfId="0" applyFont="1" applyFill="1" applyBorder="1" applyAlignment="1">
      <alignment horizontal="center" vertical="center"/>
    </xf>
    <xf numFmtId="0" fontId="57" fillId="18" borderId="2" xfId="0" applyFont="1" applyFill="1" applyBorder="1" applyAlignment="1">
      <alignment horizontal="center" vertical="center"/>
    </xf>
    <xf numFmtId="0" fontId="0" fillId="18" borderId="24" xfId="0" applyFont="1" applyFill="1" applyBorder="1" applyAlignment="1">
      <alignment horizontal="center" vertical="center"/>
    </xf>
    <xf numFmtId="0" fontId="0" fillId="18" borderId="4" xfId="0" applyFont="1" applyFill="1" applyBorder="1" applyAlignment="1">
      <alignment horizontal="center" vertical="center"/>
    </xf>
    <xf numFmtId="49" fontId="58" fillId="18" borderId="2" xfId="0" applyNumberFormat="1" applyFont="1" applyFill="1" applyBorder="1" applyAlignment="1">
      <alignment horizontal="center" vertical="center"/>
    </xf>
    <xf numFmtId="0" fontId="56" fillId="0" borderId="8" xfId="0" applyFont="1" applyBorder="1" applyAlignment="1">
      <alignment horizontal="center"/>
    </xf>
    <xf numFmtId="0" fontId="60" fillId="0" borderId="9" xfId="0" applyFont="1" applyBorder="1"/>
    <xf numFmtId="0" fontId="60" fillId="0" borderId="20" xfId="0" applyFont="1" applyBorder="1"/>
    <xf numFmtId="0" fontId="56" fillId="10" borderId="26" xfId="0" applyFont="1" applyFill="1" applyBorder="1" applyAlignment="1">
      <alignment horizontal="center"/>
    </xf>
    <xf numFmtId="0" fontId="60" fillId="0" borderId="26" xfId="0" applyFont="1" applyBorder="1"/>
    <xf numFmtId="0" fontId="58" fillId="18" borderId="2" xfId="0" applyFont="1" applyFill="1" applyBorder="1" applyAlignment="1">
      <alignment horizontal="center" vertical="center"/>
    </xf>
    <xf numFmtId="0" fontId="59" fillId="10" borderId="22" xfId="0" applyFont="1" applyFill="1" applyBorder="1" applyAlignment="1">
      <alignment horizontal="center" vertical="center"/>
    </xf>
    <xf numFmtId="0" fontId="59" fillId="10" borderId="25" xfId="0" applyFont="1" applyFill="1" applyBorder="1" applyAlignment="1">
      <alignment horizontal="center" vertical="center"/>
    </xf>
    <xf numFmtId="0" fontId="59" fillId="10" borderId="5" xfId="0" applyFont="1" applyFill="1" applyBorder="1" applyAlignment="1">
      <alignment horizontal="center" vertical="center"/>
    </xf>
    <xf numFmtId="0" fontId="56" fillId="10" borderId="22" xfId="0" applyFont="1" applyFill="1" applyBorder="1" applyAlignment="1">
      <alignment horizontal="center"/>
    </xf>
    <xf numFmtId="0" fontId="60" fillId="0" borderId="23" xfId="0" applyFont="1" applyBorder="1"/>
    <xf numFmtId="49" fontId="56" fillId="0" borderId="2" xfId="0" applyNumberFormat="1" applyFont="1" applyBorder="1" applyAlignment="1">
      <alignment horizontal="center"/>
    </xf>
    <xf numFmtId="165" fontId="56" fillId="0" borderId="8" xfId="0" applyNumberFormat="1" applyFont="1" applyBorder="1" applyAlignment="1">
      <alignment horizontal="center" wrapText="1"/>
    </xf>
    <xf numFmtId="0" fontId="64" fillId="27" borderId="26" xfId="0" applyFont="1" applyFill="1" applyBorder="1" applyAlignment="1">
      <alignment horizontal="center"/>
    </xf>
    <xf numFmtId="0" fontId="60" fillId="18" borderId="26" xfId="0" applyFont="1" applyFill="1" applyBorder="1"/>
    <xf numFmtId="0" fontId="64" fillId="8" borderId="26" xfId="0" applyFont="1" applyFill="1" applyBorder="1" applyAlignment="1">
      <alignment horizontal="center"/>
    </xf>
    <xf numFmtId="0" fontId="64" fillId="3" borderId="26" xfId="0" applyFont="1" applyFill="1" applyBorder="1" applyAlignment="1">
      <alignment horizontal="center"/>
    </xf>
    <xf numFmtId="0" fontId="64" fillId="6" borderId="26" xfId="0" applyFont="1" applyFill="1" applyBorder="1" applyAlignment="1">
      <alignment horizontal="center"/>
    </xf>
    <xf numFmtId="0" fontId="57" fillId="0" borderId="2" xfId="0" applyFont="1" applyBorder="1" applyAlignment="1">
      <alignment horizontal="center" vertical="center" wrapText="1"/>
    </xf>
    <xf numFmtId="0" fontId="57" fillId="0" borderId="24" xfId="0" applyFont="1" applyBorder="1" applyAlignment="1">
      <alignment horizontal="center" vertical="center" wrapText="1"/>
    </xf>
    <xf numFmtId="0" fontId="57" fillId="0" borderId="4" xfId="0" applyFont="1" applyBorder="1" applyAlignment="1">
      <alignment horizontal="center" vertical="center" wrapText="1"/>
    </xf>
    <xf numFmtId="164" fontId="58" fillId="0" borderId="2" xfId="0" applyNumberFormat="1" applyFont="1" applyBorder="1" applyAlignment="1">
      <alignment horizontal="center" vertical="center" wrapText="1"/>
    </xf>
    <xf numFmtId="164" fontId="58" fillId="0" borderId="24" xfId="0" applyNumberFormat="1" applyFont="1" applyBorder="1" applyAlignment="1">
      <alignment horizontal="center" vertical="center" wrapText="1"/>
    </xf>
    <xf numFmtId="164" fontId="58" fillId="0" borderId="4" xfId="0" applyNumberFormat="1" applyFont="1" applyBorder="1" applyAlignment="1">
      <alignment horizontal="center" vertical="center" wrapText="1"/>
    </xf>
    <xf numFmtId="0" fontId="57" fillId="0" borderId="22" xfId="0" applyFont="1" applyBorder="1" applyAlignment="1">
      <alignment horizontal="center" vertical="center" wrapText="1"/>
    </xf>
    <xf numFmtId="0" fontId="57" fillId="0" borderId="25" xfId="0" applyFont="1" applyBorder="1" applyAlignment="1">
      <alignment horizontal="center" vertical="center" wrapText="1"/>
    </xf>
    <xf numFmtId="0" fontId="57" fillId="0" borderId="5" xfId="0" applyFont="1" applyBorder="1" applyAlignment="1">
      <alignment horizontal="center" vertical="center" wrapText="1"/>
    </xf>
    <xf numFmtId="49" fontId="57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9" fillId="2" borderId="2" xfId="0" applyFont="1" applyFill="1" applyBorder="1" applyAlignment="1">
      <alignment horizontal="center" vertical="center"/>
    </xf>
    <xf numFmtId="0" fontId="59" fillId="2" borderId="24" xfId="0" applyFont="1" applyFill="1" applyBorder="1" applyAlignment="1">
      <alignment horizontal="center" vertical="center"/>
    </xf>
    <xf numFmtId="0" fontId="59" fillId="2" borderId="4" xfId="0" applyFont="1" applyFill="1" applyBorder="1" applyAlignment="1">
      <alignment horizontal="center" vertical="center"/>
    </xf>
    <xf numFmtId="0" fontId="56" fillId="0" borderId="3" xfId="0" applyFont="1" applyBorder="1" applyAlignment="1">
      <alignment horizontal="center"/>
    </xf>
    <xf numFmtId="0" fontId="60" fillId="0" borderId="5" xfId="0" applyFont="1" applyBorder="1"/>
    <xf numFmtId="0" fontId="56" fillId="0" borderId="2" xfId="0" applyFont="1" applyBorder="1" applyAlignment="1">
      <alignment horizontal="left"/>
    </xf>
    <xf numFmtId="0" fontId="64" fillId="34" borderId="15" xfId="0" applyFont="1" applyFill="1" applyBorder="1" applyAlignment="1">
      <alignment horizontal="center"/>
    </xf>
    <xf numFmtId="0" fontId="60" fillId="29" borderId="16" xfId="0" applyFont="1" applyFill="1" applyBorder="1"/>
    <xf numFmtId="0" fontId="60" fillId="29" borderId="18" xfId="0" applyFont="1" applyFill="1" applyBorder="1"/>
    <xf numFmtId="0" fontId="64" fillId="22" borderId="15" xfId="0" applyFont="1" applyFill="1" applyBorder="1" applyAlignment="1">
      <alignment horizontal="center"/>
    </xf>
    <xf numFmtId="0" fontId="60" fillId="18" borderId="16" xfId="0" applyFont="1" applyFill="1" applyBorder="1"/>
    <xf numFmtId="0" fontId="60" fillId="18" borderId="17" xfId="0" applyFont="1" applyFill="1" applyBorder="1"/>
    <xf numFmtId="0" fontId="64" fillId="20" borderId="15" xfId="0" applyFont="1" applyFill="1" applyBorder="1" applyAlignment="1">
      <alignment horizontal="center"/>
    </xf>
    <xf numFmtId="0" fontId="64" fillId="3" borderId="15" xfId="0" applyFont="1" applyFill="1" applyBorder="1" applyAlignment="1">
      <alignment horizontal="center"/>
    </xf>
    <xf numFmtId="0" fontId="60" fillId="0" borderId="16" xfId="0" applyFont="1" applyBorder="1"/>
    <xf numFmtId="0" fontId="60" fillId="0" borderId="17" xfId="0" applyFont="1" applyBorder="1"/>
    <xf numFmtId="0" fontId="64" fillId="32" borderId="15" xfId="0" applyFont="1" applyFill="1" applyBorder="1" applyAlignment="1">
      <alignment horizontal="center"/>
    </xf>
    <xf numFmtId="0" fontId="60" fillId="29" borderId="17" xfId="0" applyFont="1" applyFill="1" applyBorder="1"/>
    <xf numFmtId="0" fontId="65" fillId="18" borderId="25" xfId="0" applyFont="1" applyFill="1" applyBorder="1" applyAlignment="1">
      <alignment horizontal="center"/>
    </xf>
    <xf numFmtId="0" fontId="57" fillId="18" borderId="0" xfId="0" applyFont="1" applyFill="1" applyAlignment="1">
      <alignment horizontal="center"/>
    </xf>
    <xf numFmtId="49" fontId="67" fillId="18" borderId="22" xfId="0" applyNumberFormat="1" applyFont="1" applyFill="1" applyBorder="1" applyAlignment="1">
      <alignment horizontal="center"/>
    </xf>
    <xf numFmtId="49" fontId="0" fillId="18" borderId="25" xfId="0" applyNumberFormat="1" applyFont="1" applyFill="1" applyBorder="1" applyAlignment="1">
      <alignment horizontal="center"/>
    </xf>
    <xf numFmtId="49" fontId="0" fillId="18" borderId="5" xfId="0" applyNumberFormat="1" applyFont="1" applyFill="1" applyBorder="1" applyAlignment="1">
      <alignment horizontal="center"/>
    </xf>
    <xf numFmtId="49" fontId="67" fillId="18" borderId="2" xfId="0" applyNumberFormat="1" applyFont="1" applyFill="1" applyBorder="1" applyAlignment="1">
      <alignment horizontal="center"/>
    </xf>
    <xf numFmtId="49" fontId="0" fillId="18" borderId="24" xfId="0" applyNumberFormat="1" applyFont="1" applyFill="1" applyBorder="1" applyAlignment="1">
      <alignment horizontal="center"/>
    </xf>
    <xf numFmtId="49" fontId="0" fillId="18" borderId="4" xfId="0" applyNumberFormat="1" applyFont="1" applyFill="1" applyBorder="1" applyAlignment="1">
      <alignment horizontal="center"/>
    </xf>
    <xf numFmtId="0" fontId="57" fillId="18" borderId="25" xfId="0" applyFont="1" applyFill="1" applyBorder="1" applyAlignment="1">
      <alignment horizontal="center"/>
    </xf>
    <xf numFmtId="0" fontId="64" fillId="23" borderId="2" xfId="0" applyFont="1" applyFill="1" applyBorder="1" applyAlignment="1">
      <alignment horizontal="center"/>
    </xf>
    <xf numFmtId="0" fontId="60" fillId="18" borderId="12" xfId="0" applyFont="1" applyFill="1" applyBorder="1"/>
    <xf numFmtId="0" fontId="60" fillId="18" borderId="4" xfId="0" applyFont="1" applyFill="1" applyBorder="1"/>
    <xf numFmtId="0" fontId="58" fillId="18" borderId="3" xfId="0" applyFont="1" applyFill="1" applyBorder="1" applyAlignment="1">
      <alignment horizontal="right" vertical="center" wrapText="1"/>
    </xf>
    <xf numFmtId="0" fontId="60" fillId="18" borderId="5" xfId="0" applyFont="1" applyFill="1" applyBorder="1"/>
    <xf numFmtId="0" fontId="58" fillId="18" borderId="2" xfId="0" applyFont="1" applyFill="1" applyBorder="1" applyAlignment="1">
      <alignment vertical="center" wrapText="1"/>
    </xf>
    <xf numFmtId="0" fontId="58" fillId="18" borderId="2" xfId="0" applyFont="1" applyFill="1" applyBorder="1" applyAlignment="1">
      <alignment horizontal="left" vertical="center" wrapText="1"/>
    </xf>
    <xf numFmtId="164" fontId="58" fillId="18" borderId="3" xfId="0" applyNumberFormat="1" applyFont="1" applyFill="1" applyBorder="1" applyAlignment="1">
      <alignment horizontal="right" vertical="center" wrapText="1"/>
    </xf>
    <xf numFmtId="0" fontId="60" fillId="18" borderId="11" xfId="0" applyFont="1" applyFill="1" applyBorder="1"/>
    <xf numFmtId="164" fontId="58" fillId="18" borderId="2" xfId="0" applyNumberFormat="1" applyFont="1" applyFill="1" applyBorder="1" applyAlignment="1">
      <alignment horizontal="center" wrapText="1"/>
    </xf>
    <xf numFmtId="0" fontId="58" fillId="18" borderId="2" xfId="0" applyFont="1" applyFill="1" applyBorder="1" applyAlignment="1">
      <alignment horizontal="center" wrapText="1"/>
    </xf>
    <xf numFmtId="164" fontId="58" fillId="18" borderId="2" xfId="0" applyNumberFormat="1" applyFont="1" applyFill="1" applyBorder="1" applyAlignment="1">
      <alignment horizontal="left" wrapText="1"/>
    </xf>
    <xf numFmtId="0" fontId="58" fillId="0" borderId="2" xfId="0" applyFont="1" applyBorder="1" applyAlignment="1">
      <alignment horizontal="left" vertical="center" wrapText="1"/>
    </xf>
    <xf numFmtId="0" fontId="58" fillId="0" borderId="3" xfId="0" applyFont="1" applyBorder="1" applyAlignment="1">
      <alignment horizontal="right" vertical="center" wrapText="1"/>
    </xf>
    <xf numFmtId="0" fontId="58" fillId="0" borderId="3" xfId="0" applyFont="1" applyBorder="1" applyAlignment="1">
      <alignment horizontal="center" vertical="center" wrapText="1"/>
    </xf>
    <xf numFmtId="0" fontId="58" fillId="24" borderId="2" xfId="0" applyFont="1" applyFill="1" applyBorder="1" applyAlignment="1">
      <alignment horizontal="center" vertical="center" wrapText="1"/>
    </xf>
    <xf numFmtId="0" fontId="60" fillId="24" borderId="4" xfId="0" applyFont="1" applyFill="1" applyBorder="1"/>
    <xf numFmtId="0" fontId="58" fillId="0" borderId="2" xfId="0" applyFont="1" applyBorder="1" applyAlignment="1">
      <alignment horizontal="center" vertical="center" wrapText="1"/>
    </xf>
    <xf numFmtId="0" fontId="58" fillId="18" borderId="2" xfId="0" applyFont="1" applyFill="1" applyBorder="1" applyAlignment="1">
      <alignment horizontal="center" vertical="center" wrapText="1"/>
    </xf>
    <xf numFmtId="0" fontId="58" fillId="18" borderId="12" xfId="0" applyFont="1" applyFill="1" applyBorder="1" applyAlignment="1">
      <alignment horizontal="center" wrapText="1"/>
    </xf>
    <xf numFmtId="0" fontId="57" fillId="24" borderId="7" xfId="0" applyFont="1" applyFill="1" applyBorder="1" applyAlignment="1">
      <alignment horizontal="center"/>
    </xf>
    <xf numFmtId="0" fontId="60" fillId="24" borderId="7" xfId="0" applyFont="1" applyFill="1" applyBorder="1"/>
    <xf numFmtId="164" fontId="58" fillId="24" borderId="3" xfId="0" applyNumberFormat="1" applyFont="1" applyFill="1" applyBorder="1" applyAlignment="1">
      <alignment horizontal="center" vertical="center" wrapText="1"/>
    </xf>
    <xf numFmtId="0" fontId="60" fillId="24" borderId="5" xfId="0" applyFont="1" applyFill="1" applyBorder="1"/>
    <xf numFmtId="0" fontId="58" fillId="24" borderId="3" xfId="0" applyFont="1" applyFill="1" applyBorder="1" applyAlignment="1">
      <alignment vertical="center" wrapText="1"/>
    </xf>
    <xf numFmtId="0" fontId="61" fillId="24" borderId="2" xfId="0" applyFont="1" applyFill="1" applyBorder="1" applyAlignment="1">
      <alignment horizontal="left"/>
    </xf>
    <xf numFmtId="0" fontId="58" fillId="0" borderId="3" xfId="0" applyFont="1" applyBorder="1" applyAlignment="1">
      <alignment vertical="center" wrapText="1"/>
    </xf>
    <xf numFmtId="0" fontId="62" fillId="0" borderId="8" xfId="0" applyFont="1" applyBorder="1" applyAlignment="1">
      <alignment horizontal="left" vertical="center" wrapText="1"/>
    </xf>
    <xf numFmtId="0" fontId="64" fillId="25" borderId="15" xfId="0" applyFont="1" applyFill="1" applyBorder="1" applyAlignment="1">
      <alignment horizontal="center"/>
    </xf>
    <xf numFmtId="0" fontId="64" fillId="27" borderId="15" xfId="0" applyFont="1" applyFill="1" applyBorder="1" applyAlignment="1">
      <alignment horizontal="center"/>
    </xf>
    <xf numFmtId="0" fontId="60" fillId="18" borderId="18" xfId="0" applyFont="1" applyFill="1" applyBorder="1"/>
    <xf numFmtId="0" fontId="58" fillId="18" borderId="3" xfId="0" applyFont="1" applyFill="1" applyBorder="1" applyAlignment="1">
      <alignment vertical="center" wrapText="1"/>
    </xf>
    <xf numFmtId="0" fontId="63" fillId="18" borderId="2" xfId="0" applyFont="1" applyFill="1" applyBorder="1" applyAlignment="1">
      <alignment horizontal="left"/>
    </xf>
    <xf numFmtId="0" fontId="58" fillId="18" borderId="3" xfId="0" applyFont="1" applyFill="1" applyBorder="1" applyAlignment="1">
      <alignment horizontal="center" vertical="center" wrapText="1"/>
    </xf>
    <xf numFmtId="0" fontId="0" fillId="18" borderId="2" xfId="0" applyFont="1" applyFill="1" applyBorder="1" applyAlignment="1">
      <alignment horizontal="center"/>
    </xf>
    <xf numFmtId="49" fontId="0" fillId="18" borderId="2" xfId="0" applyNumberFormat="1" applyFont="1" applyFill="1" applyBorder="1" applyAlignment="1">
      <alignment horizontal="center"/>
    </xf>
    <xf numFmtId="0" fontId="0" fillId="18" borderId="34" xfId="0" applyFill="1" applyBorder="1" applyAlignment="1">
      <alignment horizontal="center"/>
    </xf>
    <xf numFmtId="0" fontId="0" fillId="18" borderId="35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36" xfId="0" applyFill="1" applyBorder="1" applyAlignment="1">
      <alignment horizontal="center"/>
    </xf>
    <xf numFmtId="0" fontId="58" fillId="18" borderId="4" xfId="0" applyFont="1" applyFill="1" applyBorder="1" applyAlignment="1">
      <alignment horizontal="left" vertical="center" wrapText="1"/>
    </xf>
    <xf numFmtId="0" fontId="57" fillId="18" borderId="25" xfId="0" applyFont="1" applyFill="1" applyBorder="1" applyAlignment="1">
      <alignment horizontal="left"/>
    </xf>
    <xf numFmtId="0" fontId="64" fillId="21" borderId="2" xfId="0" applyFont="1" applyFill="1" applyBorder="1" applyAlignment="1">
      <alignment horizontal="center"/>
    </xf>
    <xf numFmtId="0" fontId="57" fillId="18" borderId="0" xfId="0" applyFont="1" applyFill="1" applyAlignment="1">
      <alignment horizontal="left"/>
    </xf>
    <xf numFmtId="49" fontId="67" fillId="18" borderId="4" xfId="0" applyNumberFormat="1" applyFont="1" applyFill="1" applyBorder="1" applyAlignment="1">
      <alignment horizontal="center"/>
    </xf>
    <xf numFmtId="49" fontId="67" fillId="18" borderId="5" xfId="0" applyNumberFormat="1" applyFont="1" applyFill="1" applyBorder="1" applyAlignment="1">
      <alignment horizontal="center"/>
    </xf>
    <xf numFmtId="0" fontId="0" fillId="18" borderId="12" xfId="0" applyFont="1" applyFill="1" applyBorder="1" applyAlignment="1">
      <alignment horizontal="center"/>
    </xf>
    <xf numFmtId="164" fontId="58" fillId="18" borderId="3" xfId="0" applyNumberFormat="1" applyFont="1" applyFill="1" applyBorder="1" applyAlignment="1">
      <alignment horizontal="center" vertical="center" wrapText="1"/>
    </xf>
    <xf numFmtId="0" fontId="64" fillId="21" borderId="15" xfId="0" applyFont="1" applyFill="1" applyBorder="1" applyAlignment="1">
      <alignment horizontal="center"/>
    </xf>
    <xf numFmtId="0" fontId="57" fillId="0" borderId="2" xfId="0" applyFont="1" applyBorder="1" applyAlignment="1">
      <alignment horizontal="left" vertical="center"/>
    </xf>
    <xf numFmtId="1" fontId="57" fillId="18" borderId="2" xfId="0" applyNumberFormat="1" applyFont="1" applyFill="1" applyBorder="1" applyAlignment="1">
      <alignment horizontal="center" wrapText="1"/>
    </xf>
    <xf numFmtId="1" fontId="57" fillId="18" borderId="4" xfId="0" applyNumberFormat="1" applyFont="1" applyFill="1" applyBorder="1" applyAlignment="1">
      <alignment horizontal="center" wrapText="1"/>
    </xf>
    <xf numFmtId="0" fontId="59" fillId="18" borderId="3" xfId="0" applyFont="1" applyFill="1" applyBorder="1" applyAlignment="1">
      <alignment horizontal="left" vertical="center"/>
    </xf>
    <xf numFmtId="0" fontId="58" fillId="18" borderId="2" xfId="0" applyFont="1" applyFill="1" applyBorder="1" applyAlignment="1">
      <alignment horizontal="left" vertical="center"/>
    </xf>
    <xf numFmtId="0" fontId="58" fillId="18" borderId="4" xfId="0" applyFont="1" applyFill="1" applyBorder="1" applyAlignment="1">
      <alignment horizontal="left" vertical="center"/>
    </xf>
    <xf numFmtId="0" fontId="57" fillId="0" borderId="4" xfId="0" applyFont="1" applyBorder="1" applyAlignment="1">
      <alignment horizontal="left" vertical="center"/>
    </xf>
    <xf numFmtId="0" fontId="59" fillId="0" borderId="3" xfId="0" applyFont="1" applyBorder="1" applyAlignment="1">
      <alignment horizontal="left" vertical="center"/>
    </xf>
    <xf numFmtId="0" fontId="58" fillId="0" borderId="2" xfId="0" applyFont="1" applyBorder="1" applyAlignment="1">
      <alignment horizontal="left" vertical="center"/>
    </xf>
    <xf numFmtId="0" fontId="58" fillId="0" borderId="4" xfId="0" applyFont="1" applyBorder="1" applyAlignment="1">
      <alignment horizontal="left" vertical="center"/>
    </xf>
    <xf numFmtId="0" fontId="64" fillId="8" borderId="15" xfId="0" applyFont="1" applyFill="1" applyBorder="1" applyAlignment="1">
      <alignment horizontal="center"/>
    </xf>
    <xf numFmtId="0" fontId="60" fillId="0" borderId="18" xfId="0" applyFont="1" applyBorder="1"/>
    <xf numFmtId="0" fontId="64" fillId="4" borderId="15" xfId="0" applyFont="1" applyFill="1" applyBorder="1" applyAlignment="1">
      <alignment horizontal="center"/>
    </xf>
    <xf numFmtId="0" fontId="64" fillId="5" borderId="15" xfId="0" applyFont="1" applyFill="1" applyBorder="1" applyAlignment="1">
      <alignment horizontal="center"/>
    </xf>
    <xf numFmtId="0" fontId="64" fillId="6" borderId="15" xfId="0" applyFont="1" applyFill="1" applyBorder="1" applyAlignment="1">
      <alignment horizontal="center"/>
    </xf>
    <xf numFmtId="0" fontId="75" fillId="13" borderId="31" xfId="0" applyFont="1" applyFill="1" applyBorder="1" applyAlignment="1">
      <alignment horizontal="center"/>
    </xf>
    <xf numFmtId="0" fontId="75" fillId="13" borderId="32" xfId="0" applyFont="1" applyFill="1" applyBorder="1" applyAlignment="1">
      <alignment horizontal="center"/>
    </xf>
    <xf numFmtId="0" fontId="75" fillId="13" borderId="27" xfId="0" applyFont="1" applyFill="1" applyBorder="1" applyAlignment="1">
      <alignment horizontal="center"/>
    </xf>
    <xf numFmtId="0" fontId="76" fillId="13" borderId="0" xfId="0" applyFont="1" applyFill="1" applyAlignment="1">
      <alignment horizontal="center"/>
    </xf>
    <xf numFmtId="0" fontId="60" fillId="0" borderId="4" xfId="0" applyFont="1" applyBorder="1" applyAlignment="1">
      <alignment horizontal="center"/>
    </xf>
    <xf numFmtId="0" fontId="76" fillId="0" borderId="0" xfId="0" applyFont="1" applyAlignment="1">
      <alignment horizontal="center"/>
    </xf>
    <xf numFmtId="0" fontId="0" fillId="0" borderId="52" xfId="0" applyFont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164" fontId="58" fillId="0" borderId="53" xfId="0" applyNumberFormat="1" applyFont="1" applyFill="1" applyBorder="1" applyAlignment="1">
      <alignment horizontal="center" vertical="center" wrapText="1"/>
    </xf>
    <xf numFmtId="0" fontId="60" fillId="0" borderId="41" xfId="0" applyFont="1" applyFill="1" applyBorder="1" applyAlignment="1">
      <alignment horizontal="center" vertical="center"/>
    </xf>
    <xf numFmtId="0" fontId="58" fillId="0" borderId="25" xfId="0" applyFont="1" applyFill="1" applyBorder="1" applyAlignment="1">
      <alignment horizontal="center" vertical="center" wrapText="1"/>
    </xf>
    <xf numFmtId="0" fontId="60" fillId="0" borderId="42" xfId="0" applyFont="1" applyFill="1" applyBorder="1" applyAlignment="1">
      <alignment horizontal="center"/>
    </xf>
    <xf numFmtId="0" fontId="61" fillId="0" borderId="24" xfId="0" applyFont="1" applyFill="1" applyBorder="1" applyAlignment="1">
      <alignment horizontal="left" vertical="center"/>
    </xf>
    <xf numFmtId="0" fontId="61" fillId="0" borderId="25" xfId="0" applyFont="1" applyFill="1" applyBorder="1" applyAlignment="1">
      <alignment horizontal="left" vertical="center"/>
    </xf>
    <xf numFmtId="0" fontId="60" fillId="0" borderId="43" xfId="0" applyFont="1" applyFill="1" applyBorder="1" applyAlignment="1">
      <alignment vertical="center"/>
    </xf>
    <xf numFmtId="0" fontId="75" fillId="0" borderId="57" xfId="0" applyFont="1" applyBorder="1" applyAlignment="1">
      <alignment horizontal="center"/>
    </xf>
    <xf numFmtId="0" fontId="75" fillId="0" borderId="58" xfId="0" applyFont="1" applyBorder="1" applyAlignment="1">
      <alignment horizontal="center"/>
    </xf>
    <xf numFmtId="0" fontId="75" fillId="0" borderId="45" xfId="0" applyFont="1" applyFill="1" applyBorder="1" applyAlignment="1">
      <alignment horizontal="center" vertical="center"/>
    </xf>
    <xf numFmtId="0" fontId="75" fillId="0" borderId="48" xfId="0" applyFont="1" applyFill="1" applyBorder="1" applyAlignment="1">
      <alignment horizontal="center" vertical="center"/>
    </xf>
    <xf numFmtId="0" fontId="58" fillId="0" borderId="45" xfId="0" applyFont="1" applyFill="1" applyBorder="1" applyAlignment="1">
      <alignment horizontal="center" vertical="center" wrapText="1"/>
    </xf>
    <xf numFmtId="0" fontId="58" fillId="0" borderId="48" xfId="0" applyFont="1" applyFill="1" applyBorder="1" applyAlignment="1">
      <alignment horizontal="center" vertical="center" wrapText="1"/>
    </xf>
    <xf numFmtId="0" fontId="58" fillId="0" borderId="44" xfId="0" applyFont="1" applyFill="1" applyBorder="1" applyAlignment="1">
      <alignment horizontal="center" vertical="center" wrapText="1"/>
    </xf>
    <xf numFmtId="0" fontId="58" fillId="0" borderId="47" xfId="0" applyFont="1" applyFill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/>
    </xf>
    <xf numFmtId="0" fontId="58" fillId="0" borderId="40" xfId="0" applyFont="1" applyFill="1" applyBorder="1" applyAlignment="1">
      <alignment horizontal="center" vertical="center" wrapText="1"/>
    </xf>
    <xf numFmtId="0" fontId="58" fillId="0" borderId="24" xfId="0" applyFont="1" applyFill="1" applyBorder="1" applyAlignment="1">
      <alignment horizontal="center" vertical="center" wrapText="1"/>
    </xf>
    <xf numFmtId="0" fontId="58" fillId="0" borderId="43" xfId="0" applyFont="1" applyFill="1" applyBorder="1" applyAlignment="1">
      <alignment horizontal="center" vertical="center" wrapText="1"/>
    </xf>
    <xf numFmtId="0" fontId="58" fillId="0" borderId="61" xfId="0" applyFont="1" applyFill="1" applyBorder="1" applyAlignment="1">
      <alignment horizontal="center" vertical="center" wrapText="1"/>
    </xf>
    <xf numFmtId="0" fontId="58" fillId="0" borderId="62" xfId="0" applyFont="1" applyFill="1" applyBorder="1" applyAlignment="1">
      <alignment horizontal="center" vertical="center" wrapText="1"/>
    </xf>
  </cellXfs>
  <cellStyles count="57">
    <cellStyle name="20% - Accent1 2" xfId="20"/>
    <cellStyle name="20% - Accent1 3" xfId="45"/>
    <cellStyle name="20% - Accent2 2" xfId="24"/>
    <cellStyle name="20% - Accent2 3" xfId="47"/>
    <cellStyle name="20% - Accent3 2" xfId="28"/>
    <cellStyle name="20% - Accent3 3" xfId="49"/>
    <cellStyle name="20% - Accent4 2" xfId="32"/>
    <cellStyle name="20% - Accent4 3" xfId="51"/>
    <cellStyle name="20% - Accent5 2" xfId="36"/>
    <cellStyle name="20% - Accent5 3" xfId="53"/>
    <cellStyle name="20% - Accent6 2" xfId="40"/>
    <cellStyle name="20% - Accent6 3" xfId="55"/>
    <cellStyle name="40% - Accent1 2" xfId="21"/>
    <cellStyle name="40% - Accent1 3" xfId="46"/>
    <cellStyle name="40% - Accent2 2" xfId="25"/>
    <cellStyle name="40% - Accent2 3" xfId="48"/>
    <cellStyle name="40% - Accent3 2" xfId="29"/>
    <cellStyle name="40% - Accent3 3" xfId="50"/>
    <cellStyle name="40% - Accent4 2" xfId="33"/>
    <cellStyle name="40% - Accent4 3" xfId="52"/>
    <cellStyle name="40% - Accent5 2" xfId="37"/>
    <cellStyle name="40% - Accent5 3" xfId="54"/>
    <cellStyle name="40% - Accent6 2" xfId="41"/>
    <cellStyle name="40% - Accent6 3" xfId="56"/>
    <cellStyle name="60% - Accent1 2" xfId="22"/>
    <cellStyle name="60% - Accent2 2" xfId="26"/>
    <cellStyle name="60% - Accent3 2" xfId="30"/>
    <cellStyle name="60% - Accent4 2" xfId="34"/>
    <cellStyle name="60% - Accent5 2" xfId="38"/>
    <cellStyle name="60% - Accent6 2" xfId="42"/>
    <cellStyle name="Accent1 2" xfId="19"/>
    <cellStyle name="Accent2 2" xfId="23"/>
    <cellStyle name="Accent3 2" xfId="27"/>
    <cellStyle name="Accent4 2" xfId="31"/>
    <cellStyle name="Accent5 2" xfId="35"/>
    <cellStyle name="Accent6 2" xfId="39"/>
    <cellStyle name="Bad 2" xfId="14"/>
    <cellStyle name="Calculation" xfId="6" builtinId="22" customBuiltin="1"/>
    <cellStyle name="Check Cell" xfId="8" builtinId="23" customBuiltin="1"/>
    <cellStyle name="Explanatory Text 2" xfId="18"/>
    <cellStyle name="Good 2" xfId="13"/>
    <cellStyle name="Heading 1" xfId="1" builtinId="16" customBuiltin="1"/>
    <cellStyle name="Heading 2" xfId="2" builtinId="17" customBuiltin="1"/>
    <cellStyle name="Heading 3" xfId="3" builtinId="18" customBuiltin="1"/>
    <cellStyle name="Heading 4 2" xfId="12"/>
    <cellStyle name="Input" xfId="4" builtinId="20" customBuiltin="1"/>
    <cellStyle name="Linked Cell" xfId="7" builtinId="24" customBuiltin="1"/>
    <cellStyle name="Neutral 2" xfId="15"/>
    <cellStyle name="Normal" xfId="0" builtinId="0"/>
    <cellStyle name="Normal 2" xfId="10"/>
    <cellStyle name="Normal 3" xfId="43"/>
    <cellStyle name="Note 2" xfId="17"/>
    <cellStyle name="Note 3" xfId="44"/>
    <cellStyle name="Output" xfId="5" builtinId="21" customBuiltin="1"/>
    <cellStyle name="Title 2" xfId="11"/>
    <cellStyle name="Total" xfId="9" builtinId="25" customBuiltin="1"/>
    <cellStyle name="Warning Text 2" xfId="16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HL%20FILES/Softex/Fy-%202023-24/DGFT%20files/EBRC%20BULK%20DOWNLOAD%20Nov-22%20to%20Mar-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HL%20FILES/Softex/YES%20Bank%20Qurey/Yes%20bank%20trade%20outstanding%20as%20on%2031%20may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RC BULK DOWNLOAD"/>
    </sheetNames>
    <sheetDataSet>
      <sheetData sheetId="0">
        <row r="2">
          <cell r="A2" t="str">
            <v>S24006296500</v>
          </cell>
          <cell r="B2" t="str">
            <v>YESB0000006001932890</v>
          </cell>
          <cell r="C2" t="str">
            <v>30-03-2024</v>
          </cell>
          <cell r="D2" t="str">
            <v>Fresh</v>
          </cell>
          <cell r="E2" t="str">
            <v>594BM75240870011</v>
          </cell>
          <cell r="F2" t="str">
            <v>OTHERS</v>
          </cell>
          <cell r="G2" t="str">
            <v>01-02-2024</v>
          </cell>
          <cell r="H2">
            <v>726</v>
          </cell>
          <cell r="I2" t="str">
            <v>US Dollars</v>
          </cell>
          <cell r="J2" t="str">
            <v>31-01-2024</v>
          </cell>
          <cell r="K2" t="str">
            <v>Available</v>
          </cell>
        </row>
        <row r="3">
          <cell r="A3" t="str">
            <v>S24006296498</v>
          </cell>
          <cell r="B3" t="str">
            <v>YESB0000006001932982</v>
          </cell>
          <cell r="C3" t="str">
            <v>30-03-2024</v>
          </cell>
          <cell r="D3" t="str">
            <v>Fresh</v>
          </cell>
          <cell r="E3" t="str">
            <v>594BM75240870008</v>
          </cell>
          <cell r="F3" t="str">
            <v>OTHERS</v>
          </cell>
          <cell r="G3" t="str">
            <v>01-02-2024</v>
          </cell>
          <cell r="H3">
            <v>6344</v>
          </cell>
          <cell r="I3" t="str">
            <v>EURO</v>
          </cell>
          <cell r="J3" t="str">
            <v>30-01-2024</v>
          </cell>
          <cell r="K3" t="str">
            <v>Available</v>
          </cell>
        </row>
        <row r="4">
          <cell r="A4" t="str">
            <v>S24006205713</v>
          </cell>
          <cell r="B4" t="str">
            <v>YESB0000006001919878</v>
          </cell>
          <cell r="C4" t="str">
            <v>01-03-2024</v>
          </cell>
          <cell r="D4" t="str">
            <v>Fresh</v>
          </cell>
          <cell r="E4" t="str">
            <v>594BM75240580002</v>
          </cell>
          <cell r="F4" t="str">
            <v>OTHERS</v>
          </cell>
          <cell r="G4" t="str">
            <v>31-01-2024</v>
          </cell>
          <cell r="H4">
            <v>23450</v>
          </cell>
          <cell r="I4" t="str">
            <v>US Dollars</v>
          </cell>
          <cell r="J4" t="str">
            <v>24-01-2024</v>
          </cell>
          <cell r="K4" t="str">
            <v>Available</v>
          </cell>
        </row>
        <row r="5">
          <cell r="A5" t="str">
            <v>S24006205708</v>
          </cell>
          <cell r="B5" t="str">
            <v>YESB0000006001919244</v>
          </cell>
          <cell r="C5" t="str">
            <v>29-02-2024</v>
          </cell>
          <cell r="D5" t="str">
            <v>Fresh</v>
          </cell>
          <cell r="E5" t="str">
            <v>594BM75240570009</v>
          </cell>
          <cell r="F5" t="str">
            <v>OTHERS</v>
          </cell>
          <cell r="G5" t="str">
            <v>01-01-2024</v>
          </cell>
          <cell r="H5">
            <v>6544</v>
          </cell>
          <cell r="I5" t="str">
            <v>EURO</v>
          </cell>
          <cell r="J5" t="str">
            <v>04-01-2024</v>
          </cell>
          <cell r="K5" t="str">
            <v>Available</v>
          </cell>
        </row>
        <row r="6">
          <cell r="A6" t="str">
            <v>S24006205710</v>
          </cell>
          <cell r="B6" t="str">
            <v>YESB0000006001916603</v>
          </cell>
          <cell r="C6" t="str">
            <v>29-02-2024</v>
          </cell>
          <cell r="D6" t="str">
            <v>Fresh</v>
          </cell>
          <cell r="E6" t="str">
            <v>594BM75240570006</v>
          </cell>
          <cell r="F6" t="str">
            <v>OTHERS</v>
          </cell>
          <cell r="G6" t="str">
            <v>01-01-2024</v>
          </cell>
          <cell r="H6">
            <v>726</v>
          </cell>
          <cell r="I6" t="str">
            <v>US Dollars</v>
          </cell>
          <cell r="J6" t="str">
            <v>04-01-2024</v>
          </cell>
          <cell r="K6" t="str">
            <v>Available</v>
          </cell>
        </row>
        <row r="7">
          <cell r="A7" t="str">
            <v>S24006205711</v>
          </cell>
          <cell r="B7" t="str">
            <v>YESB0000006001916738</v>
          </cell>
          <cell r="C7" t="str">
            <v>29-02-2024</v>
          </cell>
          <cell r="D7" t="str">
            <v>Fresh</v>
          </cell>
          <cell r="E7" t="str">
            <v>594BM75240570021</v>
          </cell>
          <cell r="F7" t="str">
            <v>OTHERS</v>
          </cell>
          <cell r="G7" t="str">
            <v>01-01-2024</v>
          </cell>
          <cell r="H7">
            <v>1083</v>
          </cell>
          <cell r="I7" t="str">
            <v>EURO</v>
          </cell>
          <cell r="J7" t="str">
            <v>15-01-2024</v>
          </cell>
          <cell r="K7" t="str">
            <v>Available</v>
          </cell>
        </row>
        <row r="8">
          <cell r="A8" t="str">
            <v>S24006205712</v>
          </cell>
          <cell r="B8" t="str">
            <v>YESB0000006001910673</v>
          </cell>
          <cell r="C8" t="str">
            <v>29-02-2024</v>
          </cell>
          <cell r="D8" t="str">
            <v>Fresh</v>
          </cell>
          <cell r="E8" t="str">
            <v>594BM75240570017</v>
          </cell>
          <cell r="F8" t="str">
            <v>OTHERS</v>
          </cell>
          <cell r="G8" t="str">
            <v>15-01-2024</v>
          </cell>
          <cell r="H8">
            <v>6669</v>
          </cell>
          <cell r="I8" t="str">
            <v>EURO</v>
          </cell>
          <cell r="J8" t="str">
            <v>19-01-2024</v>
          </cell>
          <cell r="K8" t="str">
            <v>Available</v>
          </cell>
        </row>
        <row r="9">
          <cell r="A9" t="str">
            <v>S24006205709</v>
          </cell>
          <cell r="B9" t="str">
            <v>YESB0000006001910471</v>
          </cell>
          <cell r="C9" t="str">
            <v>29-02-2024</v>
          </cell>
          <cell r="D9" t="str">
            <v>Fresh</v>
          </cell>
          <cell r="E9" t="str">
            <v>594BM75240570008</v>
          </cell>
          <cell r="F9" t="str">
            <v>OTHERS</v>
          </cell>
          <cell r="G9" t="str">
            <v>01-01-2024</v>
          </cell>
          <cell r="H9">
            <v>180</v>
          </cell>
          <cell r="I9" t="str">
            <v>US Dollars</v>
          </cell>
          <cell r="J9" t="str">
            <v>15-01-2024</v>
          </cell>
          <cell r="K9" t="str">
            <v>Available</v>
          </cell>
        </row>
        <row r="10">
          <cell r="A10" t="str">
            <v>S24006017577</v>
          </cell>
          <cell r="B10" t="str">
            <v>YESB0000006001893706</v>
          </cell>
          <cell r="C10" t="str">
            <v>01-02-2024</v>
          </cell>
          <cell r="D10" t="str">
            <v>Fresh</v>
          </cell>
          <cell r="E10" t="str">
            <v>594BM75240290007</v>
          </cell>
          <cell r="F10" t="str">
            <v>OTHERS</v>
          </cell>
          <cell r="G10" t="str">
            <v>01-12-2023</v>
          </cell>
          <cell r="H10">
            <v>180</v>
          </cell>
          <cell r="I10" t="str">
            <v>US Dollars</v>
          </cell>
          <cell r="J10" t="str">
            <v>06-12-2023</v>
          </cell>
          <cell r="K10" t="str">
            <v>Available</v>
          </cell>
        </row>
        <row r="11">
          <cell r="A11" t="str">
            <v>S24006017576</v>
          </cell>
          <cell r="B11" t="str">
            <v>YESB0000006001893873</v>
          </cell>
          <cell r="C11" t="str">
            <v>01-02-2024</v>
          </cell>
          <cell r="D11" t="str">
            <v>Fresh</v>
          </cell>
          <cell r="E11" t="str">
            <v>594BM75240290016</v>
          </cell>
          <cell r="F11" t="str">
            <v>OTHERS</v>
          </cell>
          <cell r="G11" t="str">
            <v>01-12-2023</v>
          </cell>
          <cell r="H11">
            <v>6804</v>
          </cell>
          <cell r="I11" t="str">
            <v>EURO</v>
          </cell>
          <cell r="J11" t="str">
            <v>04-12-2023</v>
          </cell>
          <cell r="K11" t="str">
            <v>Available</v>
          </cell>
        </row>
        <row r="12">
          <cell r="A12" t="str">
            <v>S24006017575</v>
          </cell>
          <cell r="B12" t="str">
            <v>YESB0000006001893963</v>
          </cell>
          <cell r="C12" t="str">
            <v>01-02-2024</v>
          </cell>
          <cell r="D12" t="str">
            <v>Fresh</v>
          </cell>
          <cell r="E12" t="str">
            <v>594BM75240290018</v>
          </cell>
          <cell r="F12" t="str">
            <v>OTHERS</v>
          </cell>
          <cell r="G12" t="str">
            <v>01-12-2023</v>
          </cell>
          <cell r="H12">
            <v>1250</v>
          </cell>
          <cell r="I12" t="str">
            <v>US Dollars</v>
          </cell>
          <cell r="J12" t="str">
            <v>04-12-2023</v>
          </cell>
          <cell r="K12" t="str">
            <v>Available</v>
          </cell>
        </row>
        <row r="13">
          <cell r="A13" t="str">
            <v>S24006017580</v>
          </cell>
          <cell r="B13" t="str">
            <v>YESB0000006001894026</v>
          </cell>
          <cell r="C13" t="str">
            <v>01-02-2024</v>
          </cell>
          <cell r="D13" t="str">
            <v>Fresh</v>
          </cell>
          <cell r="E13" t="str">
            <v>594BM75240290012</v>
          </cell>
          <cell r="F13" t="str">
            <v>OTHERS</v>
          </cell>
          <cell r="G13" t="str">
            <v>15-12-2023</v>
          </cell>
          <cell r="H13">
            <v>8219</v>
          </cell>
          <cell r="I13" t="str">
            <v>EURO</v>
          </cell>
          <cell r="J13" t="str">
            <v>20-12-2023</v>
          </cell>
          <cell r="K13" t="str">
            <v>Available</v>
          </cell>
        </row>
        <row r="14">
          <cell r="A14" t="str">
            <v>S24006017579</v>
          </cell>
          <cell r="B14" t="str">
            <v>YESB0000006001893291</v>
          </cell>
          <cell r="C14" t="str">
            <v>01-02-2024</v>
          </cell>
          <cell r="D14" t="str">
            <v>Fresh</v>
          </cell>
          <cell r="E14" t="str">
            <v>594BM75240290013</v>
          </cell>
          <cell r="F14" t="str">
            <v>OTHERS</v>
          </cell>
          <cell r="G14" t="str">
            <v>01-12-2023</v>
          </cell>
          <cell r="H14">
            <v>1760</v>
          </cell>
          <cell r="I14" t="str">
            <v>US Dollars</v>
          </cell>
          <cell r="J14" t="str">
            <v>06-12-2023</v>
          </cell>
          <cell r="K14" t="str">
            <v>Available</v>
          </cell>
        </row>
        <row r="15">
          <cell r="A15" t="str">
            <v>S24006017578</v>
          </cell>
          <cell r="B15" t="str">
            <v>YESB0000006001893533</v>
          </cell>
          <cell r="C15" t="str">
            <v>01-02-2024</v>
          </cell>
          <cell r="D15" t="str">
            <v>Fresh</v>
          </cell>
          <cell r="E15" t="str">
            <v>594BM75240290001</v>
          </cell>
          <cell r="F15" t="str">
            <v>OTHERS</v>
          </cell>
          <cell r="G15" t="str">
            <v>01-12-2023</v>
          </cell>
          <cell r="H15">
            <v>726</v>
          </cell>
          <cell r="I15" t="str">
            <v>US Dollars</v>
          </cell>
          <cell r="J15" t="str">
            <v>30-11-2023</v>
          </cell>
          <cell r="K15" t="str">
            <v>Available</v>
          </cell>
        </row>
        <row r="16">
          <cell r="A16" t="str">
            <v>S24006017581</v>
          </cell>
          <cell r="B16" t="str">
            <v>YESB0000006001897027</v>
          </cell>
          <cell r="C16" t="str">
            <v>06-02-2024</v>
          </cell>
          <cell r="D16" t="str">
            <v>Fresh</v>
          </cell>
          <cell r="E16" t="str">
            <v>594BM75240320002</v>
          </cell>
          <cell r="F16" t="str">
            <v>OTHERS</v>
          </cell>
          <cell r="G16" t="str">
            <v>31-12-2023</v>
          </cell>
          <cell r="H16">
            <v>18837.04</v>
          </cell>
          <cell r="I16" t="str">
            <v>US Dollars</v>
          </cell>
          <cell r="J16" t="str">
            <v>28-12-2023</v>
          </cell>
          <cell r="K16" t="str">
            <v>Available</v>
          </cell>
        </row>
        <row r="17">
          <cell r="A17" t="str">
            <v>S23005917035</v>
          </cell>
          <cell r="B17" t="str">
            <v>YESB0000006001869764</v>
          </cell>
          <cell r="C17" t="str">
            <v>04-01-2024</v>
          </cell>
          <cell r="D17" t="str">
            <v>Fresh</v>
          </cell>
          <cell r="E17" t="str">
            <v>594BM75233610038</v>
          </cell>
          <cell r="F17" t="str">
            <v>OTHERS</v>
          </cell>
          <cell r="G17" t="str">
            <v>01-11-2023</v>
          </cell>
          <cell r="H17">
            <v>1240</v>
          </cell>
          <cell r="I17" t="str">
            <v>US Dollars</v>
          </cell>
          <cell r="J17" t="str">
            <v>30-10-2023</v>
          </cell>
          <cell r="K17" t="str">
            <v>Available</v>
          </cell>
        </row>
        <row r="18">
          <cell r="A18" t="str">
            <v>S23005917041</v>
          </cell>
          <cell r="B18" t="str">
            <v>YESB0000006001869303</v>
          </cell>
          <cell r="C18" t="str">
            <v>04-01-2024</v>
          </cell>
          <cell r="D18" t="str">
            <v>Fresh</v>
          </cell>
          <cell r="E18" t="str">
            <v>594BM75233610023</v>
          </cell>
          <cell r="F18" t="str">
            <v>OTHERS</v>
          </cell>
          <cell r="G18" t="str">
            <v>30-11-2023</v>
          </cell>
          <cell r="H18">
            <v>22730</v>
          </cell>
          <cell r="I18" t="str">
            <v>US Dollars</v>
          </cell>
          <cell r="J18" t="str">
            <v>04-12-2023</v>
          </cell>
          <cell r="K18" t="str">
            <v>Available</v>
          </cell>
        </row>
        <row r="19">
          <cell r="A19" t="str">
            <v>S23005917038</v>
          </cell>
          <cell r="B19" t="str">
            <v>YESB0000006001865245</v>
          </cell>
          <cell r="C19" t="str">
            <v>30-12-2023</v>
          </cell>
          <cell r="D19" t="str">
            <v>Fresh</v>
          </cell>
          <cell r="E19" t="str">
            <v>594BM75233610006</v>
          </cell>
          <cell r="F19" t="str">
            <v>OTHERS</v>
          </cell>
          <cell r="G19" t="str">
            <v>01-11-2023</v>
          </cell>
          <cell r="H19">
            <v>726</v>
          </cell>
          <cell r="I19" t="str">
            <v>US Dollars</v>
          </cell>
          <cell r="J19" t="str">
            <v>31-10-2023</v>
          </cell>
          <cell r="K19" t="str">
            <v>Available</v>
          </cell>
        </row>
        <row r="20">
          <cell r="A20" t="str">
            <v>S23005917040</v>
          </cell>
          <cell r="B20" t="str">
            <v>YESB0000006001865623</v>
          </cell>
          <cell r="C20" t="str">
            <v>30-12-2023</v>
          </cell>
          <cell r="D20" t="str">
            <v>Fresh</v>
          </cell>
          <cell r="E20" t="str">
            <v>594BM75233610005</v>
          </cell>
          <cell r="F20" t="str">
            <v>OTHERS</v>
          </cell>
          <cell r="G20" t="str">
            <v>16-11-2023</v>
          </cell>
          <cell r="H20">
            <v>6694</v>
          </cell>
          <cell r="I20" t="str">
            <v>EURO</v>
          </cell>
          <cell r="J20" t="str">
            <v>23-11-2023</v>
          </cell>
          <cell r="K20" t="str">
            <v>Available</v>
          </cell>
        </row>
        <row r="21">
          <cell r="A21" t="str">
            <v>S23005917037</v>
          </cell>
          <cell r="B21" t="str">
            <v>YESB0000006001864818</v>
          </cell>
          <cell r="C21" t="str">
            <v>30-12-2023</v>
          </cell>
          <cell r="D21" t="str">
            <v>Fresh</v>
          </cell>
          <cell r="E21" t="str">
            <v>594BM75233610031</v>
          </cell>
          <cell r="F21" t="str">
            <v>OTHERS</v>
          </cell>
          <cell r="G21" t="str">
            <v>01-11-2023</v>
          </cell>
          <cell r="H21">
            <v>180</v>
          </cell>
          <cell r="I21" t="str">
            <v>US Dollars</v>
          </cell>
          <cell r="J21" t="str">
            <v>07-11-2023</v>
          </cell>
          <cell r="K21" t="str">
            <v>Available</v>
          </cell>
        </row>
        <row r="22">
          <cell r="A22" t="str">
            <v>S23005701931</v>
          </cell>
          <cell r="B22" t="str">
            <v>YESB0000006001864938</v>
          </cell>
          <cell r="C22" t="str">
            <v>30-12-2023</v>
          </cell>
          <cell r="D22" t="str">
            <v>Fresh</v>
          </cell>
          <cell r="E22" t="str">
            <v>594BM75233610022</v>
          </cell>
          <cell r="F22" t="str">
            <v>OTHERS</v>
          </cell>
          <cell r="G22" t="str">
            <v>30-09-2023</v>
          </cell>
          <cell r="H22">
            <v>24630</v>
          </cell>
          <cell r="I22" t="str">
            <v>US Dollars</v>
          </cell>
          <cell r="J22" t="str">
            <v>29-09-2023</v>
          </cell>
          <cell r="K22" t="str">
            <v>Available</v>
          </cell>
        </row>
        <row r="23">
          <cell r="A23" t="str">
            <v>S23005917039</v>
          </cell>
          <cell r="B23" t="str">
            <v>YESB0000006001864939</v>
          </cell>
          <cell r="C23" t="str">
            <v>30-12-2023</v>
          </cell>
          <cell r="D23" t="str">
            <v>Fresh</v>
          </cell>
          <cell r="E23" t="str">
            <v>594BM75233610010</v>
          </cell>
          <cell r="F23" t="str">
            <v>OTHERS</v>
          </cell>
          <cell r="G23" t="str">
            <v>01-11-2023</v>
          </cell>
          <cell r="H23">
            <v>3341</v>
          </cell>
          <cell r="I23" t="str">
            <v>US Dollars</v>
          </cell>
          <cell r="J23" t="str">
            <v>16-11-2023</v>
          </cell>
          <cell r="K23" t="str">
            <v>Available</v>
          </cell>
        </row>
        <row r="24">
          <cell r="A24" t="str">
            <v>S23005917036</v>
          </cell>
          <cell r="B24" t="str">
            <v>YESB0000006001865939</v>
          </cell>
          <cell r="C24" t="str">
            <v>30-12-2023</v>
          </cell>
          <cell r="D24" t="str">
            <v>Fresh</v>
          </cell>
          <cell r="E24" t="str">
            <v>594BM75233610055</v>
          </cell>
          <cell r="F24" t="str">
            <v>OTHERS</v>
          </cell>
          <cell r="G24" t="str">
            <v>01-11-2023</v>
          </cell>
          <cell r="H24">
            <v>5894</v>
          </cell>
          <cell r="I24" t="str">
            <v>EURO</v>
          </cell>
          <cell r="J24" t="str">
            <v>30-10-2023</v>
          </cell>
          <cell r="K24" t="str">
            <v>Available</v>
          </cell>
        </row>
        <row r="25">
          <cell r="A25" t="str">
            <v>S23005819382</v>
          </cell>
          <cell r="B25" t="str">
            <v>YESB0000006001805350</v>
          </cell>
          <cell r="C25" t="str">
            <v>01-12-2023</v>
          </cell>
          <cell r="D25" t="str">
            <v>Fresh</v>
          </cell>
          <cell r="E25" t="str">
            <v>594BM75233320051</v>
          </cell>
          <cell r="F25" t="str">
            <v>OTHERS</v>
          </cell>
          <cell r="G25" t="str">
            <v>01-10-2023</v>
          </cell>
          <cell r="H25">
            <v>3249.5</v>
          </cell>
          <cell r="I25" t="str">
            <v>US Dollars</v>
          </cell>
          <cell r="J25" t="str">
            <v>10-10-2023</v>
          </cell>
          <cell r="K25" t="str">
            <v>Available</v>
          </cell>
        </row>
        <row r="26">
          <cell r="A26" t="str">
            <v>S23005819383</v>
          </cell>
          <cell r="B26" t="str">
            <v>YESB0000006001805563</v>
          </cell>
          <cell r="C26" t="str">
            <v>01-12-2023</v>
          </cell>
          <cell r="D26" t="str">
            <v>Fresh</v>
          </cell>
          <cell r="E26" t="str">
            <v>594BM75233320044</v>
          </cell>
          <cell r="F26" t="str">
            <v>OTHERS</v>
          </cell>
          <cell r="G26" t="str">
            <v>16-10-2023</v>
          </cell>
          <cell r="H26">
            <v>7769</v>
          </cell>
          <cell r="I26" t="str">
            <v>EURO</v>
          </cell>
          <cell r="J26" t="str">
            <v>19-10-2023</v>
          </cell>
          <cell r="K26" t="str">
            <v>Available</v>
          </cell>
        </row>
        <row r="27">
          <cell r="A27" t="str">
            <v>S23005819378</v>
          </cell>
          <cell r="B27" t="str">
            <v>YESB0000006001806084</v>
          </cell>
          <cell r="C27" t="str">
            <v>01-12-2023</v>
          </cell>
          <cell r="D27" t="str">
            <v>Fresh</v>
          </cell>
          <cell r="E27" t="str">
            <v>594BM75233320050</v>
          </cell>
          <cell r="F27" t="str">
            <v>OTHERS</v>
          </cell>
          <cell r="G27" t="str">
            <v>01-10-2023</v>
          </cell>
          <cell r="H27">
            <v>1240</v>
          </cell>
          <cell r="I27" t="str">
            <v>US Dollars</v>
          </cell>
          <cell r="J27" t="str">
            <v>02-10-2023</v>
          </cell>
          <cell r="K27" t="str">
            <v>Available</v>
          </cell>
        </row>
        <row r="28">
          <cell r="A28" t="str">
            <v>S23005819381</v>
          </cell>
          <cell r="B28" t="str">
            <v>YESB0000006001806195</v>
          </cell>
          <cell r="C28" t="str">
            <v>01-12-2023</v>
          </cell>
          <cell r="D28" t="str">
            <v>Fresh</v>
          </cell>
          <cell r="E28" t="str">
            <v>594BM75233320046</v>
          </cell>
          <cell r="F28" t="str">
            <v>OTHERS</v>
          </cell>
          <cell r="G28" t="str">
            <v>01-10-2023</v>
          </cell>
          <cell r="H28">
            <v>726</v>
          </cell>
          <cell r="I28" t="str">
            <v>US Dollars</v>
          </cell>
          <cell r="J28" t="str">
            <v>27-09-2023</v>
          </cell>
          <cell r="K28" t="str">
            <v>Available</v>
          </cell>
        </row>
        <row r="29">
          <cell r="A29" t="str">
            <v>S23005819380</v>
          </cell>
          <cell r="B29" t="str">
            <v>YESB0000006001816540</v>
          </cell>
          <cell r="C29" t="str">
            <v>06-12-2023</v>
          </cell>
          <cell r="D29" t="str">
            <v>Fresh</v>
          </cell>
          <cell r="E29" t="str">
            <v>594BM75233320049</v>
          </cell>
          <cell r="F29" t="str">
            <v>OTHERS</v>
          </cell>
          <cell r="G29" t="str">
            <v>01-10-2023</v>
          </cell>
          <cell r="H29">
            <v>180</v>
          </cell>
          <cell r="I29" t="str">
            <v>US Dollars</v>
          </cell>
          <cell r="J29" t="str">
            <v>05-10-2023</v>
          </cell>
          <cell r="K29" t="str">
            <v>Available</v>
          </cell>
        </row>
        <row r="30">
          <cell r="A30" t="str">
            <v>S23005819379</v>
          </cell>
          <cell r="B30" t="str">
            <v>YESB0000006001816575</v>
          </cell>
          <cell r="C30" t="str">
            <v>06-12-2023</v>
          </cell>
          <cell r="D30" t="str">
            <v>Fresh</v>
          </cell>
          <cell r="E30" t="str">
            <v>594BM75233340019</v>
          </cell>
          <cell r="F30" t="str">
            <v>OTHERS</v>
          </cell>
          <cell r="G30" t="str">
            <v>01-10-2023</v>
          </cell>
          <cell r="H30">
            <v>8144</v>
          </cell>
          <cell r="I30" t="str">
            <v>EURO</v>
          </cell>
          <cell r="J30" t="str">
            <v>29-09-2023</v>
          </cell>
          <cell r="K30" t="str">
            <v>Available</v>
          </cell>
        </row>
        <row r="31">
          <cell r="A31" t="str">
            <v>S23005179498</v>
          </cell>
          <cell r="B31" t="str">
            <v>YESB0000006001823054</v>
          </cell>
          <cell r="C31" t="str">
            <v>12-12-2023</v>
          </cell>
          <cell r="D31" t="str">
            <v>Fresh</v>
          </cell>
          <cell r="E31" t="str">
            <v>594BM75233410131</v>
          </cell>
          <cell r="F31" t="str">
            <v>OTHERS</v>
          </cell>
          <cell r="G31" t="str">
            <v>01-05-2023</v>
          </cell>
          <cell r="H31">
            <v>1250</v>
          </cell>
          <cell r="I31" t="str">
            <v>Singapore Dollar</v>
          </cell>
          <cell r="J31" t="str">
            <v>02-05-2023</v>
          </cell>
          <cell r="K31" t="str">
            <v>Available</v>
          </cell>
        </row>
        <row r="32">
          <cell r="A32" t="str">
            <v>S23005179498</v>
          </cell>
          <cell r="B32" t="str">
            <v>YESB0000006001822629</v>
          </cell>
          <cell r="C32" t="str">
            <v>12-12-2023</v>
          </cell>
          <cell r="D32" t="str">
            <v>Fresh</v>
          </cell>
          <cell r="E32" t="str">
            <v>594BM75233410131</v>
          </cell>
          <cell r="F32" t="str">
            <v>OTHERS</v>
          </cell>
          <cell r="G32" t="str">
            <v>01-05-2023</v>
          </cell>
          <cell r="H32">
            <v>275</v>
          </cell>
          <cell r="I32" t="str">
            <v>US Dollars</v>
          </cell>
          <cell r="J32" t="str">
            <v>30-05-2023</v>
          </cell>
          <cell r="K32" t="str">
            <v>Available</v>
          </cell>
        </row>
        <row r="33">
          <cell r="A33" t="str">
            <v>S23005819384</v>
          </cell>
          <cell r="B33" t="str">
            <v>YESB0000006001822701</v>
          </cell>
          <cell r="C33" t="str">
            <v>12-12-2023</v>
          </cell>
          <cell r="D33" t="str">
            <v>Fresh</v>
          </cell>
          <cell r="E33" t="str">
            <v>594BM75233350032</v>
          </cell>
          <cell r="F33" t="str">
            <v>OTHERS</v>
          </cell>
          <cell r="G33" t="str">
            <v>31-10-2023</v>
          </cell>
          <cell r="H33">
            <v>33440</v>
          </cell>
          <cell r="I33" t="str">
            <v>US Dollars</v>
          </cell>
          <cell r="J33" t="str">
            <v>07-11-2023</v>
          </cell>
          <cell r="K33" t="str">
            <v>Available</v>
          </cell>
        </row>
        <row r="34">
          <cell r="A34" t="str">
            <v>S23004883427</v>
          </cell>
          <cell r="B34" t="str">
            <v>YESB0000006001799768</v>
          </cell>
          <cell r="C34" t="str">
            <v>22-11-2023</v>
          </cell>
          <cell r="D34" t="str">
            <v>Fresh</v>
          </cell>
          <cell r="E34" t="str">
            <v>594BM75231430019</v>
          </cell>
          <cell r="F34" t="str">
            <v>OTHERS</v>
          </cell>
          <cell r="G34" t="str">
            <v>15-03-2023</v>
          </cell>
          <cell r="H34">
            <v>7769</v>
          </cell>
          <cell r="I34" t="str">
            <v>EURO</v>
          </cell>
          <cell r="J34" t="str">
            <v>21-03-2023</v>
          </cell>
          <cell r="K34" t="str">
            <v>Available</v>
          </cell>
        </row>
        <row r="35">
          <cell r="A35" t="str">
            <v>S23005092140</v>
          </cell>
          <cell r="B35" t="str">
            <v>YESB0000006001802923</v>
          </cell>
          <cell r="C35" t="str">
            <v>28-11-2023</v>
          </cell>
          <cell r="D35" t="str">
            <v>Fresh</v>
          </cell>
          <cell r="E35" t="str">
            <v>594BM75231500022</v>
          </cell>
          <cell r="F35" t="str">
            <v>OTHERS</v>
          </cell>
          <cell r="G35" t="str">
            <v>01-04-2023</v>
          </cell>
          <cell r="H35">
            <v>650</v>
          </cell>
          <cell r="I35" t="str">
            <v>US Dollars</v>
          </cell>
          <cell r="J35" t="str">
            <v>05-04-2023</v>
          </cell>
          <cell r="K35" t="str">
            <v>Available</v>
          </cell>
        </row>
        <row r="36">
          <cell r="A36" t="str">
            <v>S23005092138</v>
          </cell>
          <cell r="B36" t="str">
            <v>YESB0000006001803115</v>
          </cell>
          <cell r="C36" t="str">
            <v>28-11-2023</v>
          </cell>
          <cell r="D36" t="str">
            <v>Fresh</v>
          </cell>
          <cell r="E36" t="str">
            <v>594BM75231500027</v>
          </cell>
          <cell r="F36" t="str">
            <v>OTHERS</v>
          </cell>
          <cell r="G36" t="str">
            <v>01-04-2023</v>
          </cell>
          <cell r="H36">
            <v>9019</v>
          </cell>
          <cell r="I36" t="str">
            <v>EURO</v>
          </cell>
          <cell r="J36" t="str">
            <v>03-04-2023</v>
          </cell>
          <cell r="K36" t="str">
            <v>Available</v>
          </cell>
        </row>
        <row r="37">
          <cell r="A37" t="str">
            <v>S23005092137</v>
          </cell>
          <cell r="B37" t="str">
            <v>YESB0000006001803130</v>
          </cell>
          <cell r="C37" t="str">
            <v>28-11-2023</v>
          </cell>
          <cell r="D37" t="str">
            <v>Fresh</v>
          </cell>
          <cell r="E37" t="str">
            <v>594BM75231500031</v>
          </cell>
          <cell r="F37" t="str">
            <v>OTHERS</v>
          </cell>
          <cell r="G37" t="str">
            <v>01-04-2023</v>
          </cell>
          <cell r="H37">
            <v>1240</v>
          </cell>
          <cell r="I37" t="str">
            <v>US Dollars</v>
          </cell>
          <cell r="J37" t="str">
            <v>06-04-2023</v>
          </cell>
          <cell r="K37" t="str">
            <v>Available</v>
          </cell>
        </row>
        <row r="38">
          <cell r="A38" t="str">
            <v>S23005092136</v>
          </cell>
          <cell r="B38" t="str">
            <v>YESB0000006001803213</v>
          </cell>
          <cell r="C38" t="str">
            <v>28-11-2023</v>
          </cell>
          <cell r="D38" t="str">
            <v>Fresh</v>
          </cell>
          <cell r="E38" t="str">
            <v>594BM75231500046</v>
          </cell>
          <cell r="F38" t="str">
            <v>OTHERS</v>
          </cell>
          <cell r="G38" t="str">
            <v>01-04-2023</v>
          </cell>
          <cell r="H38">
            <v>7676</v>
          </cell>
          <cell r="I38" t="str">
            <v>US Dollars</v>
          </cell>
          <cell r="J38" t="str">
            <v>06-04-2023</v>
          </cell>
          <cell r="K38" t="str">
            <v>Available</v>
          </cell>
        </row>
        <row r="39">
          <cell r="A39" t="str">
            <v>S23004883429</v>
          </cell>
          <cell r="B39" t="str">
            <v>YESB0000006001803340</v>
          </cell>
          <cell r="C39" t="str">
            <v>28-11-2023</v>
          </cell>
          <cell r="D39" t="str">
            <v>Fresh</v>
          </cell>
          <cell r="E39" t="str">
            <v>594BM75231430015</v>
          </cell>
          <cell r="F39" t="str">
            <v>OTHERS</v>
          </cell>
          <cell r="G39" t="str">
            <v>15-03-2023</v>
          </cell>
          <cell r="H39">
            <v>526.75</v>
          </cell>
          <cell r="I39" t="str">
            <v>US Dollars</v>
          </cell>
          <cell r="J39" t="str">
            <v>17-03-2023</v>
          </cell>
          <cell r="K39" t="str">
            <v>Available</v>
          </cell>
        </row>
        <row r="40">
          <cell r="A40" t="str">
            <v>S23005092139</v>
          </cell>
          <cell r="B40" t="str">
            <v>YESB0000006001803409</v>
          </cell>
          <cell r="C40" t="str">
            <v>28-11-2023</v>
          </cell>
          <cell r="D40" t="str">
            <v>Fresh</v>
          </cell>
          <cell r="E40" t="str">
            <v>594BM75231500033</v>
          </cell>
          <cell r="F40" t="str">
            <v>OTHERS</v>
          </cell>
          <cell r="G40" t="str">
            <v>01-04-2023</v>
          </cell>
          <cell r="H40">
            <v>1947</v>
          </cell>
          <cell r="I40" t="str">
            <v>US Dollars</v>
          </cell>
          <cell r="J40" t="str">
            <v>29-03-2023</v>
          </cell>
          <cell r="K40" t="str">
            <v>Available</v>
          </cell>
        </row>
        <row r="41">
          <cell r="A41" t="str">
            <v>S23005092142</v>
          </cell>
          <cell r="B41" t="str">
            <v>YESB0000006001803504</v>
          </cell>
          <cell r="C41" t="str">
            <v>28-11-2023</v>
          </cell>
          <cell r="D41" t="str">
            <v>Fresh</v>
          </cell>
          <cell r="E41" t="str">
            <v>594BM75231500029</v>
          </cell>
          <cell r="F41" t="str">
            <v>OTHERS</v>
          </cell>
          <cell r="G41" t="str">
            <v>01-04-2023</v>
          </cell>
          <cell r="H41">
            <v>4580</v>
          </cell>
          <cell r="I41" t="str">
            <v>US Dollars</v>
          </cell>
          <cell r="J41" t="str">
            <v>07-04-2023</v>
          </cell>
          <cell r="K41" t="str">
            <v>Available</v>
          </cell>
        </row>
        <row r="42">
          <cell r="A42" t="str">
            <v>S23005092141</v>
          </cell>
          <cell r="B42" t="str">
            <v>YESB0000006001803506</v>
          </cell>
          <cell r="C42" t="str">
            <v>28-11-2023</v>
          </cell>
          <cell r="D42" t="str">
            <v>Fresh</v>
          </cell>
          <cell r="E42" t="str">
            <v>594BM75231500038</v>
          </cell>
          <cell r="F42" t="str">
            <v>OTHERS</v>
          </cell>
          <cell r="G42" t="str">
            <v>01-04-2023</v>
          </cell>
          <cell r="H42">
            <v>1101</v>
          </cell>
          <cell r="I42" t="str">
            <v>US Dollars</v>
          </cell>
          <cell r="J42" t="str">
            <v>31-03-2023</v>
          </cell>
          <cell r="K42" t="str">
            <v>Available</v>
          </cell>
        </row>
        <row r="43">
          <cell r="A43" t="str">
            <v>S23005092143</v>
          </cell>
          <cell r="B43" t="str">
            <v>YESB0000006001803609</v>
          </cell>
          <cell r="C43" t="str">
            <v>29-11-2023</v>
          </cell>
          <cell r="D43" t="str">
            <v>Fresh</v>
          </cell>
          <cell r="E43" t="str">
            <v>594BM75231500021</v>
          </cell>
          <cell r="F43" t="str">
            <v>OTHERS</v>
          </cell>
          <cell r="G43" t="str">
            <v>01-04-2023</v>
          </cell>
          <cell r="H43">
            <v>1000</v>
          </cell>
          <cell r="I43" t="str">
            <v>US Dollars</v>
          </cell>
          <cell r="J43" t="str">
            <v>06-04-2023</v>
          </cell>
          <cell r="K43" t="str">
            <v>Available</v>
          </cell>
        </row>
        <row r="44">
          <cell r="A44" t="str">
            <v>S23005701925</v>
          </cell>
          <cell r="B44" t="str">
            <v>YESB0000006001785189</v>
          </cell>
          <cell r="C44" t="str">
            <v>03-11-2023</v>
          </cell>
          <cell r="D44" t="str">
            <v>Fresh</v>
          </cell>
          <cell r="E44" t="str">
            <v>594BM75233040018</v>
          </cell>
          <cell r="F44" t="str">
            <v>OTHERS</v>
          </cell>
          <cell r="G44" t="str">
            <v>01-09-2023</v>
          </cell>
          <cell r="H44">
            <v>1240</v>
          </cell>
          <cell r="I44" t="str">
            <v>US Dollars</v>
          </cell>
          <cell r="J44" t="str">
            <v>28-08-2023</v>
          </cell>
          <cell r="K44" t="str">
            <v>Available</v>
          </cell>
        </row>
        <row r="45">
          <cell r="A45" t="str">
            <v>S23005701930</v>
          </cell>
          <cell r="B45" t="str">
            <v>YESB0000006001785724</v>
          </cell>
          <cell r="C45" t="str">
            <v>03-11-2023</v>
          </cell>
          <cell r="D45" t="str">
            <v>Fresh</v>
          </cell>
          <cell r="E45" t="str">
            <v>594BM75233040022</v>
          </cell>
          <cell r="F45" t="str">
            <v>OTHERS</v>
          </cell>
          <cell r="G45" t="str">
            <v>15-09-2023</v>
          </cell>
          <cell r="H45">
            <v>8976.5</v>
          </cell>
          <cell r="I45" t="str">
            <v>EURO</v>
          </cell>
          <cell r="J45" t="str">
            <v>20-09-2023</v>
          </cell>
          <cell r="K45" t="str">
            <v>Available</v>
          </cell>
        </row>
        <row r="46">
          <cell r="A46" t="str">
            <v>S23005701928</v>
          </cell>
          <cell r="B46" t="str">
            <v>YESB0000006001785801</v>
          </cell>
          <cell r="C46" t="str">
            <v>03-11-2023</v>
          </cell>
          <cell r="D46" t="str">
            <v>Fresh</v>
          </cell>
          <cell r="E46" t="str">
            <v>594BM75233040020</v>
          </cell>
          <cell r="F46" t="str">
            <v>OTHERS</v>
          </cell>
          <cell r="G46" t="str">
            <v>01-09-2023</v>
          </cell>
          <cell r="H46">
            <v>1401</v>
          </cell>
          <cell r="I46" t="str">
            <v>US Dollars</v>
          </cell>
          <cell r="J46" t="str">
            <v>05-09-2023</v>
          </cell>
          <cell r="K46" t="str">
            <v>Available</v>
          </cell>
        </row>
        <row r="47">
          <cell r="A47" t="str">
            <v>S23005701927</v>
          </cell>
          <cell r="B47" t="str">
            <v>YESB0000006001786046</v>
          </cell>
          <cell r="C47" t="str">
            <v>03-11-2023</v>
          </cell>
          <cell r="D47" t="str">
            <v>Fresh</v>
          </cell>
          <cell r="E47" t="str">
            <v>594BM75233040023</v>
          </cell>
          <cell r="F47" t="str">
            <v>OTHERS</v>
          </cell>
          <cell r="G47" t="str">
            <v>01-09-2023</v>
          </cell>
          <cell r="H47">
            <v>180</v>
          </cell>
          <cell r="I47" t="str">
            <v>US Dollars</v>
          </cell>
          <cell r="J47" t="str">
            <v>01-09-2023</v>
          </cell>
          <cell r="K47" t="str">
            <v>Available</v>
          </cell>
        </row>
        <row r="48">
          <cell r="A48" t="str">
            <v>S23005701929</v>
          </cell>
          <cell r="B48" t="str">
            <v>YESB0000006001786310</v>
          </cell>
          <cell r="C48" t="str">
            <v>03-11-2023</v>
          </cell>
          <cell r="D48" t="str">
            <v>Fresh</v>
          </cell>
          <cell r="E48" t="str">
            <v>594BM75233040026</v>
          </cell>
          <cell r="F48" t="str">
            <v>OTHERS</v>
          </cell>
          <cell r="G48" t="str">
            <v>01-09-2023</v>
          </cell>
          <cell r="H48">
            <v>3487.5</v>
          </cell>
          <cell r="I48" t="str">
            <v>US Dollars</v>
          </cell>
          <cell r="J48" t="str">
            <v>01-09-2023</v>
          </cell>
          <cell r="K48" t="str">
            <v>Available</v>
          </cell>
        </row>
        <row r="49">
          <cell r="A49" t="str">
            <v>S23005701926</v>
          </cell>
          <cell r="B49" t="str">
            <v>YESB0000006001786645</v>
          </cell>
          <cell r="C49" t="str">
            <v>03-11-2023</v>
          </cell>
          <cell r="D49" t="str">
            <v>Fresh</v>
          </cell>
          <cell r="E49" t="str">
            <v>594BM75233040028</v>
          </cell>
          <cell r="F49" t="str">
            <v>OTHERS</v>
          </cell>
          <cell r="G49" t="str">
            <v>01-09-2023</v>
          </cell>
          <cell r="H49">
            <v>9144</v>
          </cell>
          <cell r="I49" t="str">
            <v>EURO</v>
          </cell>
          <cell r="J49" t="str">
            <v>30-08-2023</v>
          </cell>
          <cell r="K49" t="str">
            <v>Available</v>
          </cell>
        </row>
        <row r="50">
          <cell r="A50" t="str">
            <v>S20001068389</v>
          </cell>
          <cell r="B50" t="str">
            <v>UTIB0000308230390784</v>
          </cell>
          <cell r="C50" t="str">
            <v>16-10-2023</v>
          </cell>
          <cell r="D50" t="str">
            <v>Cancelled</v>
          </cell>
          <cell r="E50" t="str">
            <v>0043FBFP2200535</v>
          </cell>
          <cell r="F50" t="str">
            <v>OTHERS</v>
          </cell>
          <cell r="G50" t="str">
            <v>15-05-2020</v>
          </cell>
          <cell r="H50">
            <v>3028</v>
          </cell>
          <cell r="I50" t="str">
            <v>US Dollars</v>
          </cell>
          <cell r="J50" t="str">
            <v>06-05-2020</v>
          </cell>
          <cell r="K50" t="str">
            <v>Cancelled</v>
          </cell>
        </row>
        <row r="51">
          <cell r="A51" t="str">
            <v>S20001068389</v>
          </cell>
          <cell r="B51" t="str">
            <v>UTIB0000308230358998</v>
          </cell>
          <cell r="C51" t="str">
            <v>16-10-2023</v>
          </cell>
          <cell r="D51" t="str">
            <v>Cancelled</v>
          </cell>
          <cell r="E51" t="str">
            <v>0043FBFP2200535</v>
          </cell>
          <cell r="F51" t="str">
            <v>OTHERS</v>
          </cell>
          <cell r="G51" t="str">
            <v>15-05-2020</v>
          </cell>
          <cell r="H51">
            <v>1025</v>
          </cell>
          <cell r="I51" t="str">
            <v>US Dollars</v>
          </cell>
          <cell r="J51" t="str">
            <v>29-04-2020</v>
          </cell>
          <cell r="K51" t="str">
            <v>Cancelled</v>
          </cell>
        </row>
        <row r="52">
          <cell r="A52" t="str">
            <v>S20001068389</v>
          </cell>
          <cell r="B52" t="str">
            <v>UTIB0000308230359636</v>
          </cell>
          <cell r="C52" t="str">
            <v>16-10-2023</v>
          </cell>
          <cell r="D52" t="str">
            <v>Cancelled</v>
          </cell>
          <cell r="E52" t="str">
            <v>0043FBFP2200535</v>
          </cell>
          <cell r="F52" t="str">
            <v>OTHERS</v>
          </cell>
          <cell r="G52" t="str">
            <v>15-05-2020</v>
          </cell>
          <cell r="H52">
            <v>2725</v>
          </cell>
          <cell r="I52" t="str">
            <v>US Dollars</v>
          </cell>
          <cell r="J52" t="str">
            <v>11-05-2020</v>
          </cell>
          <cell r="K52" t="str">
            <v>Cancelled</v>
          </cell>
        </row>
        <row r="53">
          <cell r="A53" t="str">
            <v>S20001068389</v>
          </cell>
          <cell r="B53" t="str">
            <v>UTIB0000308230359641</v>
          </cell>
          <cell r="C53" t="str">
            <v>16-10-2023</v>
          </cell>
          <cell r="D53" t="str">
            <v>Cancelled</v>
          </cell>
          <cell r="E53" t="str">
            <v>0043FBFP2200535</v>
          </cell>
          <cell r="F53" t="str">
            <v>OTHERS</v>
          </cell>
          <cell r="G53" t="str">
            <v>15-05-2020</v>
          </cell>
          <cell r="H53">
            <v>1367</v>
          </cell>
          <cell r="I53" t="str">
            <v>US Dollars</v>
          </cell>
          <cell r="J53" t="str">
            <v>04-05-2020</v>
          </cell>
          <cell r="K53" t="str">
            <v>Cancelled</v>
          </cell>
        </row>
        <row r="54">
          <cell r="A54" t="str">
            <v>S20001068389</v>
          </cell>
          <cell r="B54" t="str">
            <v>UTIB0000308230395346</v>
          </cell>
          <cell r="C54" t="str">
            <v>16-10-2023</v>
          </cell>
          <cell r="D54" t="str">
            <v>Cancelled</v>
          </cell>
          <cell r="E54" t="str">
            <v>0043FBFP2200535</v>
          </cell>
          <cell r="F54" t="str">
            <v>OTHERS</v>
          </cell>
          <cell r="G54" t="str">
            <v>15-05-2020</v>
          </cell>
          <cell r="H54">
            <v>2725</v>
          </cell>
          <cell r="I54" t="str">
            <v>US Dollars</v>
          </cell>
          <cell r="J54" t="str">
            <v>11-05-2020</v>
          </cell>
          <cell r="K54" t="str">
            <v>Cancelled</v>
          </cell>
        </row>
        <row r="55">
          <cell r="A55" t="str">
            <v>S20001068389</v>
          </cell>
          <cell r="B55" t="str">
            <v>UTIB0000308230395347</v>
          </cell>
          <cell r="C55" t="str">
            <v>16-10-2023</v>
          </cell>
          <cell r="D55" t="str">
            <v>Cancelled</v>
          </cell>
          <cell r="E55" t="str">
            <v>0043FBFP2200535</v>
          </cell>
          <cell r="F55" t="str">
            <v>OTHERS</v>
          </cell>
          <cell r="G55" t="str">
            <v>15-05-2020</v>
          </cell>
          <cell r="H55">
            <v>1367</v>
          </cell>
          <cell r="I55" t="str">
            <v>US Dollars</v>
          </cell>
          <cell r="J55" t="str">
            <v>04-05-2020</v>
          </cell>
          <cell r="K55" t="str">
            <v>Cancelled</v>
          </cell>
        </row>
        <row r="56">
          <cell r="A56" t="str">
            <v>S20001068389</v>
          </cell>
          <cell r="B56" t="str">
            <v>UTIB0000308230345751</v>
          </cell>
          <cell r="C56" t="str">
            <v>16-10-2023</v>
          </cell>
          <cell r="D56" t="str">
            <v>Cancelled</v>
          </cell>
          <cell r="E56" t="str">
            <v>0043FBFP2200535</v>
          </cell>
          <cell r="F56" t="str">
            <v>OTHERS</v>
          </cell>
          <cell r="G56" t="str">
            <v>15-05-2020</v>
          </cell>
          <cell r="H56">
            <v>334</v>
          </cell>
          <cell r="I56" t="str">
            <v>US Dollars</v>
          </cell>
          <cell r="J56" t="str">
            <v>27-04-2020</v>
          </cell>
          <cell r="K56" t="str">
            <v>Cancelled</v>
          </cell>
        </row>
        <row r="57">
          <cell r="A57" t="str">
            <v>S20001068389</v>
          </cell>
          <cell r="B57" t="str">
            <v>UTIB0000308230345752</v>
          </cell>
          <cell r="C57" t="str">
            <v>16-10-2023</v>
          </cell>
          <cell r="D57" t="str">
            <v>Cancelled</v>
          </cell>
          <cell r="E57" t="str">
            <v>0043FBFP2200535</v>
          </cell>
          <cell r="F57" t="str">
            <v>OTHERS</v>
          </cell>
          <cell r="G57" t="str">
            <v>15-05-2020</v>
          </cell>
          <cell r="H57">
            <v>1200</v>
          </cell>
          <cell r="I57" t="str">
            <v>US Dollars</v>
          </cell>
          <cell r="J57" t="str">
            <v>29-04-2020</v>
          </cell>
          <cell r="K57" t="str">
            <v>Cancelled</v>
          </cell>
        </row>
        <row r="58">
          <cell r="A58" t="str">
            <v>S20001068389</v>
          </cell>
          <cell r="B58" t="str">
            <v>UTIB0000308230348047</v>
          </cell>
          <cell r="C58" t="str">
            <v>16-10-2023</v>
          </cell>
          <cell r="D58" t="str">
            <v>Cancelled</v>
          </cell>
          <cell r="E58" t="str">
            <v>0043FBFP2200535</v>
          </cell>
          <cell r="F58" t="str">
            <v>OTHERS</v>
          </cell>
          <cell r="G58" t="str">
            <v>15-05-2020</v>
          </cell>
          <cell r="H58">
            <v>4000</v>
          </cell>
          <cell r="I58" t="str">
            <v>US Dollars</v>
          </cell>
          <cell r="J58" t="str">
            <v>07-05-2020</v>
          </cell>
          <cell r="K58" t="str">
            <v>Cancelled</v>
          </cell>
        </row>
        <row r="59">
          <cell r="A59" t="str">
            <v>S20001068389</v>
          </cell>
          <cell r="B59" t="str">
            <v>UTIB0000308230348880</v>
          </cell>
          <cell r="C59" t="str">
            <v>16-10-2023</v>
          </cell>
          <cell r="D59" t="str">
            <v>Cancelled</v>
          </cell>
          <cell r="E59" t="str">
            <v>0043FBFP2200535</v>
          </cell>
          <cell r="F59" t="str">
            <v>OTHERS</v>
          </cell>
          <cell r="G59" t="str">
            <v>15-05-2020</v>
          </cell>
          <cell r="H59">
            <v>4435</v>
          </cell>
          <cell r="I59" t="str">
            <v>US Dollars</v>
          </cell>
          <cell r="J59" t="str">
            <v>04-05-2020</v>
          </cell>
          <cell r="K59" t="str">
            <v>Cancelled</v>
          </cell>
        </row>
        <row r="60">
          <cell r="A60" t="str">
            <v>S20001068389</v>
          </cell>
          <cell r="B60" t="str">
            <v>UTIB0000308230349190</v>
          </cell>
          <cell r="C60" t="str">
            <v>16-10-2023</v>
          </cell>
          <cell r="D60" t="str">
            <v>Cancelled</v>
          </cell>
          <cell r="E60" t="str">
            <v>0043FBFP2200535</v>
          </cell>
          <cell r="F60" t="str">
            <v>OTHERS</v>
          </cell>
          <cell r="G60" t="str">
            <v>15-05-2020</v>
          </cell>
          <cell r="H60">
            <v>3028</v>
          </cell>
          <cell r="I60" t="str">
            <v>US Dollars</v>
          </cell>
          <cell r="J60" t="str">
            <v>06-05-2020</v>
          </cell>
          <cell r="K60" t="str">
            <v>Cancelled</v>
          </cell>
        </row>
        <row r="61">
          <cell r="A61" t="str">
            <v>S20001068389</v>
          </cell>
          <cell r="B61" t="str">
            <v>UTIB0000308230350016</v>
          </cell>
          <cell r="C61" t="str">
            <v>16-10-2023</v>
          </cell>
          <cell r="D61" t="str">
            <v>Cancelled</v>
          </cell>
          <cell r="E61" t="str">
            <v>0043FBFP2200535</v>
          </cell>
          <cell r="F61" t="str">
            <v>OTHERS</v>
          </cell>
          <cell r="G61" t="str">
            <v>15-05-2020</v>
          </cell>
          <cell r="H61">
            <v>994</v>
          </cell>
          <cell r="I61" t="str">
            <v>US Dollars</v>
          </cell>
          <cell r="J61" t="str">
            <v>04-05-2020</v>
          </cell>
          <cell r="K61" t="str">
            <v>Cancelled</v>
          </cell>
        </row>
        <row r="62">
          <cell r="A62" t="str">
            <v>S20001068389</v>
          </cell>
          <cell r="B62" t="str">
            <v>UTIB0000308230390472</v>
          </cell>
          <cell r="C62" t="str">
            <v>16-10-2023</v>
          </cell>
          <cell r="D62" t="str">
            <v>Cancelled</v>
          </cell>
          <cell r="E62" t="str">
            <v>0043FBFP2200535</v>
          </cell>
          <cell r="F62" t="str">
            <v>OTHERS</v>
          </cell>
          <cell r="G62" t="str">
            <v>15-05-2020</v>
          </cell>
          <cell r="H62">
            <v>4435</v>
          </cell>
          <cell r="I62" t="str">
            <v>US Dollars</v>
          </cell>
          <cell r="J62" t="str">
            <v>04-05-2020</v>
          </cell>
          <cell r="K62" t="str">
            <v>Cancelled</v>
          </cell>
        </row>
        <row r="63">
          <cell r="A63" t="str">
            <v>S21002137257</v>
          </cell>
          <cell r="B63" t="str">
            <v>YESB0000006001752275</v>
          </cell>
          <cell r="C63" t="str">
            <v>21-09-2023</v>
          </cell>
          <cell r="D63" t="str">
            <v>Fresh</v>
          </cell>
          <cell r="E63" t="str">
            <v>005BM75211900006</v>
          </cell>
          <cell r="F63" t="str">
            <v>OTHERS</v>
          </cell>
          <cell r="G63" t="str">
            <v>26-04-2021</v>
          </cell>
          <cell r="H63">
            <v>100</v>
          </cell>
          <cell r="I63" t="str">
            <v>US Dollars</v>
          </cell>
          <cell r="J63" t="str">
            <v>07-04-2021</v>
          </cell>
          <cell r="K63" t="str">
            <v>Available</v>
          </cell>
        </row>
        <row r="64">
          <cell r="A64" t="str">
            <v>S21002137257</v>
          </cell>
          <cell r="B64" t="str">
            <v>YESB0000006001752276</v>
          </cell>
          <cell r="C64" t="str">
            <v>21-09-2023</v>
          </cell>
          <cell r="D64" t="str">
            <v>Fresh</v>
          </cell>
          <cell r="E64" t="str">
            <v>005BM75211900006</v>
          </cell>
          <cell r="F64" t="str">
            <v>OTHERS</v>
          </cell>
          <cell r="G64" t="str">
            <v>26-04-2021</v>
          </cell>
          <cell r="H64">
            <v>48326</v>
          </cell>
          <cell r="I64" t="str">
            <v>US Dollars</v>
          </cell>
          <cell r="J64" t="str">
            <v>03-05-2021</v>
          </cell>
          <cell r="K64" t="str">
            <v>Available</v>
          </cell>
        </row>
        <row r="65">
          <cell r="A65" t="str">
            <v>S21002137257</v>
          </cell>
          <cell r="B65" t="str">
            <v>YESB0000006001752277</v>
          </cell>
          <cell r="C65" t="str">
            <v>21-09-2023</v>
          </cell>
          <cell r="D65" t="str">
            <v>Fresh</v>
          </cell>
          <cell r="E65" t="str">
            <v>005BM75211900006</v>
          </cell>
          <cell r="F65" t="str">
            <v>OTHERS</v>
          </cell>
          <cell r="G65" t="str">
            <v>26-04-2021</v>
          </cell>
          <cell r="H65">
            <v>1203</v>
          </cell>
          <cell r="I65" t="str">
            <v>US Dollars</v>
          </cell>
          <cell r="J65" t="str">
            <v>06-04-2021</v>
          </cell>
          <cell r="K65" t="str">
            <v>Available</v>
          </cell>
        </row>
        <row r="66">
          <cell r="A66" t="str">
            <v>S21002137257</v>
          </cell>
          <cell r="B66" t="str">
            <v>YESB0000006001752278</v>
          </cell>
          <cell r="C66" t="str">
            <v>21-09-2023</v>
          </cell>
          <cell r="D66" t="str">
            <v>Fresh</v>
          </cell>
          <cell r="E66" t="str">
            <v>005BM75211900006</v>
          </cell>
          <cell r="F66" t="str">
            <v>OTHERS</v>
          </cell>
          <cell r="G66" t="str">
            <v>26-04-2021</v>
          </cell>
          <cell r="H66">
            <v>1478</v>
          </cell>
          <cell r="I66" t="str">
            <v>US Dollars</v>
          </cell>
          <cell r="J66" t="str">
            <v>26-04-2021</v>
          </cell>
          <cell r="K66" t="str">
            <v>Available</v>
          </cell>
        </row>
        <row r="67">
          <cell r="A67" t="str">
            <v>S21002137262</v>
          </cell>
          <cell r="B67" t="str">
            <v>YESB0000006001752448</v>
          </cell>
          <cell r="C67" t="str">
            <v>21-09-2023</v>
          </cell>
          <cell r="D67" t="str">
            <v>Fresh</v>
          </cell>
          <cell r="E67" t="str">
            <v>005BM75212090011</v>
          </cell>
          <cell r="F67" t="str">
            <v>OTHERS</v>
          </cell>
          <cell r="G67" t="str">
            <v>17-06-2021</v>
          </cell>
          <cell r="H67">
            <v>6500</v>
          </cell>
          <cell r="I67" t="str">
            <v>US Dollars</v>
          </cell>
          <cell r="J67" t="str">
            <v>07-06-2021</v>
          </cell>
          <cell r="K67" t="str">
            <v>Available</v>
          </cell>
        </row>
        <row r="68">
          <cell r="A68" t="str">
            <v>S21002137257</v>
          </cell>
          <cell r="B68" t="str">
            <v>YESB0000006001752449</v>
          </cell>
          <cell r="C68" t="str">
            <v>21-09-2023</v>
          </cell>
          <cell r="D68" t="str">
            <v>Fresh</v>
          </cell>
          <cell r="E68" t="str">
            <v>005BM75211900006</v>
          </cell>
          <cell r="F68" t="str">
            <v>OTHERS</v>
          </cell>
          <cell r="G68" t="str">
            <v>26-04-2021</v>
          </cell>
          <cell r="H68">
            <v>3754.5</v>
          </cell>
          <cell r="I68" t="str">
            <v>US Dollars</v>
          </cell>
          <cell r="J68" t="str">
            <v>08-04-2021</v>
          </cell>
          <cell r="K68" t="str">
            <v>Available</v>
          </cell>
        </row>
        <row r="69">
          <cell r="A69" t="str">
            <v>S21002137257</v>
          </cell>
          <cell r="B69" t="str">
            <v>YESB0000006001752450</v>
          </cell>
          <cell r="C69" t="str">
            <v>21-09-2023</v>
          </cell>
          <cell r="D69" t="str">
            <v>Fresh</v>
          </cell>
          <cell r="E69" t="str">
            <v>005BM75211900006</v>
          </cell>
          <cell r="F69" t="str">
            <v>OTHERS</v>
          </cell>
          <cell r="G69" t="str">
            <v>26-04-2021</v>
          </cell>
          <cell r="H69">
            <v>3745.5</v>
          </cell>
          <cell r="I69" t="str">
            <v>US Dollars</v>
          </cell>
          <cell r="J69" t="str">
            <v>15-04-2021</v>
          </cell>
          <cell r="K69" t="str">
            <v>Available</v>
          </cell>
        </row>
        <row r="70">
          <cell r="A70" t="str">
            <v>S21002137262</v>
          </cell>
          <cell r="B70" t="str">
            <v>YESB0000006001752451</v>
          </cell>
          <cell r="C70" t="str">
            <v>21-09-2023</v>
          </cell>
          <cell r="D70" t="str">
            <v>Fresh</v>
          </cell>
          <cell r="E70" t="str">
            <v>005BM75212090011</v>
          </cell>
          <cell r="F70" t="str">
            <v>OTHERS</v>
          </cell>
          <cell r="G70" t="str">
            <v>17-06-2021</v>
          </cell>
          <cell r="H70">
            <v>108513.25</v>
          </cell>
          <cell r="I70" t="str">
            <v>US Dollars</v>
          </cell>
          <cell r="J70" t="str">
            <v>13-08-2021</v>
          </cell>
          <cell r="K70" t="str">
            <v>Available</v>
          </cell>
        </row>
        <row r="71">
          <cell r="A71" t="str">
            <v>S21002137262</v>
          </cell>
          <cell r="B71" t="str">
            <v>YESB0000006001752605</v>
          </cell>
          <cell r="C71" t="str">
            <v>21-09-2023</v>
          </cell>
          <cell r="D71" t="str">
            <v>Fresh</v>
          </cell>
          <cell r="E71" t="str">
            <v>005BM75212090011</v>
          </cell>
          <cell r="F71" t="str">
            <v>OTHERS</v>
          </cell>
          <cell r="G71" t="str">
            <v>17-06-2021</v>
          </cell>
          <cell r="H71">
            <v>6925</v>
          </cell>
          <cell r="I71" t="str">
            <v>US Dollars</v>
          </cell>
          <cell r="J71" t="str">
            <v>08-06-2021</v>
          </cell>
          <cell r="K71" t="str">
            <v>Available</v>
          </cell>
        </row>
        <row r="72">
          <cell r="A72" t="str">
            <v>S21002137262</v>
          </cell>
          <cell r="B72" t="str">
            <v>YESB0000006001751704</v>
          </cell>
          <cell r="C72" t="str">
            <v>21-09-2023</v>
          </cell>
          <cell r="D72" t="str">
            <v>Fresh</v>
          </cell>
          <cell r="E72" t="str">
            <v>005BM75212090011</v>
          </cell>
          <cell r="F72" t="str">
            <v>OTHERS</v>
          </cell>
          <cell r="G72" t="str">
            <v>17-06-2021</v>
          </cell>
          <cell r="H72">
            <v>2576</v>
          </cell>
          <cell r="I72" t="str">
            <v>US Dollars</v>
          </cell>
          <cell r="J72" t="str">
            <v>28-05-2021</v>
          </cell>
          <cell r="K72" t="str">
            <v>Available</v>
          </cell>
        </row>
        <row r="73">
          <cell r="A73" t="str">
            <v>S21002137262</v>
          </cell>
          <cell r="B73" t="str">
            <v>YESB0000006001751705</v>
          </cell>
          <cell r="C73" t="str">
            <v>21-09-2023</v>
          </cell>
          <cell r="D73" t="str">
            <v>Fresh</v>
          </cell>
          <cell r="E73" t="str">
            <v>005BM75212090011</v>
          </cell>
          <cell r="F73" t="str">
            <v>OTHERS</v>
          </cell>
          <cell r="G73" t="str">
            <v>17-06-2021</v>
          </cell>
          <cell r="H73">
            <v>1811.25</v>
          </cell>
          <cell r="I73" t="str">
            <v>US Dollars</v>
          </cell>
          <cell r="J73" t="str">
            <v>09-06-2021</v>
          </cell>
          <cell r="K73" t="str">
            <v>Available</v>
          </cell>
        </row>
        <row r="74">
          <cell r="A74" t="str">
            <v>S21002137257</v>
          </cell>
          <cell r="B74" t="str">
            <v>YESB0000006001751896</v>
          </cell>
          <cell r="C74" t="str">
            <v>21-09-2023</v>
          </cell>
          <cell r="D74" t="str">
            <v>Fresh</v>
          </cell>
          <cell r="E74" t="str">
            <v>005BM75211900006</v>
          </cell>
          <cell r="F74" t="str">
            <v>OTHERS</v>
          </cell>
          <cell r="G74" t="str">
            <v>26-04-2021</v>
          </cell>
          <cell r="H74">
            <v>2569.5</v>
          </cell>
          <cell r="I74" t="str">
            <v>US Dollars</v>
          </cell>
          <cell r="J74" t="str">
            <v>16-04-2021</v>
          </cell>
          <cell r="K74" t="str">
            <v>Available</v>
          </cell>
        </row>
        <row r="75">
          <cell r="A75" t="str">
            <v>S21002137262</v>
          </cell>
          <cell r="B75" t="str">
            <v>YESB0000006001751897</v>
          </cell>
          <cell r="C75" t="str">
            <v>21-09-2023</v>
          </cell>
          <cell r="D75" t="str">
            <v>Fresh</v>
          </cell>
          <cell r="E75" t="str">
            <v>005BM75212090011</v>
          </cell>
          <cell r="F75" t="str">
            <v>OTHERS</v>
          </cell>
          <cell r="G75" t="str">
            <v>17-06-2021</v>
          </cell>
          <cell r="H75">
            <v>3001</v>
          </cell>
          <cell r="I75" t="str">
            <v>US Dollars</v>
          </cell>
          <cell r="J75" t="str">
            <v>14-06-2021</v>
          </cell>
          <cell r="K75" t="str">
            <v>Available</v>
          </cell>
        </row>
        <row r="76">
          <cell r="A76" t="str">
            <v>S21002137262</v>
          </cell>
          <cell r="B76" t="str">
            <v>YESB0000006001752092</v>
          </cell>
          <cell r="C76" t="str">
            <v>21-09-2023</v>
          </cell>
          <cell r="D76" t="str">
            <v>Fresh</v>
          </cell>
          <cell r="E76" t="str">
            <v>005BM75212090011</v>
          </cell>
          <cell r="F76" t="str">
            <v>OTHERS</v>
          </cell>
          <cell r="G76" t="str">
            <v>17-06-2021</v>
          </cell>
          <cell r="H76">
            <v>1150</v>
          </cell>
          <cell r="I76" t="str">
            <v>US Dollars</v>
          </cell>
          <cell r="J76" t="str">
            <v>09-06-2021</v>
          </cell>
          <cell r="K76" t="str">
            <v>Available</v>
          </cell>
        </row>
        <row r="77">
          <cell r="A77" t="str">
            <v>S21002137262</v>
          </cell>
          <cell r="B77" t="str">
            <v>YESB0000006001752094</v>
          </cell>
          <cell r="C77" t="str">
            <v>21-09-2023</v>
          </cell>
          <cell r="D77" t="str">
            <v>Fresh</v>
          </cell>
          <cell r="E77" t="str">
            <v>005BM75212090011</v>
          </cell>
          <cell r="F77" t="str">
            <v>OTHERS</v>
          </cell>
          <cell r="G77" t="str">
            <v>17-06-2021</v>
          </cell>
          <cell r="H77">
            <v>24729</v>
          </cell>
          <cell r="I77" t="str">
            <v>US Dollars</v>
          </cell>
          <cell r="J77" t="str">
            <v>07-06-2021</v>
          </cell>
          <cell r="K77" t="str">
            <v>Available</v>
          </cell>
        </row>
        <row r="78">
          <cell r="A78" t="str">
            <v>S21002137262</v>
          </cell>
          <cell r="B78" t="str">
            <v>YESB0000006001752095</v>
          </cell>
          <cell r="C78" t="str">
            <v>21-09-2023</v>
          </cell>
          <cell r="D78" t="str">
            <v>Fresh</v>
          </cell>
          <cell r="E78" t="str">
            <v>005BM75212090011</v>
          </cell>
          <cell r="F78" t="str">
            <v>OTHERS</v>
          </cell>
          <cell r="G78" t="str">
            <v>17-06-2021</v>
          </cell>
          <cell r="H78">
            <v>1013</v>
          </cell>
          <cell r="I78" t="str">
            <v>US Dollars</v>
          </cell>
          <cell r="J78" t="str">
            <v>03-06-2021</v>
          </cell>
          <cell r="K78" t="str">
            <v>Available</v>
          </cell>
        </row>
        <row r="79">
          <cell r="A79" t="str">
            <v>S21002137257</v>
          </cell>
          <cell r="B79" t="str">
            <v>YESB0000006001752096</v>
          </cell>
          <cell r="C79" t="str">
            <v>21-09-2023</v>
          </cell>
          <cell r="D79" t="str">
            <v>Fresh</v>
          </cell>
          <cell r="E79" t="str">
            <v>005BM75211900006</v>
          </cell>
          <cell r="F79" t="str">
            <v>OTHERS</v>
          </cell>
          <cell r="G79" t="str">
            <v>26-04-2021</v>
          </cell>
          <cell r="H79">
            <v>3001</v>
          </cell>
          <cell r="I79" t="str">
            <v>US Dollars</v>
          </cell>
          <cell r="J79" t="str">
            <v>16-04-2021</v>
          </cell>
          <cell r="K79" t="str">
            <v>Available</v>
          </cell>
        </row>
        <row r="80">
          <cell r="A80" t="str">
            <v>S21002137262</v>
          </cell>
          <cell r="B80" t="str">
            <v>YESB0000006001752643</v>
          </cell>
          <cell r="C80" t="str">
            <v>21-09-2023</v>
          </cell>
          <cell r="D80" t="str">
            <v>Fresh</v>
          </cell>
          <cell r="E80" t="str">
            <v>005BM75212090011</v>
          </cell>
          <cell r="F80" t="str">
            <v>OTHERS</v>
          </cell>
          <cell r="G80" t="str">
            <v>17-06-2021</v>
          </cell>
          <cell r="H80">
            <v>10150</v>
          </cell>
          <cell r="I80" t="str">
            <v>US Dollars</v>
          </cell>
          <cell r="J80" t="str">
            <v>01-06-2021</v>
          </cell>
          <cell r="K80" t="str">
            <v>Available</v>
          </cell>
        </row>
        <row r="81">
          <cell r="A81" t="str">
            <v>S21002137262</v>
          </cell>
          <cell r="B81" t="str">
            <v>YESB0000006001752644</v>
          </cell>
          <cell r="C81" t="str">
            <v>21-09-2023</v>
          </cell>
          <cell r="D81" t="str">
            <v>Fresh</v>
          </cell>
          <cell r="E81" t="str">
            <v>005BM75212090011</v>
          </cell>
          <cell r="F81" t="str">
            <v>OTHERS</v>
          </cell>
          <cell r="G81" t="str">
            <v>17-06-2021</v>
          </cell>
          <cell r="H81">
            <v>1203</v>
          </cell>
          <cell r="I81" t="str">
            <v>US Dollars</v>
          </cell>
          <cell r="J81" t="str">
            <v>03-06-2021</v>
          </cell>
          <cell r="K81" t="str">
            <v>Available</v>
          </cell>
        </row>
        <row r="82">
          <cell r="A82" t="str">
            <v>S21002137257</v>
          </cell>
          <cell r="B82" t="str">
            <v>YESB0000006001752645</v>
          </cell>
          <cell r="C82" t="str">
            <v>21-09-2023</v>
          </cell>
          <cell r="D82" t="str">
            <v>Fresh</v>
          </cell>
          <cell r="E82" t="str">
            <v>005BM75211900006</v>
          </cell>
          <cell r="F82" t="str">
            <v>OTHERS</v>
          </cell>
          <cell r="G82" t="str">
            <v>26-04-2021</v>
          </cell>
          <cell r="H82">
            <v>1013</v>
          </cell>
          <cell r="I82" t="str">
            <v>US Dollars</v>
          </cell>
          <cell r="J82" t="str">
            <v>06-04-2021</v>
          </cell>
          <cell r="K82" t="str">
            <v>Available</v>
          </cell>
        </row>
        <row r="83">
          <cell r="A83" t="str">
            <v>S21002137257</v>
          </cell>
          <cell r="B83" t="str">
            <v>YESB0000006001752646</v>
          </cell>
          <cell r="C83" t="str">
            <v>21-09-2023</v>
          </cell>
          <cell r="D83" t="str">
            <v>Fresh</v>
          </cell>
          <cell r="E83" t="str">
            <v>005BM75211900006</v>
          </cell>
          <cell r="F83" t="str">
            <v>OTHERS</v>
          </cell>
          <cell r="G83" t="str">
            <v>26-04-2021</v>
          </cell>
          <cell r="H83">
            <v>415</v>
          </cell>
          <cell r="I83" t="str">
            <v>US Dollars</v>
          </cell>
          <cell r="J83" t="str">
            <v>02-04-2021</v>
          </cell>
          <cell r="K83" t="str">
            <v>Available</v>
          </cell>
        </row>
        <row r="84">
          <cell r="A84" t="str">
            <v>S21002137262</v>
          </cell>
          <cell r="B84" t="str">
            <v>YESB0000006001752868</v>
          </cell>
          <cell r="C84" t="str">
            <v>21-09-2023</v>
          </cell>
          <cell r="D84" t="str">
            <v>Fresh</v>
          </cell>
          <cell r="E84" t="str">
            <v>005BM75212090011</v>
          </cell>
          <cell r="F84" t="str">
            <v>OTHERS</v>
          </cell>
          <cell r="G84" t="str">
            <v>17-06-2021</v>
          </cell>
          <cell r="H84">
            <v>2078</v>
          </cell>
          <cell r="I84" t="str">
            <v>US Dollars</v>
          </cell>
          <cell r="J84" t="str">
            <v>07-06-2021</v>
          </cell>
          <cell r="K84" t="str">
            <v>Available</v>
          </cell>
        </row>
        <row r="85">
          <cell r="A85" t="str">
            <v>S21002137262</v>
          </cell>
          <cell r="B85" t="str">
            <v>YESB0000006001752869</v>
          </cell>
          <cell r="C85" t="str">
            <v>21-09-2023</v>
          </cell>
          <cell r="D85" t="str">
            <v>Fresh</v>
          </cell>
          <cell r="E85" t="str">
            <v>005BM75212090011</v>
          </cell>
          <cell r="F85" t="str">
            <v>OTHERS</v>
          </cell>
          <cell r="G85" t="str">
            <v>17-06-2021</v>
          </cell>
          <cell r="H85">
            <v>440</v>
          </cell>
          <cell r="I85" t="str">
            <v>US Dollars</v>
          </cell>
          <cell r="J85" t="str">
            <v>01-06-2021</v>
          </cell>
          <cell r="K85" t="str">
            <v>Available</v>
          </cell>
        </row>
        <row r="86">
          <cell r="A86" t="str">
            <v>S21002137257</v>
          </cell>
          <cell r="B86" t="str">
            <v>YESB0000006001752871</v>
          </cell>
          <cell r="C86" t="str">
            <v>21-09-2023</v>
          </cell>
          <cell r="D86" t="str">
            <v>Fresh</v>
          </cell>
          <cell r="E86" t="str">
            <v>005BM75211900006</v>
          </cell>
          <cell r="F86" t="str">
            <v>OTHERS</v>
          </cell>
          <cell r="G86" t="str">
            <v>26-04-2021</v>
          </cell>
          <cell r="H86">
            <v>3730.5</v>
          </cell>
          <cell r="I86" t="str">
            <v>US Dollars</v>
          </cell>
          <cell r="J86" t="str">
            <v>12-04-2021</v>
          </cell>
          <cell r="K86" t="str">
            <v>Available</v>
          </cell>
        </row>
        <row r="87">
          <cell r="A87" t="str">
            <v>S23005584484</v>
          </cell>
          <cell r="B87" t="str">
            <v>YESB0000006001755102</v>
          </cell>
          <cell r="C87" t="str">
            <v>27-09-2023</v>
          </cell>
          <cell r="D87" t="str">
            <v>Fresh</v>
          </cell>
          <cell r="E87" t="str">
            <v>594BM75232650003</v>
          </cell>
          <cell r="F87" t="str">
            <v>OTHERS</v>
          </cell>
          <cell r="G87" t="str">
            <v>01-08-2023</v>
          </cell>
          <cell r="H87">
            <v>200</v>
          </cell>
          <cell r="I87" t="str">
            <v>US Dollars</v>
          </cell>
          <cell r="J87" t="str">
            <v>03-08-2023</v>
          </cell>
          <cell r="K87" t="str">
            <v>Available</v>
          </cell>
        </row>
        <row r="88">
          <cell r="A88" t="str">
            <v>S23005584483</v>
          </cell>
          <cell r="B88" t="str">
            <v>YESB0000006001755103</v>
          </cell>
          <cell r="C88" t="str">
            <v>27-09-2023</v>
          </cell>
          <cell r="D88" t="str">
            <v>Fresh</v>
          </cell>
          <cell r="E88" t="str">
            <v>594BM75232650005</v>
          </cell>
          <cell r="F88" t="str">
            <v>OTHERS</v>
          </cell>
          <cell r="G88" t="str">
            <v>01-08-2023</v>
          </cell>
          <cell r="H88">
            <v>2517</v>
          </cell>
          <cell r="I88" t="str">
            <v>US Dollars</v>
          </cell>
          <cell r="J88" t="str">
            <v>26-07-2023</v>
          </cell>
          <cell r="K88" t="str">
            <v>Available</v>
          </cell>
        </row>
        <row r="89">
          <cell r="A89" t="str">
            <v>S23005584487</v>
          </cell>
          <cell r="B89" t="str">
            <v>YESB0000006001755813</v>
          </cell>
          <cell r="C89" t="str">
            <v>27-09-2023</v>
          </cell>
          <cell r="D89" t="str">
            <v>Fresh</v>
          </cell>
          <cell r="E89" t="str">
            <v>594BM75232650010</v>
          </cell>
          <cell r="F89" t="str">
            <v>OTHERS</v>
          </cell>
          <cell r="G89" t="str">
            <v>16-08-2023</v>
          </cell>
          <cell r="H89">
            <v>7879</v>
          </cell>
          <cell r="I89" t="str">
            <v>EURO</v>
          </cell>
          <cell r="J89" t="str">
            <v>23-08-2023</v>
          </cell>
          <cell r="K89" t="str">
            <v>Available</v>
          </cell>
        </row>
        <row r="90">
          <cell r="A90" t="str">
            <v>S23005584488</v>
          </cell>
          <cell r="B90" t="str">
            <v>YESB0000006001756000</v>
          </cell>
          <cell r="C90" t="str">
            <v>27-09-2023</v>
          </cell>
          <cell r="D90" t="str">
            <v>Fresh</v>
          </cell>
          <cell r="E90" t="str">
            <v>594BM75232650014</v>
          </cell>
          <cell r="F90" t="str">
            <v>OTHERS</v>
          </cell>
          <cell r="G90" t="str">
            <v>31-08-2023</v>
          </cell>
          <cell r="H90">
            <v>29920</v>
          </cell>
          <cell r="I90" t="str">
            <v>US Dollars</v>
          </cell>
          <cell r="J90" t="str">
            <v>01-09-2023</v>
          </cell>
          <cell r="K90" t="str">
            <v>Available</v>
          </cell>
        </row>
        <row r="91">
          <cell r="A91" t="str">
            <v>S23005584481</v>
          </cell>
          <cell r="B91" t="str">
            <v>YESB0000006001756009</v>
          </cell>
          <cell r="C91" t="str">
            <v>27-09-2023</v>
          </cell>
          <cell r="D91" t="str">
            <v>Fresh</v>
          </cell>
          <cell r="E91" t="str">
            <v>594BM75232650009</v>
          </cell>
          <cell r="F91" t="str">
            <v>OTHERS</v>
          </cell>
          <cell r="G91" t="str">
            <v>01-08-2023</v>
          </cell>
          <cell r="H91">
            <v>1215</v>
          </cell>
          <cell r="I91" t="str">
            <v>US Dollars</v>
          </cell>
          <cell r="J91" t="str">
            <v>08-08-2023</v>
          </cell>
          <cell r="K91" t="str">
            <v>Available</v>
          </cell>
        </row>
        <row r="92">
          <cell r="A92" t="str">
            <v>S23005584486</v>
          </cell>
          <cell r="B92" t="str">
            <v>YESB0000006001756928</v>
          </cell>
          <cell r="C92" t="str">
            <v>27-09-2023</v>
          </cell>
          <cell r="D92" t="str">
            <v>Fresh</v>
          </cell>
          <cell r="E92" t="str">
            <v>594BM75232650007</v>
          </cell>
          <cell r="F92" t="str">
            <v>OTHERS</v>
          </cell>
          <cell r="G92" t="str">
            <v>01-08-2023</v>
          </cell>
          <cell r="H92">
            <v>4021</v>
          </cell>
          <cell r="I92" t="str">
            <v>US Dollars</v>
          </cell>
          <cell r="J92" t="str">
            <v>04-08-2023</v>
          </cell>
          <cell r="K92" t="str">
            <v>Available</v>
          </cell>
        </row>
        <row r="93">
          <cell r="A93" t="str">
            <v>S23005584482</v>
          </cell>
          <cell r="B93" t="str">
            <v>YESB0000006001757053</v>
          </cell>
          <cell r="C93" t="str">
            <v>27-09-2023</v>
          </cell>
          <cell r="D93" t="str">
            <v>Fresh</v>
          </cell>
          <cell r="E93" t="str">
            <v>594BM75232650008</v>
          </cell>
          <cell r="F93" t="str">
            <v>OTHERS</v>
          </cell>
          <cell r="G93" t="str">
            <v>01-08-2023</v>
          </cell>
          <cell r="H93">
            <v>7919</v>
          </cell>
          <cell r="I93" t="str">
            <v>EURO</v>
          </cell>
          <cell r="J93" t="str">
            <v>28-07-2023</v>
          </cell>
          <cell r="K93" t="str">
            <v>Available</v>
          </cell>
        </row>
        <row r="94">
          <cell r="A94" t="str">
            <v>S23005584485</v>
          </cell>
          <cell r="B94" t="str">
            <v>YESB0000006001757697</v>
          </cell>
          <cell r="C94" t="str">
            <v>29-09-2023</v>
          </cell>
          <cell r="D94" t="str">
            <v>Fresh</v>
          </cell>
          <cell r="E94" t="str">
            <v>594BM75232680050</v>
          </cell>
          <cell r="F94" t="str">
            <v>OTHERS</v>
          </cell>
          <cell r="G94" t="str">
            <v>01-08-2023</v>
          </cell>
          <cell r="H94">
            <v>1476</v>
          </cell>
          <cell r="I94" t="str">
            <v>US Dollars</v>
          </cell>
          <cell r="J94" t="str">
            <v>28-07-2023</v>
          </cell>
          <cell r="K94" t="str">
            <v>Available</v>
          </cell>
        </row>
        <row r="95">
          <cell r="A95" t="str">
            <v>S23005456571</v>
          </cell>
          <cell r="B95" t="str">
            <v>YESB0000006001739716</v>
          </cell>
          <cell r="C95" t="str">
            <v>04-09-2023</v>
          </cell>
          <cell r="D95" t="str">
            <v>Fresh</v>
          </cell>
          <cell r="E95" t="str">
            <v>594BM75232370004</v>
          </cell>
          <cell r="F95" t="str">
            <v>OTHERS</v>
          </cell>
          <cell r="G95" t="str">
            <v>01-07-2023</v>
          </cell>
          <cell r="H95">
            <v>100.93</v>
          </cell>
          <cell r="I95" t="str">
            <v>US Dollars</v>
          </cell>
          <cell r="J95" t="str">
            <v>28-06-2023</v>
          </cell>
          <cell r="K95" t="str">
            <v>Available</v>
          </cell>
        </row>
        <row r="96">
          <cell r="A96" t="str">
            <v>S23005456571</v>
          </cell>
          <cell r="B96" t="str">
            <v>YESB0000006001739245</v>
          </cell>
          <cell r="C96" t="str">
            <v>04-09-2023</v>
          </cell>
          <cell r="D96" t="str">
            <v>Fresh</v>
          </cell>
          <cell r="E96" t="str">
            <v>594BM75232370004</v>
          </cell>
          <cell r="F96" t="str">
            <v>OTHERS</v>
          </cell>
          <cell r="G96" t="str">
            <v>01-07-2023</v>
          </cell>
          <cell r="H96">
            <v>1585</v>
          </cell>
          <cell r="I96" t="str">
            <v>Singapore Dollar</v>
          </cell>
          <cell r="J96" t="str">
            <v>30-05-2023</v>
          </cell>
          <cell r="K96" t="str">
            <v>Available</v>
          </cell>
        </row>
        <row r="97">
          <cell r="A97" t="str">
            <v>S23005456576</v>
          </cell>
          <cell r="B97" t="str">
            <v>YESB0000006001733912</v>
          </cell>
          <cell r="C97" t="str">
            <v>29-08-2023</v>
          </cell>
          <cell r="D97" t="str">
            <v>Fresh</v>
          </cell>
          <cell r="E97" t="str">
            <v>594BM75232370015</v>
          </cell>
          <cell r="F97" t="str">
            <v>OTHERS</v>
          </cell>
          <cell r="G97" t="str">
            <v>01-07-2023</v>
          </cell>
          <cell r="H97">
            <v>3909.52</v>
          </cell>
          <cell r="I97" t="str">
            <v>US Dollars</v>
          </cell>
          <cell r="J97" t="str">
            <v>13-07-2023</v>
          </cell>
          <cell r="K97" t="str">
            <v>Available</v>
          </cell>
        </row>
        <row r="98">
          <cell r="A98" t="str">
            <v>S23005456578</v>
          </cell>
          <cell r="B98" t="str">
            <v>YESB0000006001734539</v>
          </cell>
          <cell r="C98" t="str">
            <v>29-08-2023</v>
          </cell>
          <cell r="D98" t="str">
            <v>Fresh</v>
          </cell>
          <cell r="E98" t="str">
            <v>594BM75232370006</v>
          </cell>
          <cell r="F98" t="str">
            <v>OTHERS</v>
          </cell>
          <cell r="G98" t="str">
            <v>31-07-2023</v>
          </cell>
          <cell r="H98">
            <v>21410</v>
          </cell>
          <cell r="I98" t="str">
            <v>US Dollars</v>
          </cell>
          <cell r="J98" t="str">
            <v>28-07-2023</v>
          </cell>
          <cell r="K98" t="str">
            <v>Available</v>
          </cell>
        </row>
        <row r="99">
          <cell r="A99" t="str">
            <v>S23005456572</v>
          </cell>
          <cell r="B99" t="str">
            <v>YESB0000006001734893</v>
          </cell>
          <cell r="C99" t="str">
            <v>30-08-2023</v>
          </cell>
          <cell r="D99" t="str">
            <v>Fresh</v>
          </cell>
          <cell r="E99" t="str">
            <v>594BM75232370024</v>
          </cell>
          <cell r="F99" t="str">
            <v>OTHERS</v>
          </cell>
          <cell r="G99" t="str">
            <v>01-07-2023</v>
          </cell>
          <cell r="H99">
            <v>8094</v>
          </cell>
          <cell r="I99" t="str">
            <v>EURO</v>
          </cell>
          <cell r="J99" t="str">
            <v>05-07-2023</v>
          </cell>
          <cell r="K99" t="str">
            <v>Available</v>
          </cell>
        </row>
        <row r="100">
          <cell r="A100" t="str">
            <v>S23005456574</v>
          </cell>
          <cell r="B100" t="str">
            <v>YESB0000006001734946</v>
          </cell>
          <cell r="C100" t="str">
            <v>30-08-2023</v>
          </cell>
          <cell r="D100" t="str">
            <v>Fresh</v>
          </cell>
          <cell r="E100" t="str">
            <v>594BM75232370001</v>
          </cell>
          <cell r="F100" t="str">
            <v>OTHERS</v>
          </cell>
          <cell r="G100" t="str">
            <v>01-07-2023</v>
          </cell>
          <cell r="H100">
            <v>200</v>
          </cell>
          <cell r="I100" t="str">
            <v>US Dollars</v>
          </cell>
          <cell r="J100" t="str">
            <v>07-07-2023</v>
          </cell>
          <cell r="K100" t="str">
            <v>Available</v>
          </cell>
        </row>
        <row r="101">
          <cell r="A101" t="str">
            <v>S23005456577</v>
          </cell>
          <cell r="B101" t="str">
            <v>YESB0000006001735165</v>
          </cell>
          <cell r="C101" t="str">
            <v>30-08-2023</v>
          </cell>
          <cell r="D101" t="str">
            <v>Fresh</v>
          </cell>
          <cell r="E101" t="str">
            <v>594BM75232370018</v>
          </cell>
          <cell r="F101" t="str">
            <v>OTHERS</v>
          </cell>
          <cell r="G101" t="str">
            <v>15-07-2023</v>
          </cell>
          <cell r="H101">
            <v>8419</v>
          </cell>
          <cell r="I101" t="str">
            <v>EURO</v>
          </cell>
          <cell r="J101" t="str">
            <v>21-07-2023</v>
          </cell>
          <cell r="K101" t="str">
            <v>Available</v>
          </cell>
        </row>
        <row r="102">
          <cell r="A102" t="str">
            <v>S23005456575</v>
          </cell>
          <cell r="B102" t="str">
            <v>YESB0000006001735630</v>
          </cell>
          <cell r="C102" t="str">
            <v>30-08-2023</v>
          </cell>
          <cell r="D102" t="str">
            <v>Fresh</v>
          </cell>
          <cell r="E102" t="str">
            <v>594BM75232370022</v>
          </cell>
          <cell r="F102" t="str">
            <v>OTHERS</v>
          </cell>
          <cell r="G102" t="str">
            <v>01-07-2023</v>
          </cell>
          <cell r="H102">
            <v>726</v>
          </cell>
          <cell r="I102" t="str">
            <v>US Dollars</v>
          </cell>
          <cell r="J102" t="str">
            <v>28-06-2023</v>
          </cell>
          <cell r="K102" t="str">
            <v>Available</v>
          </cell>
        </row>
        <row r="103">
          <cell r="A103" t="str">
            <v>S23005456573</v>
          </cell>
          <cell r="B103" t="str">
            <v>YESB0000006001736402</v>
          </cell>
          <cell r="C103" t="str">
            <v>31-08-2023</v>
          </cell>
          <cell r="D103" t="str">
            <v>Fresh</v>
          </cell>
          <cell r="E103" t="str">
            <v>594BM75232370002</v>
          </cell>
          <cell r="F103" t="str">
            <v>OTHERS</v>
          </cell>
          <cell r="G103" t="str">
            <v>01-07-2023</v>
          </cell>
          <cell r="H103">
            <v>2117</v>
          </cell>
          <cell r="I103" t="str">
            <v>US Dollars</v>
          </cell>
          <cell r="J103" t="str">
            <v>06-07-2023</v>
          </cell>
          <cell r="K103" t="str">
            <v>Available</v>
          </cell>
        </row>
        <row r="104">
          <cell r="A104" t="str">
            <v>S23004629062</v>
          </cell>
          <cell r="B104" t="str">
            <v>YESB0000006001713595</v>
          </cell>
          <cell r="C104" t="str">
            <v>01-08-2023</v>
          </cell>
          <cell r="D104" t="str">
            <v>Fresh</v>
          </cell>
          <cell r="E104" t="str">
            <v>594BM75231810026</v>
          </cell>
          <cell r="F104" t="str">
            <v>OTHERS</v>
          </cell>
          <cell r="G104" t="str">
            <v>01-12-2022</v>
          </cell>
          <cell r="H104">
            <v>9644</v>
          </cell>
          <cell r="I104" t="str">
            <v>EURO</v>
          </cell>
          <cell r="J104" t="str">
            <v>01-12-2022</v>
          </cell>
          <cell r="K104" t="str">
            <v>Available</v>
          </cell>
        </row>
        <row r="105">
          <cell r="A105" t="str">
            <v>S23004847240</v>
          </cell>
          <cell r="B105" t="str">
            <v>YESB0000006001713257</v>
          </cell>
          <cell r="C105" t="str">
            <v>01-08-2023</v>
          </cell>
          <cell r="D105" t="str">
            <v>Fresh</v>
          </cell>
          <cell r="E105" t="str">
            <v>594BM75231230015</v>
          </cell>
          <cell r="F105" t="str">
            <v>OTHERS</v>
          </cell>
          <cell r="G105" t="str">
            <v>13-02-2023</v>
          </cell>
          <cell r="H105">
            <v>6335</v>
          </cell>
          <cell r="I105" t="str">
            <v>US Dollars</v>
          </cell>
          <cell r="J105" t="str">
            <v>21-02-2023</v>
          </cell>
          <cell r="K105" t="str">
            <v>Available</v>
          </cell>
        </row>
        <row r="106">
          <cell r="A106" t="str">
            <v>S23005316121</v>
          </cell>
          <cell r="B106" t="str">
            <v>YESB0000006001706423</v>
          </cell>
          <cell r="C106" t="str">
            <v>25-07-2023</v>
          </cell>
          <cell r="D106" t="str">
            <v>Fresh</v>
          </cell>
          <cell r="E106" t="str">
            <v>594BM75232000013</v>
          </cell>
          <cell r="F106" t="str">
            <v>OTHERS</v>
          </cell>
          <cell r="G106" t="str">
            <v>01-06-2023</v>
          </cell>
          <cell r="H106">
            <v>1275</v>
          </cell>
          <cell r="I106" t="str">
            <v>US Dollars</v>
          </cell>
          <cell r="J106" t="str">
            <v>30-05-2023</v>
          </cell>
          <cell r="K106" t="str">
            <v>Available</v>
          </cell>
        </row>
        <row r="107">
          <cell r="A107" t="str">
            <v>S23005316125</v>
          </cell>
          <cell r="B107" t="str">
            <v>YESB0000006001708135</v>
          </cell>
          <cell r="C107" t="str">
            <v>26-07-2023</v>
          </cell>
          <cell r="D107" t="str">
            <v>Fresh</v>
          </cell>
          <cell r="E107" t="str">
            <v>594BM75232000017</v>
          </cell>
          <cell r="F107" t="str">
            <v>OTHERS</v>
          </cell>
          <cell r="G107" t="str">
            <v>01-06-2023</v>
          </cell>
          <cell r="H107">
            <v>726</v>
          </cell>
          <cell r="I107" t="str">
            <v>US Dollars</v>
          </cell>
          <cell r="J107" t="str">
            <v>26-05-2023</v>
          </cell>
          <cell r="K107" t="str">
            <v>Available</v>
          </cell>
        </row>
        <row r="108">
          <cell r="A108" t="str">
            <v>S23005316120</v>
          </cell>
          <cell r="B108" t="str">
            <v>YESB0000006001708444</v>
          </cell>
          <cell r="C108" t="str">
            <v>26-07-2023</v>
          </cell>
          <cell r="D108" t="str">
            <v>Fresh</v>
          </cell>
          <cell r="E108" t="str">
            <v>594BM75232000019</v>
          </cell>
          <cell r="F108" t="str">
            <v>OTHERS</v>
          </cell>
          <cell r="G108" t="str">
            <v>01-06-2023</v>
          </cell>
          <cell r="H108">
            <v>7364</v>
          </cell>
          <cell r="I108" t="str">
            <v>US Dollars</v>
          </cell>
          <cell r="J108" t="str">
            <v>31-05-2023</v>
          </cell>
          <cell r="K108" t="str">
            <v>Available</v>
          </cell>
        </row>
        <row r="109">
          <cell r="A109" t="str">
            <v>S23005316126</v>
          </cell>
          <cell r="B109" t="str">
            <v>YESB0000006001708455</v>
          </cell>
          <cell r="C109" t="str">
            <v>26-07-2023</v>
          </cell>
          <cell r="D109" t="str">
            <v>Fresh</v>
          </cell>
          <cell r="E109" t="str">
            <v>594BM75232000014</v>
          </cell>
          <cell r="F109" t="str">
            <v>OTHERS</v>
          </cell>
          <cell r="G109" t="str">
            <v>01-06-2023</v>
          </cell>
          <cell r="H109">
            <v>4196</v>
          </cell>
          <cell r="I109" t="str">
            <v>US Dollars</v>
          </cell>
          <cell r="J109" t="str">
            <v>06-06-2023</v>
          </cell>
          <cell r="K109" t="str">
            <v>Available</v>
          </cell>
        </row>
        <row r="110">
          <cell r="A110" t="str">
            <v>S23005316127</v>
          </cell>
          <cell r="B110" t="str">
            <v>YESB0000006001708782</v>
          </cell>
          <cell r="C110" t="str">
            <v>26-07-2023</v>
          </cell>
          <cell r="D110" t="str">
            <v>Fresh</v>
          </cell>
          <cell r="E110" t="str">
            <v>594BM75232000044</v>
          </cell>
          <cell r="F110" t="str">
            <v>OTHERS</v>
          </cell>
          <cell r="G110" t="str">
            <v>16-06-2023</v>
          </cell>
          <cell r="H110">
            <v>8351.5</v>
          </cell>
          <cell r="I110" t="str">
            <v>EURO</v>
          </cell>
          <cell r="J110" t="str">
            <v>21-06-2023</v>
          </cell>
          <cell r="K110" t="str">
            <v>Available</v>
          </cell>
        </row>
        <row r="111">
          <cell r="A111" t="str">
            <v>S23005316128</v>
          </cell>
          <cell r="B111" t="str">
            <v>YESB0000006001709419</v>
          </cell>
          <cell r="C111" t="str">
            <v>26-07-2023</v>
          </cell>
          <cell r="D111" t="str">
            <v>Fresh</v>
          </cell>
          <cell r="E111" t="str">
            <v>594BM75232000012</v>
          </cell>
          <cell r="F111" t="str">
            <v>OTHERS</v>
          </cell>
          <cell r="G111" t="str">
            <v>30-06-2023</v>
          </cell>
          <cell r="H111">
            <v>26830</v>
          </cell>
          <cell r="I111" t="str">
            <v>US Dollars</v>
          </cell>
          <cell r="J111" t="str">
            <v>30-06-2023</v>
          </cell>
          <cell r="K111" t="str">
            <v>Available</v>
          </cell>
        </row>
        <row r="112">
          <cell r="A112" t="str">
            <v>S23005316123</v>
          </cell>
          <cell r="B112" t="str">
            <v>YESB0000006001709781</v>
          </cell>
          <cell r="C112" t="str">
            <v>26-07-2023</v>
          </cell>
          <cell r="D112" t="str">
            <v>Fresh</v>
          </cell>
          <cell r="E112" t="str">
            <v>594BM75232000018</v>
          </cell>
          <cell r="F112" t="str">
            <v>OTHERS</v>
          </cell>
          <cell r="G112" t="str">
            <v>01-06-2023</v>
          </cell>
          <cell r="H112">
            <v>2107</v>
          </cell>
          <cell r="I112" t="str">
            <v>US Dollars</v>
          </cell>
          <cell r="J112" t="str">
            <v>01-06-2023</v>
          </cell>
          <cell r="K112" t="str">
            <v>Available</v>
          </cell>
        </row>
        <row r="113">
          <cell r="A113" t="str">
            <v>S23005316124</v>
          </cell>
          <cell r="B113" t="str">
            <v>YESB0000006001709840</v>
          </cell>
          <cell r="C113" t="str">
            <v>26-07-2023</v>
          </cell>
          <cell r="D113" t="str">
            <v>Fresh</v>
          </cell>
          <cell r="E113" t="str">
            <v>594BM75232000021</v>
          </cell>
          <cell r="F113" t="str">
            <v>OTHERS</v>
          </cell>
          <cell r="G113" t="str">
            <v>01-06-2023</v>
          </cell>
          <cell r="H113">
            <v>650</v>
          </cell>
          <cell r="I113" t="str">
            <v>US Dollars</v>
          </cell>
          <cell r="J113" t="str">
            <v>07-06-2023</v>
          </cell>
          <cell r="K113" t="str">
            <v>Available</v>
          </cell>
        </row>
        <row r="114">
          <cell r="A114" t="str">
            <v>S23005316122</v>
          </cell>
          <cell r="B114" t="str">
            <v>YESB0000006001707016</v>
          </cell>
          <cell r="C114" t="str">
            <v>26-07-2023</v>
          </cell>
          <cell r="D114" t="str">
            <v>Fresh</v>
          </cell>
          <cell r="E114" t="str">
            <v>594BM75232000035</v>
          </cell>
          <cell r="F114" t="str">
            <v>OTHERS</v>
          </cell>
          <cell r="G114" t="str">
            <v>01-06-2023</v>
          </cell>
          <cell r="H114">
            <v>8644</v>
          </cell>
          <cell r="I114" t="str">
            <v>EURO</v>
          </cell>
          <cell r="J114" t="str">
            <v>01-06-2023</v>
          </cell>
          <cell r="K114" t="str">
            <v>Available</v>
          </cell>
        </row>
        <row r="115">
          <cell r="A115" t="str">
            <v>S23005316121</v>
          </cell>
          <cell r="B115" t="str">
            <v>YESB0000006001706423</v>
          </cell>
          <cell r="C115" t="str">
            <v>25-07-2023</v>
          </cell>
          <cell r="D115" t="str">
            <v>Fresh</v>
          </cell>
          <cell r="E115" t="str">
            <v>594BM75232000013</v>
          </cell>
          <cell r="F115" t="str">
            <v>OTHERS</v>
          </cell>
          <cell r="G115" t="str">
            <v>01-06-2023</v>
          </cell>
          <cell r="H115">
            <v>1275</v>
          </cell>
          <cell r="I115" t="str">
            <v>US Dollars</v>
          </cell>
          <cell r="J115" t="str">
            <v>30-05-2023</v>
          </cell>
          <cell r="K115" t="str">
            <v>Available</v>
          </cell>
        </row>
        <row r="116">
          <cell r="A116" t="str">
            <v>S23005316125</v>
          </cell>
          <cell r="B116" t="str">
            <v>YESB0000006001708135</v>
          </cell>
          <cell r="C116" t="str">
            <v>26-07-2023</v>
          </cell>
          <cell r="D116" t="str">
            <v>Fresh</v>
          </cell>
          <cell r="E116" t="str">
            <v>594BM75232000017</v>
          </cell>
          <cell r="F116" t="str">
            <v>OTHERS</v>
          </cell>
          <cell r="G116" t="str">
            <v>01-06-2023</v>
          </cell>
          <cell r="H116">
            <v>726</v>
          </cell>
          <cell r="I116" t="str">
            <v>US Dollars</v>
          </cell>
          <cell r="J116" t="str">
            <v>26-05-2023</v>
          </cell>
          <cell r="K116" t="str">
            <v>Available</v>
          </cell>
        </row>
        <row r="117">
          <cell r="A117" t="str">
            <v>S23005316120</v>
          </cell>
          <cell r="B117" t="str">
            <v>YESB0000006001708444</v>
          </cell>
          <cell r="C117" t="str">
            <v>26-07-2023</v>
          </cell>
          <cell r="D117" t="str">
            <v>Fresh</v>
          </cell>
          <cell r="E117" t="str">
            <v>594BM75232000019</v>
          </cell>
          <cell r="F117" t="str">
            <v>OTHERS</v>
          </cell>
          <cell r="G117" t="str">
            <v>01-06-2023</v>
          </cell>
          <cell r="H117">
            <v>7364</v>
          </cell>
          <cell r="I117" t="str">
            <v>US Dollars</v>
          </cell>
          <cell r="J117" t="str">
            <v>31-05-2023</v>
          </cell>
          <cell r="K117" t="str">
            <v>Available</v>
          </cell>
        </row>
        <row r="118">
          <cell r="A118" t="str">
            <v>S23005316126</v>
          </cell>
          <cell r="B118" t="str">
            <v>YESB0000006001708455</v>
          </cell>
          <cell r="C118" t="str">
            <v>26-07-2023</v>
          </cell>
          <cell r="D118" t="str">
            <v>Fresh</v>
          </cell>
          <cell r="E118" t="str">
            <v>594BM75232000014</v>
          </cell>
          <cell r="F118" t="str">
            <v>OTHERS</v>
          </cell>
          <cell r="G118" t="str">
            <v>01-06-2023</v>
          </cell>
          <cell r="H118">
            <v>4196</v>
          </cell>
          <cell r="I118" t="str">
            <v>US Dollars</v>
          </cell>
          <cell r="J118" t="str">
            <v>06-06-2023</v>
          </cell>
          <cell r="K118" t="str">
            <v>Available</v>
          </cell>
        </row>
        <row r="119">
          <cell r="A119" t="str">
            <v>S23005316127</v>
          </cell>
          <cell r="B119" t="str">
            <v>YESB0000006001708782</v>
          </cell>
          <cell r="C119" t="str">
            <v>26-07-2023</v>
          </cell>
          <cell r="D119" t="str">
            <v>Fresh</v>
          </cell>
          <cell r="E119" t="str">
            <v>594BM75232000044</v>
          </cell>
          <cell r="F119" t="str">
            <v>OTHERS</v>
          </cell>
          <cell r="G119" t="str">
            <v>16-06-2023</v>
          </cell>
          <cell r="H119">
            <v>8351.5</v>
          </cell>
          <cell r="I119" t="str">
            <v>EURO</v>
          </cell>
          <cell r="J119" t="str">
            <v>21-06-2023</v>
          </cell>
          <cell r="K119" t="str">
            <v>Available</v>
          </cell>
        </row>
        <row r="120">
          <cell r="A120" t="str">
            <v>S23005316128</v>
          </cell>
          <cell r="B120" t="str">
            <v>YESB0000006001709419</v>
          </cell>
          <cell r="C120" t="str">
            <v>26-07-2023</v>
          </cell>
          <cell r="D120" t="str">
            <v>Fresh</v>
          </cell>
          <cell r="E120" t="str">
            <v>594BM75232000012</v>
          </cell>
          <cell r="F120" t="str">
            <v>OTHERS</v>
          </cell>
          <cell r="G120" t="str">
            <v>30-06-2023</v>
          </cell>
          <cell r="H120">
            <v>26830</v>
          </cell>
          <cell r="I120" t="str">
            <v>US Dollars</v>
          </cell>
          <cell r="J120" t="str">
            <v>30-06-2023</v>
          </cell>
          <cell r="K120" t="str">
            <v>Available</v>
          </cell>
        </row>
        <row r="121">
          <cell r="A121" t="str">
            <v>S23005316123</v>
          </cell>
          <cell r="B121" t="str">
            <v>YESB0000006001709781</v>
          </cell>
          <cell r="C121" t="str">
            <v>26-07-2023</v>
          </cell>
          <cell r="D121" t="str">
            <v>Fresh</v>
          </cell>
          <cell r="E121" t="str">
            <v>594BM75232000018</v>
          </cell>
          <cell r="F121" t="str">
            <v>OTHERS</v>
          </cell>
          <cell r="G121" t="str">
            <v>01-06-2023</v>
          </cell>
          <cell r="H121">
            <v>2107</v>
          </cell>
          <cell r="I121" t="str">
            <v>US Dollars</v>
          </cell>
          <cell r="J121" t="str">
            <v>01-06-2023</v>
          </cell>
          <cell r="K121" t="str">
            <v>Available</v>
          </cell>
        </row>
        <row r="122">
          <cell r="A122" t="str">
            <v>S23005316124</v>
          </cell>
          <cell r="B122" t="str">
            <v>YESB0000006001709840</v>
          </cell>
          <cell r="C122" t="str">
            <v>26-07-2023</v>
          </cell>
          <cell r="D122" t="str">
            <v>Fresh</v>
          </cell>
          <cell r="E122" t="str">
            <v>594BM75232000021</v>
          </cell>
          <cell r="F122" t="str">
            <v>OTHERS</v>
          </cell>
          <cell r="G122" t="str">
            <v>01-06-2023</v>
          </cell>
          <cell r="H122">
            <v>650</v>
          </cell>
          <cell r="I122" t="str">
            <v>US Dollars</v>
          </cell>
          <cell r="J122" t="str">
            <v>07-06-2023</v>
          </cell>
          <cell r="K122" t="str">
            <v>Available</v>
          </cell>
        </row>
        <row r="123">
          <cell r="A123" t="str">
            <v>S23005316122</v>
          </cell>
          <cell r="B123" t="str">
            <v>YESB0000006001707016</v>
          </cell>
          <cell r="C123" t="str">
            <v>26-07-2023</v>
          </cell>
          <cell r="D123" t="str">
            <v>Fresh</v>
          </cell>
          <cell r="E123" t="str">
            <v>594BM75232000035</v>
          </cell>
          <cell r="F123" t="str">
            <v>OTHERS</v>
          </cell>
          <cell r="G123" t="str">
            <v>01-06-2023</v>
          </cell>
          <cell r="H123">
            <v>8644</v>
          </cell>
          <cell r="I123" t="str">
            <v>EURO</v>
          </cell>
          <cell r="J123" t="str">
            <v>01-06-2023</v>
          </cell>
          <cell r="K123" t="str">
            <v>Available</v>
          </cell>
        </row>
        <row r="124">
          <cell r="A124" t="str">
            <v>S23005179503</v>
          </cell>
          <cell r="B124" t="str">
            <v>YESB0000006001690345</v>
          </cell>
          <cell r="C124" t="str">
            <v>01-07-2023</v>
          </cell>
          <cell r="D124" t="str">
            <v>Fresh</v>
          </cell>
          <cell r="E124" t="str">
            <v>594BM75231740030</v>
          </cell>
          <cell r="F124" t="str">
            <v>OTHERS</v>
          </cell>
          <cell r="G124" t="str">
            <v>01-05-2023</v>
          </cell>
          <cell r="H124">
            <v>3942.5</v>
          </cell>
          <cell r="I124" t="str">
            <v>US Dollars</v>
          </cell>
          <cell r="J124" t="str">
            <v>08-05-2023</v>
          </cell>
          <cell r="K124" t="str">
            <v>Available</v>
          </cell>
        </row>
        <row r="125">
          <cell r="A125" t="str">
            <v>S23005179502</v>
          </cell>
          <cell r="B125" t="str">
            <v>YESB0000006001690358</v>
          </cell>
          <cell r="C125" t="str">
            <v>01-07-2023</v>
          </cell>
          <cell r="D125" t="str">
            <v>Fresh</v>
          </cell>
          <cell r="E125" t="str">
            <v>594BM75231740035</v>
          </cell>
          <cell r="F125" t="str">
            <v>OTHERS</v>
          </cell>
          <cell r="G125" t="str">
            <v>01-05-2023</v>
          </cell>
          <cell r="H125">
            <v>1101</v>
          </cell>
          <cell r="I125" t="str">
            <v>US Dollars</v>
          </cell>
          <cell r="J125" t="str">
            <v>02-05-2023</v>
          </cell>
          <cell r="K125" t="str">
            <v>Available</v>
          </cell>
        </row>
        <row r="126">
          <cell r="A126" t="str">
            <v>S23005179499</v>
          </cell>
          <cell r="B126" t="str">
            <v>YESB0000006001690699</v>
          </cell>
          <cell r="C126" t="str">
            <v>01-07-2023</v>
          </cell>
          <cell r="D126" t="str">
            <v>Fresh</v>
          </cell>
          <cell r="E126" t="str">
            <v>594BM75231740024</v>
          </cell>
          <cell r="F126" t="str">
            <v>OTHERS</v>
          </cell>
          <cell r="G126" t="str">
            <v>01-05-2023</v>
          </cell>
          <cell r="H126">
            <v>8069</v>
          </cell>
          <cell r="I126" t="str">
            <v>EURO</v>
          </cell>
          <cell r="J126" t="str">
            <v>02-05-2023</v>
          </cell>
          <cell r="K126" t="str">
            <v>Available</v>
          </cell>
        </row>
        <row r="127">
          <cell r="A127" t="str">
            <v>S23005179507</v>
          </cell>
          <cell r="B127" t="str">
            <v>YESB0000006001690948</v>
          </cell>
          <cell r="C127" t="str">
            <v>01-07-2023</v>
          </cell>
          <cell r="D127" t="str">
            <v>Fresh</v>
          </cell>
          <cell r="E127" t="str">
            <v>594BM75231740028</v>
          </cell>
          <cell r="F127" t="str">
            <v>OTHERS</v>
          </cell>
          <cell r="G127" t="str">
            <v>31-05-2023</v>
          </cell>
          <cell r="H127">
            <v>29830</v>
          </cell>
          <cell r="I127" t="str">
            <v>US Dollars</v>
          </cell>
          <cell r="J127" t="str">
            <v>02-06-2023</v>
          </cell>
          <cell r="K127" t="str">
            <v>Available</v>
          </cell>
        </row>
        <row r="128">
          <cell r="A128" t="str">
            <v>S23005179501</v>
          </cell>
          <cell r="B128" t="str">
            <v>YESB0000006001691229</v>
          </cell>
          <cell r="C128" t="str">
            <v>01-07-2023</v>
          </cell>
          <cell r="D128" t="str">
            <v>Fresh</v>
          </cell>
          <cell r="E128" t="str">
            <v>594BM75231740020</v>
          </cell>
          <cell r="F128" t="str">
            <v>OTHERS</v>
          </cell>
          <cell r="G128" t="str">
            <v>01-05-2023</v>
          </cell>
          <cell r="H128">
            <v>650</v>
          </cell>
          <cell r="I128" t="str">
            <v>US Dollars</v>
          </cell>
          <cell r="J128" t="str">
            <v>03-05-2023</v>
          </cell>
          <cell r="K128" t="str">
            <v>Available</v>
          </cell>
        </row>
        <row r="129">
          <cell r="A129" t="str">
            <v>S23005179500</v>
          </cell>
          <cell r="B129" t="str">
            <v>YESB0000006001691495</v>
          </cell>
          <cell r="C129" t="str">
            <v>01-07-2023</v>
          </cell>
          <cell r="D129" t="str">
            <v>Fresh</v>
          </cell>
          <cell r="E129" t="str">
            <v>594BM75231740029</v>
          </cell>
          <cell r="F129" t="str">
            <v>OTHERS</v>
          </cell>
          <cell r="G129" t="str">
            <v>01-05-2023</v>
          </cell>
          <cell r="H129">
            <v>1437</v>
          </cell>
          <cell r="I129" t="str">
            <v>US Dollars</v>
          </cell>
          <cell r="J129" t="str">
            <v>04-05-2023</v>
          </cell>
          <cell r="K129" t="str">
            <v>Available</v>
          </cell>
        </row>
        <row r="130">
          <cell r="A130" t="str">
            <v>S23005179506</v>
          </cell>
          <cell r="B130" t="str">
            <v>YESB0000006001691576</v>
          </cell>
          <cell r="C130" t="str">
            <v>01-07-2023</v>
          </cell>
          <cell r="D130" t="str">
            <v>Fresh</v>
          </cell>
          <cell r="E130" t="str">
            <v>594BM75231740026</v>
          </cell>
          <cell r="F130" t="str">
            <v>OTHERS</v>
          </cell>
          <cell r="G130" t="str">
            <v>15-05-2023</v>
          </cell>
          <cell r="H130">
            <v>9069</v>
          </cell>
          <cell r="I130" t="str">
            <v>EURO</v>
          </cell>
          <cell r="J130" t="str">
            <v>17-05-2023</v>
          </cell>
          <cell r="K130" t="str">
            <v>Available</v>
          </cell>
        </row>
        <row r="131">
          <cell r="A131" t="str">
            <v>S23005179505</v>
          </cell>
          <cell r="B131" t="str">
            <v>YESB0000006001692126</v>
          </cell>
          <cell r="C131" t="str">
            <v>01-07-2023</v>
          </cell>
          <cell r="D131" t="str">
            <v>Fresh</v>
          </cell>
          <cell r="E131" t="str">
            <v>594BM75231740034</v>
          </cell>
          <cell r="F131" t="str">
            <v>OTHERS</v>
          </cell>
          <cell r="G131" t="str">
            <v>15-05-2023</v>
          </cell>
          <cell r="H131">
            <v>46750</v>
          </cell>
          <cell r="I131" t="str">
            <v>US Dollars</v>
          </cell>
          <cell r="J131" t="str">
            <v>08-05-2023</v>
          </cell>
          <cell r="K131" t="str">
            <v>Available</v>
          </cell>
        </row>
        <row r="132">
          <cell r="A132" t="str">
            <v>S23005179497</v>
          </cell>
          <cell r="B132" t="str">
            <v>YESB0000006001689645</v>
          </cell>
          <cell r="C132" t="str">
            <v>28-06-2023</v>
          </cell>
          <cell r="D132" t="str">
            <v>Fresh</v>
          </cell>
          <cell r="E132" t="str">
            <v>594BM75231740031</v>
          </cell>
          <cell r="F132" t="str">
            <v>OTHERS</v>
          </cell>
          <cell r="G132" t="str">
            <v>01-05-2023</v>
          </cell>
          <cell r="H132">
            <v>7853</v>
          </cell>
          <cell r="I132" t="str">
            <v>US Dollars</v>
          </cell>
          <cell r="J132" t="str">
            <v>02-05-2023</v>
          </cell>
          <cell r="K132" t="str">
            <v>Available</v>
          </cell>
        </row>
        <row r="133">
          <cell r="A133" t="str">
            <v>S23004629064</v>
          </cell>
          <cell r="B133" t="str">
            <v>YESB0000006001617469</v>
          </cell>
          <cell r="C133" t="str">
            <v>02-06-2023</v>
          </cell>
          <cell r="D133" t="str">
            <v>Fresh</v>
          </cell>
          <cell r="E133" t="str">
            <v>594BM75231360013</v>
          </cell>
          <cell r="F133" t="str">
            <v>OTHERS</v>
          </cell>
          <cell r="G133" t="str">
            <v>01-12-2022</v>
          </cell>
          <cell r="H133">
            <v>1257</v>
          </cell>
          <cell r="I133" t="str">
            <v>US Dollars</v>
          </cell>
          <cell r="J133" t="str">
            <v>30-11-2022</v>
          </cell>
          <cell r="K133" t="str">
            <v>Available</v>
          </cell>
        </row>
        <row r="134">
          <cell r="A134" t="str">
            <v>S23004629060</v>
          </cell>
          <cell r="B134" t="str">
            <v>YESB0000006001619916</v>
          </cell>
          <cell r="C134" t="str">
            <v>06-06-2023</v>
          </cell>
          <cell r="D134" t="str">
            <v>Fresh</v>
          </cell>
          <cell r="E134" t="str">
            <v>594BM75231420012</v>
          </cell>
          <cell r="F134" t="str">
            <v>OTHERS</v>
          </cell>
          <cell r="G134" t="str">
            <v>01-12-2022</v>
          </cell>
          <cell r="H134">
            <v>10219</v>
          </cell>
          <cell r="I134" t="str">
            <v>US Dollars</v>
          </cell>
          <cell r="J134" t="str">
            <v>06-12-2022</v>
          </cell>
          <cell r="K134" t="str">
            <v>Available</v>
          </cell>
        </row>
        <row r="135">
          <cell r="A135" t="str">
            <v>S22004489612</v>
          </cell>
          <cell r="B135" t="str">
            <v>YESB0000006001673396</v>
          </cell>
          <cell r="C135" t="str">
            <v>09-06-2023</v>
          </cell>
          <cell r="D135" t="str">
            <v>Fresh</v>
          </cell>
          <cell r="E135" t="str">
            <v>594BM75230020024</v>
          </cell>
          <cell r="F135" t="str">
            <v>OTHERS</v>
          </cell>
          <cell r="G135" t="str">
            <v>01-11-2022</v>
          </cell>
          <cell r="H135">
            <v>1476</v>
          </cell>
          <cell r="I135" t="str">
            <v>US Dollars</v>
          </cell>
          <cell r="J135" t="str">
            <v>09-11-2022</v>
          </cell>
          <cell r="K135" t="str">
            <v>Available</v>
          </cell>
        </row>
        <row r="136">
          <cell r="A136" t="str">
            <v>S23005092146</v>
          </cell>
          <cell r="B136" t="str">
            <v>YESB0000006001617298</v>
          </cell>
          <cell r="C136" t="str">
            <v>02-06-2023</v>
          </cell>
          <cell r="D136" t="str">
            <v>Fresh</v>
          </cell>
          <cell r="E136" t="str">
            <v>594BM75231500018</v>
          </cell>
          <cell r="F136" t="str">
            <v>OTHERS</v>
          </cell>
          <cell r="G136" t="str">
            <v>30-04-2023</v>
          </cell>
          <cell r="H136">
            <v>32430</v>
          </cell>
          <cell r="I136" t="str">
            <v>US Dollars</v>
          </cell>
          <cell r="J136" t="str">
            <v>24-04-2023</v>
          </cell>
          <cell r="K136" t="str">
            <v>Available</v>
          </cell>
        </row>
        <row r="137">
          <cell r="A137" t="str">
            <v>S23005092145</v>
          </cell>
          <cell r="B137" t="str">
            <v>YESB0000006001618374</v>
          </cell>
          <cell r="C137" t="str">
            <v>03-06-2023</v>
          </cell>
          <cell r="D137" t="str">
            <v>Fresh</v>
          </cell>
          <cell r="E137" t="str">
            <v>594BM75231500049</v>
          </cell>
          <cell r="F137" t="str">
            <v>OTHERS</v>
          </cell>
          <cell r="G137" t="str">
            <v>15-04-2023</v>
          </cell>
          <cell r="H137">
            <v>9319</v>
          </cell>
          <cell r="I137" t="str">
            <v>EURO</v>
          </cell>
          <cell r="J137" t="str">
            <v>26-04-2023</v>
          </cell>
          <cell r="K137" t="str">
            <v>Available</v>
          </cell>
        </row>
        <row r="138">
          <cell r="A138" t="str">
            <v>S23004629066</v>
          </cell>
          <cell r="B138" t="str">
            <v>YESB0000006001605918</v>
          </cell>
          <cell r="C138" t="str">
            <v>19-05-2023</v>
          </cell>
          <cell r="D138" t="str">
            <v>Fresh</v>
          </cell>
          <cell r="E138" t="str">
            <v>594BM75231360012</v>
          </cell>
          <cell r="F138" t="str">
            <v>OTHERS</v>
          </cell>
          <cell r="G138" t="str">
            <v>01-12-2022</v>
          </cell>
          <cell r="H138">
            <v>1476</v>
          </cell>
          <cell r="I138" t="str">
            <v>US Dollars</v>
          </cell>
          <cell r="J138" t="str">
            <v>02-12-2022</v>
          </cell>
          <cell r="K138" t="str">
            <v>Available</v>
          </cell>
        </row>
        <row r="139">
          <cell r="A139" t="str">
            <v>S23004629067</v>
          </cell>
          <cell r="B139" t="str">
            <v>YESB0000006001606320</v>
          </cell>
          <cell r="C139" t="str">
            <v>19-05-2023</v>
          </cell>
          <cell r="D139" t="str">
            <v>Fresh</v>
          </cell>
          <cell r="E139" t="str">
            <v>594BM75231360008</v>
          </cell>
          <cell r="F139" t="str">
            <v>OTHERS</v>
          </cell>
          <cell r="G139" t="str">
            <v>01-12-2022</v>
          </cell>
          <cell r="H139">
            <v>7646.75</v>
          </cell>
          <cell r="I139" t="str">
            <v>US Dollars</v>
          </cell>
          <cell r="J139" t="str">
            <v>09-12-2022</v>
          </cell>
          <cell r="K139" t="str">
            <v>Available</v>
          </cell>
        </row>
        <row r="140">
          <cell r="A140" t="str">
            <v>S22003896973</v>
          </cell>
          <cell r="B140" t="str">
            <v>YESB0000006001611237</v>
          </cell>
          <cell r="C140" t="str">
            <v>25-05-2023</v>
          </cell>
          <cell r="D140" t="str">
            <v>Fresh</v>
          </cell>
          <cell r="E140" t="str">
            <v>594BM75231420014</v>
          </cell>
          <cell r="F140" t="str">
            <v>OTHERS</v>
          </cell>
          <cell r="G140" t="str">
            <v>01-06-2022</v>
          </cell>
          <cell r="H140">
            <v>6205.41</v>
          </cell>
          <cell r="I140" t="str">
            <v>US Dollars</v>
          </cell>
          <cell r="J140" t="str">
            <v>29-06-2022</v>
          </cell>
          <cell r="K140" t="str">
            <v>Available</v>
          </cell>
        </row>
        <row r="141">
          <cell r="A141" t="str">
            <v>S22004043646</v>
          </cell>
          <cell r="B141" t="str">
            <v>YESB0000006001611855</v>
          </cell>
          <cell r="C141" t="str">
            <v>25-05-2023</v>
          </cell>
          <cell r="D141" t="str">
            <v>Fresh</v>
          </cell>
          <cell r="E141" t="str">
            <v>594BM75231420010</v>
          </cell>
          <cell r="F141" t="str">
            <v>OTHERS</v>
          </cell>
          <cell r="G141" t="str">
            <v>01-07-2022</v>
          </cell>
          <cell r="H141">
            <v>1013</v>
          </cell>
          <cell r="I141" t="str">
            <v>US Dollars</v>
          </cell>
          <cell r="J141" t="str">
            <v>30-06-2022</v>
          </cell>
          <cell r="K141" t="str">
            <v>Available</v>
          </cell>
        </row>
        <row r="142">
          <cell r="A142" t="str">
            <v>S22004043650</v>
          </cell>
          <cell r="B142" t="str">
            <v>YESB0000006001611964</v>
          </cell>
          <cell r="C142" t="str">
            <v>26-05-2023</v>
          </cell>
          <cell r="D142" t="str">
            <v>Fresh</v>
          </cell>
          <cell r="E142" t="str">
            <v>594BM75231420009</v>
          </cell>
          <cell r="F142" t="str">
            <v>OTHERS</v>
          </cell>
          <cell r="G142" t="str">
            <v>01-07-2022</v>
          </cell>
          <cell r="H142">
            <v>7189.54</v>
          </cell>
          <cell r="I142" t="str">
            <v>US Dollars</v>
          </cell>
          <cell r="J142" t="str">
            <v>06-07-2022</v>
          </cell>
          <cell r="K142" t="str">
            <v>Available</v>
          </cell>
        </row>
        <row r="143">
          <cell r="A143" t="str">
            <v>S23004718406</v>
          </cell>
          <cell r="B143" t="str">
            <v>YESB0000006001605665</v>
          </cell>
          <cell r="C143" t="str">
            <v>19-05-2023</v>
          </cell>
          <cell r="D143" t="str">
            <v>Fresh</v>
          </cell>
          <cell r="E143" t="str">
            <v>594BM75231360010</v>
          </cell>
          <cell r="F143" t="str">
            <v>OTHERS</v>
          </cell>
          <cell r="G143" t="str">
            <v>01-01-2023</v>
          </cell>
          <cell r="H143">
            <v>1476</v>
          </cell>
          <cell r="I143" t="str">
            <v>US Dollars</v>
          </cell>
          <cell r="J143" t="str">
            <v>03-01-2023</v>
          </cell>
          <cell r="K143" t="str">
            <v>Available</v>
          </cell>
        </row>
        <row r="144">
          <cell r="A144" t="str">
            <v>S23004718404</v>
          </cell>
          <cell r="B144" t="str">
            <v>YESB0000006001606181</v>
          </cell>
          <cell r="C144" t="str">
            <v>19-05-2023</v>
          </cell>
          <cell r="D144" t="str">
            <v>Fresh</v>
          </cell>
          <cell r="E144" t="str">
            <v>594BM75231360004</v>
          </cell>
          <cell r="F144" t="str">
            <v>OTHERS</v>
          </cell>
          <cell r="G144" t="str">
            <v>01-01-2023</v>
          </cell>
          <cell r="H144">
            <v>1257</v>
          </cell>
          <cell r="I144" t="str">
            <v>US Dollars</v>
          </cell>
          <cell r="J144" t="str">
            <v>03-01-2023</v>
          </cell>
          <cell r="K144" t="str">
            <v>Available</v>
          </cell>
        </row>
        <row r="145">
          <cell r="A145" t="str">
            <v>S23004883424</v>
          </cell>
          <cell r="B145" t="str">
            <v>YESB0000006001612511</v>
          </cell>
          <cell r="C145" t="str">
            <v>26-05-2023</v>
          </cell>
          <cell r="D145" t="str">
            <v>Fresh</v>
          </cell>
          <cell r="E145" t="str">
            <v>594BM75231430005</v>
          </cell>
          <cell r="F145" t="str">
            <v>OTHERS</v>
          </cell>
          <cell r="G145" t="str">
            <v>01-03-2023</v>
          </cell>
          <cell r="H145">
            <v>1101</v>
          </cell>
          <cell r="I145" t="str">
            <v>US Dollars</v>
          </cell>
          <cell r="J145" t="str">
            <v>03-03-2023</v>
          </cell>
          <cell r="K145" t="str">
            <v>Available</v>
          </cell>
        </row>
        <row r="146">
          <cell r="A146" t="str">
            <v>S23004883426</v>
          </cell>
          <cell r="B146" t="str">
            <v>YESB0000006001612650</v>
          </cell>
          <cell r="C146" t="str">
            <v>26-05-2023</v>
          </cell>
          <cell r="D146" t="str">
            <v>Fresh</v>
          </cell>
          <cell r="E146" t="str">
            <v>594BM75231430009</v>
          </cell>
          <cell r="F146" t="str">
            <v>OTHERS</v>
          </cell>
          <cell r="G146" t="str">
            <v>01-03-2023</v>
          </cell>
          <cell r="H146">
            <v>3580</v>
          </cell>
          <cell r="I146" t="str">
            <v>US Dollars</v>
          </cell>
          <cell r="J146" t="str">
            <v>13-03-2023</v>
          </cell>
          <cell r="K146" t="str">
            <v>Available</v>
          </cell>
        </row>
        <row r="147">
          <cell r="A147" t="str">
            <v>S23004883428</v>
          </cell>
          <cell r="B147" t="str">
            <v>YESB0000006001612761</v>
          </cell>
          <cell r="C147" t="str">
            <v>26-05-2023</v>
          </cell>
          <cell r="D147" t="str">
            <v>Fresh</v>
          </cell>
          <cell r="E147" t="str">
            <v>594BM75231430004</v>
          </cell>
          <cell r="F147" t="str">
            <v>OTHERS</v>
          </cell>
          <cell r="G147" t="str">
            <v>15-03-2023</v>
          </cell>
          <cell r="H147">
            <v>1787.5</v>
          </cell>
          <cell r="I147" t="str">
            <v>US Dollars</v>
          </cell>
          <cell r="J147" t="str">
            <v>17-03-2023</v>
          </cell>
          <cell r="K147" t="str">
            <v>Available</v>
          </cell>
        </row>
        <row r="148">
          <cell r="A148" t="str">
            <v>S23004883427</v>
          </cell>
          <cell r="B148" t="str">
            <v>YESB0000006001612790</v>
          </cell>
          <cell r="C148" t="str">
            <v>26-05-2023</v>
          </cell>
          <cell r="D148" t="str">
            <v>Cancelled</v>
          </cell>
          <cell r="E148" t="str">
            <v>594BM75231430019</v>
          </cell>
          <cell r="F148" t="str">
            <v>OTHERS</v>
          </cell>
          <cell r="G148" t="str">
            <v>15-03-2023</v>
          </cell>
          <cell r="H148">
            <v>526.75</v>
          </cell>
          <cell r="I148" t="str">
            <v>US Dollars</v>
          </cell>
          <cell r="J148" t="str">
            <v>17-03-2023</v>
          </cell>
          <cell r="K148" t="str">
            <v>Cancelled</v>
          </cell>
        </row>
        <row r="149">
          <cell r="A149" t="str">
            <v>S23004883425</v>
          </cell>
          <cell r="B149" t="str">
            <v>YESB0000006001612804</v>
          </cell>
          <cell r="C149" t="str">
            <v>26-05-2023</v>
          </cell>
          <cell r="D149" t="str">
            <v>Fresh</v>
          </cell>
          <cell r="E149" t="str">
            <v>594BM75231430007</v>
          </cell>
          <cell r="F149" t="str">
            <v>OTHERS</v>
          </cell>
          <cell r="G149" t="str">
            <v>01-03-2023</v>
          </cell>
          <cell r="H149">
            <v>4195</v>
          </cell>
          <cell r="I149" t="str">
            <v>US Dollars</v>
          </cell>
          <cell r="J149" t="str">
            <v>06-03-2023</v>
          </cell>
          <cell r="K149" t="str">
            <v>Available</v>
          </cell>
        </row>
        <row r="150">
          <cell r="A150" t="str">
            <v>S23004883421</v>
          </cell>
          <cell r="B150" t="str">
            <v>YESB0000006001612285</v>
          </cell>
          <cell r="C150" t="str">
            <v>26-05-2023</v>
          </cell>
          <cell r="D150" t="str">
            <v>Fresh</v>
          </cell>
          <cell r="E150" t="str">
            <v>594BM75231430003</v>
          </cell>
          <cell r="F150" t="str">
            <v>OTHERS</v>
          </cell>
          <cell r="G150" t="str">
            <v>01-03-2023</v>
          </cell>
          <cell r="H150">
            <v>9019</v>
          </cell>
          <cell r="I150" t="str">
            <v>EURO</v>
          </cell>
          <cell r="J150" t="str">
            <v>03-03-2023</v>
          </cell>
          <cell r="K150" t="str">
            <v>Available</v>
          </cell>
        </row>
        <row r="151">
          <cell r="A151" t="str">
            <v>S23004883422</v>
          </cell>
          <cell r="B151" t="str">
            <v>YESB0000006001612320</v>
          </cell>
          <cell r="C151" t="str">
            <v>26-05-2023</v>
          </cell>
          <cell r="D151" t="str">
            <v>Fresh</v>
          </cell>
          <cell r="E151" t="str">
            <v>594BM75231430002</v>
          </cell>
          <cell r="F151" t="str">
            <v>OTHERS</v>
          </cell>
          <cell r="G151" t="str">
            <v>01-03-2023</v>
          </cell>
          <cell r="H151">
            <v>1837</v>
          </cell>
          <cell r="I151" t="str">
            <v>US Dollars</v>
          </cell>
          <cell r="J151" t="str">
            <v>06-03-2023</v>
          </cell>
          <cell r="K151" t="str">
            <v>Available</v>
          </cell>
        </row>
        <row r="152">
          <cell r="A152" t="str">
            <v>S23004883420</v>
          </cell>
          <cell r="B152" t="str">
            <v>YESB0000006001612329</v>
          </cell>
          <cell r="C152" t="str">
            <v>26-05-2023</v>
          </cell>
          <cell r="D152" t="str">
            <v>Fresh</v>
          </cell>
          <cell r="E152" t="str">
            <v>594BM75231430001</v>
          </cell>
          <cell r="F152" t="str">
            <v>OTHERS</v>
          </cell>
          <cell r="G152" t="str">
            <v>01-03-2023</v>
          </cell>
          <cell r="H152">
            <v>1240</v>
          </cell>
          <cell r="I152" t="str">
            <v>US Dollars</v>
          </cell>
          <cell r="J152" t="str">
            <v>02-03-2023</v>
          </cell>
          <cell r="K152" t="str">
            <v>Available</v>
          </cell>
        </row>
        <row r="153">
          <cell r="A153" t="str">
            <v>S23004883419</v>
          </cell>
          <cell r="B153" t="str">
            <v>YESB0000006001613000</v>
          </cell>
          <cell r="C153" t="str">
            <v>29-05-2023</v>
          </cell>
          <cell r="D153" t="str">
            <v>Fresh</v>
          </cell>
          <cell r="E153" t="str">
            <v>594BM75231430008</v>
          </cell>
          <cell r="F153" t="str">
            <v>OTHERS</v>
          </cell>
          <cell r="G153" t="str">
            <v>01-03-2023</v>
          </cell>
          <cell r="H153">
            <v>3592</v>
          </cell>
          <cell r="I153" t="str">
            <v>US Dollars</v>
          </cell>
          <cell r="J153" t="str">
            <v>21-03-2023</v>
          </cell>
          <cell r="K153" t="str">
            <v>Available</v>
          </cell>
        </row>
        <row r="154">
          <cell r="A154" t="str">
            <v>S23004883423</v>
          </cell>
          <cell r="B154" t="str">
            <v>YESB0000006001613106</v>
          </cell>
          <cell r="C154" t="str">
            <v>29-05-2023</v>
          </cell>
          <cell r="D154" t="str">
            <v>Fresh</v>
          </cell>
          <cell r="E154" t="str">
            <v>594BM75231430006</v>
          </cell>
          <cell r="F154" t="str">
            <v>OTHERS</v>
          </cell>
          <cell r="G154" t="str">
            <v>01-03-2023</v>
          </cell>
          <cell r="H154">
            <v>650</v>
          </cell>
          <cell r="I154" t="str">
            <v>US Dollars</v>
          </cell>
          <cell r="J154" t="str">
            <v>01-03-2023</v>
          </cell>
          <cell r="K154" t="str">
            <v>Available</v>
          </cell>
        </row>
        <row r="155">
          <cell r="A155" t="str">
            <v>S23004883419</v>
          </cell>
          <cell r="B155" t="str">
            <v>YESB0000006001613222</v>
          </cell>
          <cell r="C155" t="str">
            <v>29-05-2023</v>
          </cell>
          <cell r="D155" t="str">
            <v>Fresh</v>
          </cell>
          <cell r="E155" t="str">
            <v>594BM75231430008</v>
          </cell>
          <cell r="F155" t="str">
            <v>OTHERS</v>
          </cell>
          <cell r="G155" t="str">
            <v>01-03-2023</v>
          </cell>
          <cell r="H155">
            <v>3681</v>
          </cell>
          <cell r="I155" t="str">
            <v>US Dollars</v>
          </cell>
          <cell r="J155" t="str">
            <v>03-03-2023</v>
          </cell>
          <cell r="K155" t="str">
            <v>Available</v>
          </cell>
        </row>
        <row r="156">
          <cell r="A156" t="str">
            <v>S23004847238</v>
          </cell>
          <cell r="B156" t="str">
            <v>YESB0000006001595915</v>
          </cell>
          <cell r="C156" t="str">
            <v>09-05-2023</v>
          </cell>
          <cell r="D156" t="str">
            <v>Fresh</v>
          </cell>
          <cell r="E156" t="str">
            <v>594BM75231230006</v>
          </cell>
          <cell r="F156" t="str">
            <v>OTHERS</v>
          </cell>
          <cell r="G156" t="str">
            <v>01-02-2023</v>
          </cell>
          <cell r="H156">
            <v>1101</v>
          </cell>
          <cell r="I156" t="str">
            <v>US Dollars</v>
          </cell>
          <cell r="J156" t="str">
            <v>02-02-2023</v>
          </cell>
          <cell r="K156" t="str">
            <v>Available</v>
          </cell>
        </row>
        <row r="157">
          <cell r="A157" t="str">
            <v>S23004847236</v>
          </cell>
          <cell r="B157" t="str">
            <v>YESB0000006001596098</v>
          </cell>
          <cell r="C157" t="str">
            <v>09-05-2023</v>
          </cell>
          <cell r="D157" t="str">
            <v>Fresh</v>
          </cell>
          <cell r="E157" t="str">
            <v>594BM75231230001</v>
          </cell>
          <cell r="F157" t="str">
            <v>OTHERS</v>
          </cell>
          <cell r="G157" t="str">
            <v>01-02-2023</v>
          </cell>
          <cell r="H157">
            <v>1577</v>
          </cell>
          <cell r="I157" t="str">
            <v>US Dollars</v>
          </cell>
          <cell r="J157" t="str">
            <v>30-01-2023</v>
          </cell>
          <cell r="K157" t="str">
            <v>Available</v>
          </cell>
        </row>
        <row r="158">
          <cell r="A158" t="str">
            <v>S23004847234</v>
          </cell>
          <cell r="B158" t="str">
            <v>YESB0000006001596326</v>
          </cell>
          <cell r="C158" t="str">
            <v>09-05-2023</v>
          </cell>
          <cell r="D158" t="str">
            <v>Fresh</v>
          </cell>
          <cell r="E158" t="str">
            <v>594BM75231230003</v>
          </cell>
          <cell r="F158" t="str">
            <v>OTHERS</v>
          </cell>
          <cell r="G158" t="str">
            <v>01-02-2023</v>
          </cell>
          <cell r="H158">
            <v>1240</v>
          </cell>
          <cell r="I158" t="str">
            <v>US Dollars</v>
          </cell>
          <cell r="J158" t="str">
            <v>03-02-2023</v>
          </cell>
          <cell r="K158" t="str">
            <v>Available</v>
          </cell>
        </row>
        <row r="159">
          <cell r="A159" t="str">
            <v>S23004847239</v>
          </cell>
          <cell r="B159" t="str">
            <v>YESB0000006001596327</v>
          </cell>
          <cell r="C159" t="str">
            <v>09-05-2023</v>
          </cell>
          <cell r="D159" t="str">
            <v>Fresh</v>
          </cell>
          <cell r="E159" t="str">
            <v>594BM75231230010</v>
          </cell>
          <cell r="F159" t="str">
            <v>OTHERS</v>
          </cell>
          <cell r="G159" t="str">
            <v>01-02-2023</v>
          </cell>
          <cell r="H159">
            <v>4949</v>
          </cell>
          <cell r="I159" t="str">
            <v>US Dollars</v>
          </cell>
          <cell r="J159" t="str">
            <v>07-02-2023</v>
          </cell>
          <cell r="K159" t="str">
            <v>Available</v>
          </cell>
        </row>
        <row r="160">
          <cell r="A160" t="str">
            <v>S23004847241</v>
          </cell>
          <cell r="B160" t="str">
            <v>YESB0000006001596609</v>
          </cell>
          <cell r="C160" t="str">
            <v>09-05-2023</v>
          </cell>
          <cell r="D160" t="str">
            <v>Fresh</v>
          </cell>
          <cell r="E160" t="str">
            <v>594BM75231230013</v>
          </cell>
          <cell r="F160" t="str">
            <v>OTHERS</v>
          </cell>
          <cell r="G160" t="str">
            <v>15-02-2023</v>
          </cell>
          <cell r="H160">
            <v>9019</v>
          </cell>
          <cell r="I160" t="str">
            <v>EURO</v>
          </cell>
          <cell r="J160" t="str">
            <v>24-02-2023</v>
          </cell>
          <cell r="K160" t="str">
            <v>Available</v>
          </cell>
        </row>
        <row r="161">
          <cell r="A161" t="str">
            <v>S23004847237</v>
          </cell>
          <cell r="B161" t="str">
            <v>YESB0000006001596788</v>
          </cell>
          <cell r="C161" t="str">
            <v>09-05-2023</v>
          </cell>
          <cell r="D161" t="str">
            <v>Fresh</v>
          </cell>
          <cell r="E161" t="str">
            <v>594BM75231230002</v>
          </cell>
          <cell r="F161" t="str">
            <v>OTHERS</v>
          </cell>
          <cell r="G161" t="str">
            <v>01-02-2023</v>
          </cell>
          <cell r="H161">
            <v>650</v>
          </cell>
          <cell r="I161" t="str">
            <v>US Dollars</v>
          </cell>
          <cell r="J161" t="str">
            <v>09-02-2023</v>
          </cell>
          <cell r="K161" t="str">
            <v>Available</v>
          </cell>
        </row>
        <row r="162">
          <cell r="A162" t="str">
            <v>S23004847235</v>
          </cell>
          <cell r="B162" t="str">
            <v>YESB0000006001596836</v>
          </cell>
          <cell r="C162" t="str">
            <v>09-05-2023</v>
          </cell>
          <cell r="D162" t="str">
            <v>Fresh</v>
          </cell>
          <cell r="E162" t="str">
            <v>594BM75231230005</v>
          </cell>
          <cell r="F162" t="str">
            <v>OTHERS</v>
          </cell>
          <cell r="G162" t="str">
            <v>01-02-2023</v>
          </cell>
          <cell r="H162">
            <v>7769</v>
          </cell>
          <cell r="I162" t="str">
            <v>EURO</v>
          </cell>
          <cell r="J162" t="str">
            <v>01-02-2023</v>
          </cell>
          <cell r="K162" t="str">
            <v>Available</v>
          </cell>
        </row>
        <row r="163">
          <cell r="A163" t="str">
            <v>S23004847233</v>
          </cell>
          <cell r="B163" t="str">
            <v>YESB0000006001597475</v>
          </cell>
          <cell r="C163" t="str">
            <v>09-05-2023</v>
          </cell>
          <cell r="D163" t="str">
            <v>Fresh</v>
          </cell>
          <cell r="E163" t="str">
            <v>594BM75231230004</v>
          </cell>
          <cell r="F163" t="str">
            <v>OTHERS</v>
          </cell>
          <cell r="G163" t="str">
            <v>01-02-2023</v>
          </cell>
          <cell r="H163">
            <v>3795</v>
          </cell>
          <cell r="I163" t="str">
            <v>US Dollars</v>
          </cell>
          <cell r="J163" t="str">
            <v>02-02-2023</v>
          </cell>
          <cell r="K163" t="str">
            <v>Available</v>
          </cell>
        </row>
        <row r="164">
          <cell r="A164" t="str">
            <v>S23004847242</v>
          </cell>
          <cell r="B164" t="str">
            <v>YESB0000006001597486</v>
          </cell>
          <cell r="C164" t="str">
            <v>09-05-2023</v>
          </cell>
          <cell r="D164" t="str">
            <v>Fresh</v>
          </cell>
          <cell r="E164" t="str">
            <v>594BM75231230014</v>
          </cell>
          <cell r="F164" t="str">
            <v>OTHERS</v>
          </cell>
          <cell r="G164" t="str">
            <v>28-02-2023</v>
          </cell>
          <cell r="H164">
            <v>17355</v>
          </cell>
          <cell r="I164" t="str">
            <v>US Dollars</v>
          </cell>
          <cell r="J164" t="str">
            <v>17-02-2023</v>
          </cell>
          <cell r="K164" t="str">
            <v>Available</v>
          </cell>
        </row>
        <row r="165">
          <cell r="A165" t="str">
            <v>S23004629061</v>
          </cell>
          <cell r="B165" t="str">
            <v>YESB0000006001540301</v>
          </cell>
          <cell r="C165" t="str">
            <v>21-02-2023</v>
          </cell>
          <cell r="D165" t="str">
            <v>Fresh</v>
          </cell>
          <cell r="E165" t="str">
            <v>594BM75230320037</v>
          </cell>
          <cell r="F165" t="str">
            <v>OTHERS</v>
          </cell>
          <cell r="G165" t="str">
            <v>01-12-2022</v>
          </cell>
          <cell r="H165">
            <v>1250</v>
          </cell>
          <cell r="I165" t="str">
            <v>US Dollars</v>
          </cell>
          <cell r="J165" t="str">
            <v>28-11-2022</v>
          </cell>
          <cell r="K165" t="str">
            <v>Available</v>
          </cell>
        </row>
        <row r="166">
          <cell r="A166" t="str">
            <v>S23004629068</v>
          </cell>
          <cell r="B166" t="str">
            <v>YESB0000006001541212</v>
          </cell>
          <cell r="C166" t="str">
            <v>21-02-2023</v>
          </cell>
          <cell r="D166" t="str">
            <v>Fresh</v>
          </cell>
          <cell r="E166" t="str">
            <v>594BM75230320044</v>
          </cell>
          <cell r="F166" t="str">
            <v>OTHERS</v>
          </cell>
          <cell r="G166" t="str">
            <v>15-12-2022</v>
          </cell>
          <cell r="H166">
            <v>7769</v>
          </cell>
          <cell r="I166" t="str">
            <v>EURO</v>
          </cell>
          <cell r="J166" t="str">
            <v>20-12-2022</v>
          </cell>
          <cell r="K166" t="str">
            <v>Available</v>
          </cell>
        </row>
        <row r="167">
          <cell r="A167" t="str">
            <v>S23004629065</v>
          </cell>
          <cell r="B167" t="str">
            <v>YESB0000006001541423</v>
          </cell>
          <cell r="C167" t="str">
            <v>21-02-2023</v>
          </cell>
          <cell r="D167" t="str">
            <v>Fresh</v>
          </cell>
          <cell r="E167" t="str">
            <v>594BM75230320039</v>
          </cell>
          <cell r="F167" t="str">
            <v>OTHERS</v>
          </cell>
          <cell r="G167" t="str">
            <v>01-12-2022</v>
          </cell>
          <cell r="H167">
            <v>650</v>
          </cell>
          <cell r="I167" t="str">
            <v>US Dollars</v>
          </cell>
          <cell r="J167" t="str">
            <v>15-12-2022</v>
          </cell>
          <cell r="K167" t="str">
            <v>Available</v>
          </cell>
        </row>
        <row r="168">
          <cell r="A168" t="str">
            <v>S23004629063</v>
          </cell>
          <cell r="B168" t="str">
            <v>YESB0000006001543456</v>
          </cell>
          <cell r="C168" t="str">
            <v>22-02-2023</v>
          </cell>
          <cell r="D168" t="str">
            <v>Fresh</v>
          </cell>
          <cell r="E168" t="str">
            <v>594BM75230320054</v>
          </cell>
          <cell r="F168" t="str">
            <v>OTHERS</v>
          </cell>
          <cell r="G168" t="str">
            <v>01-12-2022</v>
          </cell>
          <cell r="H168">
            <v>1597</v>
          </cell>
          <cell r="I168" t="str">
            <v>US Dollars</v>
          </cell>
          <cell r="J168" t="str">
            <v>01-12-2022</v>
          </cell>
          <cell r="K168" t="str">
            <v>Available</v>
          </cell>
        </row>
        <row r="169">
          <cell r="A169" t="str">
            <v>S23004718407</v>
          </cell>
          <cell r="B169" t="str">
            <v>YESB0000006001546364</v>
          </cell>
          <cell r="C169" t="str">
            <v>28-02-2023</v>
          </cell>
          <cell r="D169" t="str">
            <v>Fresh</v>
          </cell>
          <cell r="E169" t="str">
            <v>594BM75230540029</v>
          </cell>
          <cell r="F169" t="str">
            <v>OTHERS</v>
          </cell>
          <cell r="G169" t="str">
            <v>01-01-2023</v>
          </cell>
          <cell r="H169">
            <v>6920.27</v>
          </cell>
          <cell r="I169" t="str">
            <v>US Dollars</v>
          </cell>
          <cell r="J169" t="str">
            <v>12-01-2023</v>
          </cell>
          <cell r="K169" t="str">
            <v>Available</v>
          </cell>
        </row>
        <row r="170">
          <cell r="A170" t="str">
            <v>S23004718408</v>
          </cell>
          <cell r="B170" t="str">
            <v>YESB0000006001546404</v>
          </cell>
          <cell r="C170" t="str">
            <v>28-02-2023</v>
          </cell>
          <cell r="D170" t="str">
            <v>Fresh</v>
          </cell>
          <cell r="E170" t="str">
            <v>594BM75230540030</v>
          </cell>
          <cell r="F170" t="str">
            <v>OTHERS</v>
          </cell>
          <cell r="G170" t="str">
            <v>03-01-2023</v>
          </cell>
          <cell r="H170">
            <v>3575</v>
          </cell>
          <cell r="I170" t="str">
            <v>US Dollars</v>
          </cell>
          <cell r="J170" t="str">
            <v>04-01-2023</v>
          </cell>
          <cell r="K170" t="str">
            <v>Available</v>
          </cell>
        </row>
        <row r="171">
          <cell r="A171" t="str">
            <v>S23004718405</v>
          </cell>
          <cell r="B171" t="str">
            <v>YESB0000006001546502</v>
          </cell>
          <cell r="C171" t="str">
            <v>28-02-2023</v>
          </cell>
          <cell r="D171" t="str">
            <v>Fresh</v>
          </cell>
          <cell r="E171" t="str">
            <v>594BM75230540020</v>
          </cell>
          <cell r="F171" t="str">
            <v>OTHERS</v>
          </cell>
          <cell r="G171" t="str">
            <v>01-01-2023</v>
          </cell>
          <cell r="H171">
            <v>650</v>
          </cell>
          <cell r="I171" t="str">
            <v>US Dollars</v>
          </cell>
          <cell r="J171" t="str">
            <v>17-01-2023</v>
          </cell>
          <cell r="K171" t="str">
            <v>Available</v>
          </cell>
        </row>
        <row r="172">
          <cell r="A172" t="str">
            <v>S23004718402</v>
          </cell>
          <cell r="B172" t="str">
            <v>YESB0000006001546576</v>
          </cell>
          <cell r="C172" t="str">
            <v>28-02-2023</v>
          </cell>
          <cell r="D172" t="str">
            <v>Fresh</v>
          </cell>
          <cell r="E172" t="str">
            <v>594BM75230540028</v>
          </cell>
          <cell r="F172" t="str">
            <v>OTHERS</v>
          </cell>
          <cell r="G172" t="str">
            <v>01-01-2023</v>
          </cell>
          <cell r="H172">
            <v>7769</v>
          </cell>
          <cell r="I172" t="str">
            <v>EURO</v>
          </cell>
          <cell r="J172" t="str">
            <v>03-01-2023</v>
          </cell>
          <cell r="K172" t="str">
            <v>Available</v>
          </cell>
        </row>
        <row r="173">
          <cell r="A173" t="str">
            <v>S23004718403</v>
          </cell>
          <cell r="B173" t="str">
            <v>YESB0000006001546613</v>
          </cell>
          <cell r="C173" t="str">
            <v>28-02-2023</v>
          </cell>
          <cell r="D173" t="str">
            <v>Fresh</v>
          </cell>
          <cell r="E173" t="str">
            <v>594BM75230540031</v>
          </cell>
          <cell r="F173" t="str">
            <v>OTHERS</v>
          </cell>
          <cell r="G173" t="str">
            <v>01-01-2023</v>
          </cell>
          <cell r="H173">
            <v>2237</v>
          </cell>
          <cell r="I173" t="str">
            <v>US Dollars</v>
          </cell>
          <cell r="J173" t="str">
            <v>12-01-2023</v>
          </cell>
          <cell r="K173" t="str">
            <v>Available</v>
          </cell>
        </row>
        <row r="174">
          <cell r="A174" t="str">
            <v>S23004718409</v>
          </cell>
          <cell r="B174" t="str">
            <v>YESB0000006001546676</v>
          </cell>
          <cell r="C174" t="str">
            <v>28-02-2023</v>
          </cell>
          <cell r="D174" t="str">
            <v>Fresh</v>
          </cell>
          <cell r="E174" t="str">
            <v>594BM75230540022</v>
          </cell>
          <cell r="F174" t="str">
            <v>OTHERS</v>
          </cell>
          <cell r="G174" t="str">
            <v>15-01-2023</v>
          </cell>
          <cell r="H174">
            <v>7769</v>
          </cell>
          <cell r="I174" t="str">
            <v>EURO</v>
          </cell>
          <cell r="J174" t="str">
            <v>19-01-2023</v>
          </cell>
          <cell r="K174" t="str">
            <v>Available</v>
          </cell>
        </row>
        <row r="175">
          <cell r="A175" t="str">
            <v>S23004718399</v>
          </cell>
          <cell r="B175" t="str">
            <v>YESB0000006001546689</v>
          </cell>
          <cell r="C175" t="str">
            <v>28-02-2023</v>
          </cell>
          <cell r="D175" t="str">
            <v>Fresh</v>
          </cell>
          <cell r="E175" t="str">
            <v>594BM75230540026</v>
          </cell>
          <cell r="F175" t="str">
            <v>OTHERS</v>
          </cell>
          <cell r="G175" t="str">
            <v>01-01-2023</v>
          </cell>
          <cell r="H175">
            <v>7491</v>
          </cell>
          <cell r="I175" t="str">
            <v>US Dollars</v>
          </cell>
          <cell r="J175" t="str">
            <v>03-01-2023</v>
          </cell>
          <cell r="K175" t="str">
            <v>Available</v>
          </cell>
        </row>
        <row r="176">
          <cell r="A176" t="str">
            <v>S23004718400</v>
          </cell>
          <cell r="B176" t="str">
            <v>YESB0000006001546712</v>
          </cell>
          <cell r="C176" t="str">
            <v>28-02-2023</v>
          </cell>
          <cell r="D176" t="str">
            <v>Fresh</v>
          </cell>
          <cell r="E176" t="str">
            <v>594BM75230540025</v>
          </cell>
          <cell r="F176" t="str">
            <v>OTHERS</v>
          </cell>
          <cell r="G176" t="str">
            <v>01-01-2023</v>
          </cell>
          <cell r="H176">
            <v>1240</v>
          </cell>
          <cell r="I176" t="str">
            <v>US Dollars</v>
          </cell>
          <cell r="J176" t="str">
            <v>28-12-2022</v>
          </cell>
          <cell r="K176" t="str">
            <v>Available</v>
          </cell>
        </row>
        <row r="177">
          <cell r="A177" t="str">
            <v>S23004718410</v>
          </cell>
          <cell r="B177" t="str">
            <v>YESB0000006001546909</v>
          </cell>
          <cell r="C177" t="str">
            <v>28-02-2023</v>
          </cell>
          <cell r="D177" t="str">
            <v>Fresh</v>
          </cell>
          <cell r="E177" t="str">
            <v>594BM75230540024</v>
          </cell>
          <cell r="F177" t="str">
            <v>OTHERS</v>
          </cell>
          <cell r="G177" t="str">
            <v>31-01-2023</v>
          </cell>
          <cell r="H177">
            <v>18060</v>
          </cell>
          <cell r="I177" t="str">
            <v>US Dollars</v>
          </cell>
          <cell r="J177" t="str">
            <v>23-01-2023</v>
          </cell>
          <cell r="K177" t="str">
            <v>Available</v>
          </cell>
        </row>
        <row r="178">
          <cell r="A178" t="str">
            <v>S21002137259</v>
          </cell>
          <cell r="B178" t="str">
            <v>YESB0000006001530419</v>
          </cell>
          <cell r="C178" t="str">
            <v>03-02-2023</v>
          </cell>
          <cell r="D178" t="str">
            <v>Fresh</v>
          </cell>
          <cell r="E178" t="str">
            <v>005BM75211900026</v>
          </cell>
          <cell r="F178" t="str">
            <v>OTHERS</v>
          </cell>
          <cell r="G178" t="str">
            <v>17-05-2021</v>
          </cell>
          <cell r="H178">
            <v>3001</v>
          </cell>
          <cell r="I178" t="str">
            <v>US Dollars</v>
          </cell>
          <cell r="J178" t="str">
            <v>18-05-2021</v>
          </cell>
          <cell r="K178" t="str">
            <v>Available</v>
          </cell>
        </row>
        <row r="179">
          <cell r="A179" t="str">
            <v>S22004489611</v>
          </cell>
          <cell r="B179" t="str">
            <v>YESB0000006001519991</v>
          </cell>
          <cell r="C179" t="str">
            <v>13-01-2023</v>
          </cell>
          <cell r="D179" t="str">
            <v>Fresh</v>
          </cell>
          <cell r="E179" t="str">
            <v>594BM75230020010</v>
          </cell>
          <cell r="F179" t="str">
            <v>OTHERS</v>
          </cell>
          <cell r="G179" t="str">
            <v>01-11-2022</v>
          </cell>
          <cell r="H179">
            <v>650</v>
          </cell>
          <cell r="I179" t="str">
            <v>US Dollars</v>
          </cell>
          <cell r="J179" t="str">
            <v>07-11-2022</v>
          </cell>
          <cell r="K179" t="str">
            <v>Available</v>
          </cell>
        </row>
        <row r="180">
          <cell r="A180" t="str">
            <v>S22004489613</v>
          </cell>
          <cell r="B180" t="str">
            <v>YESB0000006001515338</v>
          </cell>
          <cell r="C180" t="str">
            <v>05-01-2023</v>
          </cell>
          <cell r="D180" t="str">
            <v>Fresh</v>
          </cell>
          <cell r="E180" t="str">
            <v>594BM75230020008</v>
          </cell>
          <cell r="F180" t="str">
            <v>OTHERS</v>
          </cell>
          <cell r="G180" t="str">
            <v>01-11-2022</v>
          </cell>
          <cell r="H180">
            <v>4806.2</v>
          </cell>
          <cell r="I180" t="str">
            <v>US Dollars</v>
          </cell>
          <cell r="J180" t="str">
            <v>10-11-2022</v>
          </cell>
          <cell r="K180" t="str">
            <v>Available</v>
          </cell>
        </row>
        <row r="181">
          <cell r="A181" t="str">
            <v>S22004489610</v>
          </cell>
          <cell r="B181" t="str">
            <v>YESB0000006001515356</v>
          </cell>
          <cell r="C181" t="str">
            <v>05-01-2023</v>
          </cell>
          <cell r="D181" t="str">
            <v>Fresh</v>
          </cell>
          <cell r="E181" t="str">
            <v>594BM75230020003</v>
          </cell>
          <cell r="F181" t="str">
            <v>OTHERS</v>
          </cell>
          <cell r="G181" t="str">
            <v>01-11-2022</v>
          </cell>
          <cell r="H181">
            <v>1240</v>
          </cell>
          <cell r="I181" t="str">
            <v>US Dollars</v>
          </cell>
          <cell r="J181" t="str">
            <v>02-11-2022</v>
          </cell>
          <cell r="K181" t="str">
            <v>Available</v>
          </cell>
        </row>
        <row r="182">
          <cell r="A182" t="str">
            <v>S22004489614</v>
          </cell>
          <cell r="B182" t="str">
            <v>YESB0000006001515374</v>
          </cell>
          <cell r="C182" t="str">
            <v>05-01-2023</v>
          </cell>
          <cell r="D182" t="str">
            <v>Fresh</v>
          </cell>
          <cell r="E182" t="str">
            <v>594BM75230020001</v>
          </cell>
          <cell r="F182" t="str">
            <v>OTHERS</v>
          </cell>
          <cell r="G182" t="str">
            <v>15-11-2022</v>
          </cell>
          <cell r="H182">
            <v>11394</v>
          </cell>
          <cell r="I182" t="str">
            <v>EURO</v>
          </cell>
          <cell r="J182" t="str">
            <v>21-11-2022</v>
          </cell>
          <cell r="K182" t="str">
            <v>Available</v>
          </cell>
        </row>
        <row r="183">
          <cell r="A183" t="str">
            <v>S22004397806</v>
          </cell>
          <cell r="B183" t="str">
            <v>YESB0000006001515504</v>
          </cell>
          <cell r="C183" t="str">
            <v>05-01-2023</v>
          </cell>
          <cell r="D183" t="str">
            <v>Fresh</v>
          </cell>
          <cell r="E183" t="str">
            <v>594BM75230020004</v>
          </cell>
          <cell r="F183" t="str">
            <v>OTHERS</v>
          </cell>
          <cell r="G183" t="str">
            <v>01-10-2022</v>
          </cell>
          <cell r="H183">
            <v>4990</v>
          </cell>
          <cell r="I183" t="str">
            <v>EURO</v>
          </cell>
          <cell r="J183" t="str">
            <v>06-12-2022</v>
          </cell>
          <cell r="K183" t="str">
            <v>Available</v>
          </cell>
        </row>
        <row r="184">
          <cell r="A184" t="str">
            <v>S22004397806</v>
          </cell>
          <cell r="B184" t="str">
            <v>YESB0000006001515728</v>
          </cell>
          <cell r="C184" t="str">
            <v>05-01-2023</v>
          </cell>
          <cell r="D184" t="str">
            <v>Fresh</v>
          </cell>
          <cell r="E184" t="str">
            <v>594BM75230020004</v>
          </cell>
          <cell r="F184" t="str">
            <v>OTHERS</v>
          </cell>
          <cell r="G184" t="str">
            <v>01-10-2022</v>
          </cell>
          <cell r="H184">
            <v>3720</v>
          </cell>
          <cell r="I184" t="str">
            <v>EURO</v>
          </cell>
          <cell r="J184" t="str">
            <v>09-12-2022</v>
          </cell>
          <cell r="K184" t="str">
            <v>Available</v>
          </cell>
        </row>
        <row r="185">
          <cell r="A185" t="str">
            <v>S22004489605</v>
          </cell>
          <cell r="B185" t="str">
            <v>YESB0000006001514979</v>
          </cell>
          <cell r="C185" t="str">
            <v>05-01-2023</v>
          </cell>
          <cell r="D185" t="str">
            <v>Fresh</v>
          </cell>
          <cell r="E185" t="str">
            <v>594BM75230020002</v>
          </cell>
          <cell r="F185" t="str">
            <v>OTHERS</v>
          </cell>
          <cell r="G185" t="str">
            <v>01-11-2022</v>
          </cell>
          <cell r="H185">
            <v>3761</v>
          </cell>
          <cell r="I185" t="str">
            <v>US Dollars</v>
          </cell>
          <cell r="J185" t="str">
            <v>03-11-2022</v>
          </cell>
          <cell r="K185" t="str">
            <v>Available</v>
          </cell>
        </row>
        <row r="186">
          <cell r="A186" t="str">
            <v>S22004489609</v>
          </cell>
          <cell r="B186" t="str">
            <v>YESB0000006001515084</v>
          </cell>
          <cell r="C186" t="str">
            <v>05-01-2023</v>
          </cell>
          <cell r="D186" t="str">
            <v>Fresh</v>
          </cell>
          <cell r="E186" t="str">
            <v>594BM75230020009</v>
          </cell>
          <cell r="F186" t="str">
            <v>OTHERS</v>
          </cell>
          <cell r="G186" t="str">
            <v>01-11-2022</v>
          </cell>
          <cell r="H186">
            <v>2287</v>
          </cell>
          <cell r="I186" t="str">
            <v>US Dollars</v>
          </cell>
          <cell r="J186" t="str">
            <v>02-11-2022</v>
          </cell>
          <cell r="K186" t="str">
            <v>Available</v>
          </cell>
        </row>
        <row r="187">
          <cell r="A187" t="str">
            <v>S22004489608</v>
          </cell>
          <cell r="B187" t="str">
            <v>YESB0000006001518392</v>
          </cell>
          <cell r="C187" t="str">
            <v>10-01-2023</v>
          </cell>
          <cell r="D187" t="str">
            <v>Fresh</v>
          </cell>
          <cell r="E187" t="str">
            <v>594BM75223640001</v>
          </cell>
          <cell r="F187" t="str">
            <v>OTHERS</v>
          </cell>
          <cell r="G187" t="str">
            <v>01-11-2022</v>
          </cell>
          <cell r="H187">
            <v>7769</v>
          </cell>
          <cell r="I187" t="str">
            <v>EURO</v>
          </cell>
          <cell r="J187" t="str">
            <v>02-11-2022</v>
          </cell>
          <cell r="K187" t="str">
            <v>Available</v>
          </cell>
        </row>
        <row r="188">
          <cell r="A188" t="str">
            <v>S22004397813</v>
          </cell>
          <cell r="B188" t="str">
            <v>YESB0000006001499035</v>
          </cell>
          <cell r="C188" t="str">
            <v>15-12-2022</v>
          </cell>
          <cell r="D188" t="str">
            <v>Fresh</v>
          </cell>
          <cell r="E188" t="str">
            <v>594BM75223460020</v>
          </cell>
          <cell r="F188" t="str">
            <v>OTHERS</v>
          </cell>
          <cell r="G188" t="str">
            <v>01-10-2022</v>
          </cell>
          <cell r="H188">
            <v>5328.3</v>
          </cell>
          <cell r="I188" t="str">
            <v>US Dollars</v>
          </cell>
          <cell r="J188" t="str">
            <v>12-10-2022</v>
          </cell>
          <cell r="K188" t="str">
            <v>Available</v>
          </cell>
        </row>
        <row r="189">
          <cell r="A189" t="str">
            <v>S22004397812</v>
          </cell>
          <cell r="B189" t="str">
            <v>YESB0000006001499166</v>
          </cell>
          <cell r="C189" t="str">
            <v>15-12-2022</v>
          </cell>
          <cell r="D189" t="str">
            <v>Fresh</v>
          </cell>
          <cell r="E189" t="str">
            <v>594BM75223460036</v>
          </cell>
          <cell r="F189" t="str">
            <v>OTHERS</v>
          </cell>
          <cell r="G189" t="str">
            <v>01-10-2022</v>
          </cell>
          <cell r="H189">
            <v>1476</v>
          </cell>
          <cell r="I189" t="str">
            <v>US Dollars</v>
          </cell>
          <cell r="J189" t="str">
            <v>04-10-2022</v>
          </cell>
          <cell r="K189" t="str">
            <v>Available</v>
          </cell>
        </row>
        <row r="190">
          <cell r="A190" t="str">
            <v>S22004397810</v>
          </cell>
          <cell r="B190" t="str">
            <v>YESB0000006001499176</v>
          </cell>
          <cell r="C190" t="str">
            <v>15-12-2022</v>
          </cell>
          <cell r="D190" t="str">
            <v>Fresh</v>
          </cell>
          <cell r="E190" t="str">
            <v>594BM75223460038</v>
          </cell>
          <cell r="F190" t="str">
            <v>OTHERS</v>
          </cell>
          <cell r="G190" t="str">
            <v>01-10-2022</v>
          </cell>
          <cell r="H190">
            <v>1257</v>
          </cell>
          <cell r="I190" t="str">
            <v>US Dollars</v>
          </cell>
          <cell r="J190" t="str">
            <v>05-10-2022</v>
          </cell>
          <cell r="K190" t="str">
            <v>Available</v>
          </cell>
        </row>
        <row r="191">
          <cell r="A191" t="str">
            <v>S22004397815</v>
          </cell>
          <cell r="B191" t="str">
            <v>YESB0000006001499179</v>
          </cell>
          <cell r="C191" t="str">
            <v>15-12-2022</v>
          </cell>
          <cell r="D191" t="str">
            <v>Fresh</v>
          </cell>
          <cell r="E191" t="str">
            <v>594BM75223460017</v>
          </cell>
          <cell r="F191" t="str">
            <v>OTHERS</v>
          </cell>
          <cell r="G191" t="str">
            <v>31-10-2022</v>
          </cell>
          <cell r="H191">
            <v>26950</v>
          </cell>
          <cell r="I191" t="str">
            <v>US Dollars</v>
          </cell>
          <cell r="J191" t="str">
            <v>04-11-2022</v>
          </cell>
          <cell r="K191" t="str">
            <v>Available</v>
          </cell>
        </row>
        <row r="192">
          <cell r="A192" t="str">
            <v>S22004397808</v>
          </cell>
          <cell r="B192" t="str">
            <v>YESB0000006001499299</v>
          </cell>
          <cell r="C192" t="str">
            <v>15-12-2022</v>
          </cell>
          <cell r="D192" t="str">
            <v>Fresh</v>
          </cell>
          <cell r="E192" t="str">
            <v>594BM75223460013</v>
          </cell>
          <cell r="F192" t="str">
            <v>OTHERS</v>
          </cell>
          <cell r="G192" t="str">
            <v>01-10-2022</v>
          </cell>
          <cell r="H192">
            <v>7769</v>
          </cell>
          <cell r="I192" t="str">
            <v>EURO</v>
          </cell>
          <cell r="J192" t="str">
            <v>03-10-2022</v>
          </cell>
          <cell r="K192" t="str">
            <v>Available</v>
          </cell>
        </row>
        <row r="193">
          <cell r="A193" t="str">
            <v>S22004397814</v>
          </cell>
          <cell r="B193" t="str">
            <v>YESB0000006001499300</v>
          </cell>
          <cell r="C193" t="str">
            <v>15-12-2022</v>
          </cell>
          <cell r="D193" t="str">
            <v>Fresh</v>
          </cell>
          <cell r="E193" t="str">
            <v>594BM75223460031</v>
          </cell>
          <cell r="F193" t="str">
            <v>OTHERS</v>
          </cell>
          <cell r="G193" t="str">
            <v>15-10-2022</v>
          </cell>
          <cell r="H193">
            <v>7765</v>
          </cell>
          <cell r="I193" t="str">
            <v>EURO</v>
          </cell>
          <cell r="J193" t="str">
            <v>20-10-2022</v>
          </cell>
          <cell r="K193" t="str">
            <v>Available</v>
          </cell>
        </row>
        <row r="194">
          <cell r="A194" t="str">
            <v>S22004397811</v>
          </cell>
          <cell r="B194" t="str">
            <v>YESB0000006001499317</v>
          </cell>
          <cell r="C194" t="str">
            <v>15-12-2022</v>
          </cell>
          <cell r="D194" t="str">
            <v>Fresh</v>
          </cell>
          <cell r="E194" t="str">
            <v>594BM75223460023</v>
          </cell>
          <cell r="F194" t="str">
            <v>OTHERS</v>
          </cell>
          <cell r="G194" t="str">
            <v>01-10-2022</v>
          </cell>
          <cell r="H194">
            <v>650</v>
          </cell>
          <cell r="I194" t="str">
            <v>US Dollars</v>
          </cell>
          <cell r="J194" t="str">
            <v>11-10-2022</v>
          </cell>
          <cell r="K194" t="str">
            <v>Available</v>
          </cell>
        </row>
        <row r="195">
          <cell r="A195" t="str">
            <v>S22004278100</v>
          </cell>
          <cell r="B195" t="str">
            <v>YESB0000006001499473</v>
          </cell>
          <cell r="C195" t="str">
            <v>15-12-2022</v>
          </cell>
          <cell r="D195" t="str">
            <v>Fresh</v>
          </cell>
          <cell r="E195" t="str">
            <v>594BM75223460096</v>
          </cell>
          <cell r="F195" t="str">
            <v>OTHERS</v>
          </cell>
          <cell r="G195" t="str">
            <v>30-09-2022</v>
          </cell>
          <cell r="H195">
            <v>24030</v>
          </cell>
          <cell r="I195" t="str">
            <v>US Dollars</v>
          </cell>
          <cell r="J195" t="str">
            <v>04-10-2022</v>
          </cell>
          <cell r="K195" t="str">
            <v>Available</v>
          </cell>
        </row>
        <row r="196">
          <cell r="A196" t="str">
            <v>S22004278099</v>
          </cell>
          <cell r="B196" t="str">
            <v>YESB0000006001499560</v>
          </cell>
          <cell r="C196" t="str">
            <v>15-12-2022</v>
          </cell>
          <cell r="D196" t="str">
            <v>Fresh</v>
          </cell>
          <cell r="E196" t="str">
            <v>594BM75223460041</v>
          </cell>
          <cell r="F196" t="str">
            <v>OTHERS</v>
          </cell>
          <cell r="G196" t="str">
            <v>15-09-2022</v>
          </cell>
          <cell r="H196">
            <v>7919</v>
          </cell>
          <cell r="I196" t="str">
            <v>EURO</v>
          </cell>
          <cell r="J196" t="str">
            <v>26-09-2022</v>
          </cell>
          <cell r="K196" t="str">
            <v>Available</v>
          </cell>
        </row>
        <row r="197">
          <cell r="A197" t="str">
            <v>S22004397809</v>
          </cell>
          <cell r="B197" t="str">
            <v>YESB0000006001499596</v>
          </cell>
          <cell r="C197" t="str">
            <v>15-12-2022</v>
          </cell>
          <cell r="D197" t="str">
            <v>Fresh</v>
          </cell>
          <cell r="E197" t="str">
            <v>594BM75223460028</v>
          </cell>
          <cell r="F197" t="str">
            <v>OTHERS</v>
          </cell>
          <cell r="G197" t="str">
            <v>01-10-2022</v>
          </cell>
          <cell r="H197">
            <v>1417</v>
          </cell>
          <cell r="I197" t="str">
            <v>US Dollars</v>
          </cell>
          <cell r="J197" t="str">
            <v>28-09-2022</v>
          </cell>
          <cell r="K197" t="str">
            <v>Available</v>
          </cell>
        </row>
        <row r="198">
          <cell r="A198" t="str">
            <v>S22004278098</v>
          </cell>
          <cell r="B198" t="str">
            <v>YESB0000006001499738</v>
          </cell>
          <cell r="C198" t="str">
            <v>15-12-2022</v>
          </cell>
          <cell r="D198" t="str">
            <v>Fresh</v>
          </cell>
          <cell r="E198" t="str">
            <v>594BM75223460008</v>
          </cell>
          <cell r="F198" t="str">
            <v>OTHERS</v>
          </cell>
          <cell r="G198" t="str">
            <v>01-09-2022</v>
          </cell>
          <cell r="H198">
            <v>5383.2</v>
          </cell>
          <cell r="I198" t="str">
            <v>US Dollars</v>
          </cell>
          <cell r="J198" t="str">
            <v>09-09-2022</v>
          </cell>
          <cell r="K198" t="str">
            <v>Available</v>
          </cell>
        </row>
        <row r="199">
          <cell r="A199" t="str">
            <v>S22004397805</v>
          </cell>
          <cell r="B199" t="str">
            <v>YESB0000006001499739</v>
          </cell>
          <cell r="C199" t="str">
            <v>15-12-2022</v>
          </cell>
          <cell r="D199" t="str">
            <v>Fresh</v>
          </cell>
          <cell r="E199" t="str">
            <v>594BM75223460016</v>
          </cell>
          <cell r="F199" t="str">
            <v>OTHERS</v>
          </cell>
          <cell r="G199" t="str">
            <v>01-10-2022</v>
          </cell>
          <cell r="H199">
            <v>4321</v>
          </cell>
          <cell r="I199" t="str">
            <v>US Dollars</v>
          </cell>
          <cell r="J199" t="str">
            <v>07-10-2022</v>
          </cell>
          <cell r="K199" t="str">
            <v>Available</v>
          </cell>
        </row>
        <row r="200">
          <cell r="A200" t="str">
            <v>S22004397807</v>
          </cell>
          <cell r="B200" t="str">
            <v>YESB0000006001501054</v>
          </cell>
          <cell r="C200" t="str">
            <v>17-12-2022</v>
          </cell>
          <cell r="D200" t="str">
            <v>Fresh</v>
          </cell>
          <cell r="E200" t="str">
            <v>594BM75223460061</v>
          </cell>
          <cell r="F200" t="str">
            <v>OTHERS</v>
          </cell>
          <cell r="G200" t="str">
            <v>01-10-2022</v>
          </cell>
          <cell r="H200">
            <v>1275</v>
          </cell>
          <cell r="I200" t="str">
            <v>US Dollars</v>
          </cell>
          <cell r="J200" t="str">
            <v>29-09-2022</v>
          </cell>
          <cell r="K200" t="str">
            <v>Available</v>
          </cell>
        </row>
        <row r="201">
          <cell r="A201" t="str">
            <v>S22004278092</v>
          </cell>
          <cell r="B201" t="str">
            <v>YESB0000006001501224</v>
          </cell>
          <cell r="C201" t="str">
            <v>17-12-2022</v>
          </cell>
          <cell r="D201" t="str">
            <v>Fresh</v>
          </cell>
          <cell r="E201" t="str">
            <v>594BM75223460039</v>
          </cell>
          <cell r="F201" t="str">
            <v>OTHERS</v>
          </cell>
          <cell r="G201" t="str">
            <v>01-09-2022</v>
          </cell>
          <cell r="H201">
            <v>1257</v>
          </cell>
          <cell r="I201" t="str">
            <v>US Dollars</v>
          </cell>
          <cell r="J201" t="str">
            <v>06-09-2022</v>
          </cell>
          <cell r="K201" t="str">
            <v>Available</v>
          </cell>
        </row>
        <row r="202">
          <cell r="A202" t="str">
            <v>S22004278093</v>
          </cell>
          <cell r="B202" t="str">
            <v>YESB0000006001485856</v>
          </cell>
          <cell r="C202" t="str">
            <v>29-11-2022</v>
          </cell>
          <cell r="D202" t="str">
            <v>Fresh</v>
          </cell>
          <cell r="E202" t="str">
            <v>594BM75223140012</v>
          </cell>
          <cell r="F202" t="str">
            <v>OTHERS</v>
          </cell>
          <cell r="G202" t="str">
            <v>01-09-2022</v>
          </cell>
          <cell r="H202">
            <v>7769</v>
          </cell>
          <cell r="I202" t="str">
            <v>EURO</v>
          </cell>
          <cell r="J202" t="str">
            <v>02-09-2022</v>
          </cell>
          <cell r="K202" t="str">
            <v>Available</v>
          </cell>
        </row>
        <row r="203">
          <cell r="A203" t="str">
            <v>S22004278091</v>
          </cell>
          <cell r="B203" t="str">
            <v>YESB0000003001483143</v>
          </cell>
          <cell r="C203" t="str">
            <v>25-11-2022</v>
          </cell>
          <cell r="D203" t="str">
            <v>Fresh</v>
          </cell>
          <cell r="E203" t="str">
            <v>003BM75223140099</v>
          </cell>
          <cell r="F203" t="str">
            <v>OTHERS</v>
          </cell>
          <cell r="G203" t="str">
            <v>01-09-2022</v>
          </cell>
          <cell r="H203">
            <v>8690</v>
          </cell>
          <cell r="I203" t="str">
            <v>EURO</v>
          </cell>
          <cell r="J203" t="str">
            <v>07-09-2022</v>
          </cell>
          <cell r="K203" t="str">
            <v>Available</v>
          </cell>
        </row>
        <row r="204">
          <cell r="A204" t="str">
            <v>S22004278097</v>
          </cell>
          <cell r="B204" t="str">
            <v>YESB0000006001474099</v>
          </cell>
          <cell r="C204" t="str">
            <v>15-11-2022</v>
          </cell>
          <cell r="D204" t="str">
            <v>Fresh</v>
          </cell>
          <cell r="E204" t="str">
            <v>594BM75223140013</v>
          </cell>
          <cell r="F204" t="str">
            <v>OTHERS</v>
          </cell>
          <cell r="G204" t="str">
            <v>01-09-2022</v>
          </cell>
          <cell r="H204">
            <v>1476</v>
          </cell>
          <cell r="I204" t="str">
            <v>US Dollars</v>
          </cell>
          <cell r="J204" t="str">
            <v>01-09-2022</v>
          </cell>
          <cell r="K204" t="str">
            <v>Available</v>
          </cell>
        </row>
        <row r="205">
          <cell r="A205" t="str">
            <v>S22004278094</v>
          </cell>
          <cell r="B205" t="str">
            <v>YESB0000006001474112</v>
          </cell>
          <cell r="C205" t="str">
            <v>15-11-2022</v>
          </cell>
          <cell r="D205" t="str">
            <v>Fresh</v>
          </cell>
          <cell r="E205" t="str">
            <v>594BM75223140010</v>
          </cell>
          <cell r="F205" t="str">
            <v>OTHERS</v>
          </cell>
          <cell r="G205" t="str">
            <v>01-09-2022</v>
          </cell>
          <cell r="H205">
            <v>1317</v>
          </cell>
          <cell r="I205" t="str">
            <v>US Dollars</v>
          </cell>
          <cell r="J205" t="str">
            <v>01-09-2022</v>
          </cell>
          <cell r="K205" t="str">
            <v>Available</v>
          </cell>
        </row>
        <row r="206">
          <cell r="A206" t="str">
            <v>S22004278096</v>
          </cell>
          <cell r="B206" t="str">
            <v>YESB0000006001474384</v>
          </cell>
          <cell r="C206" t="str">
            <v>15-11-2022</v>
          </cell>
          <cell r="D206" t="str">
            <v>Fresh</v>
          </cell>
          <cell r="E206" t="str">
            <v>594BM75223140009</v>
          </cell>
          <cell r="F206" t="str">
            <v>OTHERS</v>
          </cell>
          <cell r="G206" t="str">
            <v>01-09-2022</v>
          </cell>
          <cell r="H206">
            <v>650</v>
          </cell>
          <cell r="I206" t="str">
            <v>US Dollars</v>
          </cell>
          <cell r="J206" t="str">
            <v>06-09-2022</v>
          </cell>
          <cell r="K206" t="str">
            <v>Available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l_of_Entry_Not_Submitted"/>
      <sheetName val="BoE_Not_Submitted_on_IDPMS"/>
      <sheetName val="Export_Advance_outstanding"/>
      <sheetName val="Export Bill_outstanding"/>
      <sheetName val="Shipping_Bill_outstanding_EDPMS"/>
    </sheetNames>
    <sheetDataSet>
      <sheetData sheetId="0"/>
      <sheetData sheetId="1"/>
      <sheetData sheetId="2">
        <row r="2">
          <cell r="A2" t="str">
            <v>003FINW223080282</v>
          </cell>
          <cell r="B2">
            <v>44869</v>
          </cell>
          <cell r="C2" t="str">
            <v>NATURE S SOURCE INC</v>
          </cell>
          <cell r="D2" t="str">
            <v>USD</v>
          </cell>
          <cell r="E2">
            <v>1257</v>
          </cell>
          <cell r="F2">
            <v>1257</v>
          </cell>
          <cell r="G2" t="str">
            <v>US</v>
          </cell>
          <cell r="H2" t="str">
            <v>TDOMCATTTOR</v>
          </cell>
          <cell r="I2" t="str">
            <v>CA</v>
          </cell>
        </row>
        <row r="3">
          <cell r="A3" t="str">
            <v>003FINW241130124</v>
          </cell>
          <cell r="B3">
            <v>45404</v>
          </cell>
          <cell r="C3" t="str">
            <v>MOHAMAD JAAFAR</v>
          </cell>
          <cell r="D3" t="str">
            <v>USD</v>
          </cell>
          <cell r="E3">
            <v>2897</v>
          </cell>
          <cell r="F3">
            <v>2897</v>
          </cell>
          <cell r="G3" t="str">
            <v>AU</v>
          </cell>
          <cell r="H3" t="str">
            <v>WISE US, INC.</v>
          </cell>
          <cell r="I3" t="str">
            <v>US</v>
          </cell>
        </row>
        <row r="4">
          <cell r="A4" t="str">
            <v>003FINW241230355</v>
          </cell>
          <cell r="B4">
            <v>45414</v>
          </cell>
          <cell r="C4" t="str">
            <v>SESSIONS CANNABIS FRANCHISES INC</v>
          </cell>
          <cell r="D4" t="str">
            <v>USD</v>
          </cell>
          <cell r="E4">
            <v>180</v>
          </cell>
          <cell r="F4">
            <v>180</v>
          </cell>
          <cell r="G4" t="str">
            <v>CA</v>
          </cell>
          <cell r="H4" t="str">
            <v>CIBCCATT</v>
          </cell>
          <cell r="I4" t="str">
            <v>CA</v>
          </cell>
        </row>
        <row r="5">
          <cell r="A5" t="str">
            <v>003FINW241550043</v>
          </cell>
          <cell r="B5">
            <v>45446</v>
          </cell>
          <cell r="C5" t="str">
            <v>SIMPLYVISION GMBH</v>
          </cell>
          <cell r="D5" t="str">
            <v>EUR</v>
          </cell>
          <cell r="E5">
            <v>6071.5</v>
          </cell>
          <cell r="F5">
            <v>6071.5</v>
          </cell>
          <cell r="G5" t="str">
            <v>CH</v>
          </cell>
          <cell r="H5" t="str">
            <v>POFICHBEXXX</v>
          </cell>
          <cell r="I5" t="str">
            <v>CH</v>
          </cell>
        </row>
        <row r="6">
          <cell r="A6" t="str">
            <v>003FINW231280380</v>
          </cell>
          <cell r="B6">
            <v>45054</v>
          </cell>
          <cell r="C6" t="str">
            <v>CFO CONSULTING</v>
          </cell>
          <cell r="D6" t="str">
            <v>USD</v>
          </cell>
          <cell r="E6">
            <v>1940</v>
          </cell>
          <cell r="F6">
            <v>1940</v>
          </cell>
          <cell r="G6" t="str">
            <v>QA</v>
          </cell>
          <cell r="H6" t="str">
            <v>CBQAQAQAXXX</v>
          </cell>
          <cell r="I6" t="str">
            <v>QA</v>
          </cell>
        </row>
        <row r="7">
          <cell r="A7" t="str">
            <v>003FINW231180248</v>
          </cell>
          <cell r="B7">
            <v>45044</v>
          </cell>
          <cell r="C7" t="str">
            <v>CFO CONSULTING</v>
          </cell>
          <cell r="D7" t="str">
            <v>USD</v>
          </cell>
          <cell r="E7">
            <v>1495</v>
          </cell>
          <cell r="F7">
            <v>1495</v>
          </cell>
          <cell r="G7" t="str">
            <v>QA</v>
          </cell>
          <cell r="H7" t="str">
            <v>CBQAQAQAXXX</v>
          </cell>
          <cell r="I7" t="str">
            <v>QA</v>
          </cell>
        </row>
        <row r="8">
          <cell r="A8" t="str">
            <v>003FINW222060381</v>
          </cell>
          <cell r="B8">
            <v>44767</v>
          </cell>
          <cell r="C8" t="str">
            <v>MYGERMANY GMBH</v>
          </cell>
          <cell r="D8" t="str">
            <v>EUR</v>
          </cell>
          <cell r="E8">
            <v>1180</v>
          </cell>
          <cell r="F8">
            <v>1180</v>
          </cell>
          <cell r="G8" t="str">
            <v>DE</v>
          </cell>
          <cell r="H8" t="str">
            <v>GENODEF1WE1</v>
          </cell>
          <cell r="I8" t="str">
            <v>DE</v>
          </cell>
        </row>
        <row r="9">
          <cell r="A9" t="str">
            <v>003FINW220200271</v>
          </cell>
          <cell r="B9">
            <v>44581</v>
          </cell>
          <cell r="C9" t="str">
            <v>SOUTHERN CROSS EDUCATION INSTITUTE</v>
          </cell>
          <cell r="D9" t="str">
            <v>AUD</v>
          </cell>
          <cell r="E9">
            <v>1461</v>
          </cell>
          <cell r="F9">
            <v>1461</v>
          </cell>
          <cell r="G9" t="str">
            <v>AU</v>
          </cell>
          <cell r="H9" t="str">
            <v>AUSTRALIA AND NEW ZEALAND BANKING GROUP LIMITED</v>
          </cell>
          <cell r="I9" t="str">
            <v>AU</v>
          </cell>
        </row>
        <row r="10">
          <cell r="A10" t="str">
            <v>003FINW223430308</v>
          </cell>
          <cell r="B10">
            <v>44904</v>
          </cell>
          <cell r="C10" t="str">
            <v>UPWORK ESCROW INC</v>
          </cell>
          <cell r="D10" t="str">
            <v>USD</v>
          </cell>
          <cell r="E10">
            <v>17255</v>
          </cell>
          <cell r="F10">
            <v>17255</v>
          </cell>
          <cell r="G10" t="str">
            <v>US</v>
          </cell>
          <cell r="H10" t="str">
            <v>WFBIUS6S</v>
          </cell>
          <cell r="I10" t="str">
            <v>US</v>
          </cell>
        </row>
        <row r="11">
          <cell r="A11" t="str">
            <v>003FINW211270270</v>
          </cell>
          <cell r="B11">
            <v>44323</v>
          </cell>
          <cell r="C11" t="str">
            <v>WILD CARD CANNABIS INCORPORATED</v>
          </cell>
          <cell r="D11" t="str">
            <v>USD</v>
          </cell>
          <cell r="E11">
            <v>6493.83</v>
          </cell>
          <cell r="F11">
            <v>6493.83</v>
          </cell>
          <cell r="G11" t="str">
            <v>CA</v>
          </cell>
          <cell r="H11" t="str">
            <v xml:space="preserve"> CMOCASH MANAGEMENTONLINECCW-</v>
          </cell>
          <cell r="I11" t="str">
            <v>CA</v>
          </cell>
        </row>
        <row r="12">
          <cell r="A12" t="str">
            <v>003FINW241060039</v>
          </cell>
          <cell r="B12">
            <v>45397</v>
          </cell>
          <cell r="C12" t="str">
            <v>PRONKO CONSULTING LIMITED</v>
          </cell>
          <cell r="D12" t="str">
            <v>EUR</v>
          </cell>
          <cell r="E12">
            <v>1375</v>
          </cell>
          <cell r="F12">
            <v>1375</v>
          </cell>
          <cell r="G12" t="str">
            <v>IE</v>
          </cell>
          <cell r="H12" t="str">
            <v>TRWIGB2LXXX</v>
          </cell>
          <cell r="I12" t="str">
            <v>GB</v>
          </cell>
        </row>
        <row r="13">
          <cell r="A13" t="str">
            <v>003FINW241350077</v>
          </cell>
          <cell r="B13">
            <v>45426</v>
          </cell>
          <cell r="C13" t="str">
            <v>PRONKO CONSULTING LIMITED</v>
          </cell>
          <cell r="D13" t="str">
            <v>EUR</v>
          </cell>
          <cell r="E13">
            <v>835.71</v>
          </cell>
          <cell r="F13">
            <v>835.71</v>
          </cell>
          <cell r="G13" t="str">
            <v>GB</v>
          </cell>
          <cell r="H13" t="str">
            <v>TRWIGB2LXXX</v>
          </cell>
          <cell r="I13" t="str">
            <v>GB</v>
          </cell>
        </row>
        <row r="14">
          <cell r="A14" t="str">
            <v>003FINW220970283</v>
          </cell>
          <cell r="B14">
            <v>44658</v>
          </cell>
          <cell r="C14" t="str">
            <v>SANDER EENTALU</v>
          </cell>
          <cell r="D14" t="str">
            <v>USD</v>
          </cell>
          <cell r="E14">
            <v>4463</v>
          </cell>
          <cell r="F14">
            <v>4463</v>
          </cell>
          <cell r="G14" t="str">
            <v>EE</v>
          </cell>
          <cell r="H14" t="str">
            <v>LHVBEE22</v>
          </cell>
          <cell r="I14" t="str">
            <v>EE</v>
          </cell>
        </row>
        <row r="15">
          <cell r="A15" t="str">
            <v>003FINW240960221</v>
          </cell>
          <cell r="B15">
            <v>45387</v>
          </cell>
          <cell r="C15" t="str">
            <v>EYEPLASTICS LLC</v>
          </cell>
          <cell r="D15" t="str">
            <v>USD</v>
          </cell>
          <cell r="E15">
            <v>726</v>
          </cell>
          <cell r="F15">
            <v>726</v>
          </cell>
          <cell r="G15" t="str">
            <v>US</v>
          </cell>
          <cell r="H15" t="str">
            <v>ICICINBBNRI</v>
          </cell>
          <cell r="I15" t="str">
            <v>IN</v>
          </cell>
        </row>
        <row r="16">
          <cell r="A16" t="str">
            <v>003FINW223460355</v>
          </cell>
          <cell r="B16">
            <v>44907</v>
          </cell>
          <cell r="C16" t="str">
            <v>MY GERMANY GMBH</v>
          </cell>
          <cell r="D16" t="str">
            <v>EUR</v>
          </cell>
          <cell r="E16">
            <v>5488</v>
          </cell>
          <cell r="F16">
            <v>1768</v>
          </cell>
          <cell r="G16" t="str">
            <v>DE</v>
          </cell>
          <cell r="H16" t="str">
            <v>GENODEF1WE1</v>
          </cell>
          <cell r="I16" t="str">
            <v>DE</v>
          </cell>
        </row>
        <row r="17">
          <cell r="A17" t="str">
            <v>003FINW220620218</v>
          </cell>
          <cell r="B17">
            <v>44623</v>
          </cell>
          <cell r="C17" t="str">
            <v xml:space="preserve">SIMPLYVISION GMBH     </v>
          </cell>
          <cell r="D17" t="str">
            <v>EUR</v>
          </cell>
          <cell r="E17">
            <v>10270.5</v>
          </cell>
          <cell r="F17">
            <v>10270.5</v>
          </cell>
          <cell r="G17" t="str">
            <v>CH</v>
          </cell>
          <cell r="H17" t="str">
            <v xml:space="preserve">POSTFINANCE AG      </v>
          </cell>
          <cell r="I17" t="str">
            <v>CH</v>
          </cell>
        </row>
        <row r="18">
          <cell r="A18" t="str">
            <v>003FINW241450292</v>
          </cell>
          <cell r="B18">
            <v>45436</v>
          </cell>
          <cell r="C18" t="str">
            <v>SIMPLYVISION GMBH</v>
          </cell>
          <cell r="D18" t="str">
            <v>EUR</v>
          </cell>
          <cell r="E18">
            <v>5931.5</v>
          </cell>
          <cell r="F18">
            <v>5931.5</v>
          </cell>
          <cell r="G18" t="str">
            <v>CH</v>
          </cell>
          <cell r="H18" t="str">
            <v>POFICHBEXXX</v>
          </cell>
          <cell r="I18" t="str">
            <v>CH</v>
          </cell>
        </row>
        <row r="19">
          <cell r="A19" t="str">
            <v>003FINW241560056</v>
          </cell>
          <cell r="B19">
            <v>45447</v>
          </cell>
          <cell r="C19" t="str">
            <v>EYEPLASTICS LLC</v>
          </cell>
          <cell r="D19" t="str">
            <v>USD</v>
          </cell>
          <cell r="E19">
            <v>726</v>
          </cell>
          <cell r="F19">
            <v>726</v>
          </cell>
          <cell r="G19" t="str">
            <v>US</v>
          </cell>
          <cell r="H19" t="str">
            <v>ICICINBBNRI</v>
          </cell>
          <cell r="I19" t="str">
            <v>IN</v>
          </cell>
        </row>
        <row r="20">
          <cell r="A20" t="str">
            <v>003FINW221710091</v>
          </cell>
          <cell r="B20">
            <v>44732</v>
          </cell>
          <cell r="C20" t="str">
            <v xml:space="preserve">MYGERMANY GMBH </v>
          </cell>
          <cell r="D20" t="str">
            <v>EUR</v>
          </cell>
          <cell r="E20">
            <v>8690</v>
          </cell>
          <cell r="F20">
            <v>8690</v>
          </cell>
          <cell r="G20" t="str">
            <v>DE</v>
          </cell>
          <cell r="H20" t="str">
            <v>VR BANK WEIMAR EG</v>
          </cell>
          <cell r="I20" t="str">
            <v>DE</v>
          </cell>
        </row>
        <row r="21">
          <cell r="A21" t="str">
            <v>003FINW231490126</v>
          </cell>
          <cell r="B21">
            <v>45075</v>
          </cell>
          <cell r="C21" t="str">
            <v>CFOCONSULTINGCR</v>
          </cell>
          <cell r="D21" t="str">
            <v>USD</v>
          </cell>
          <cell r="E21">
            <v>2970</v>
          </cell>
          <cell r="F21">
            <v>2970</v>
          </cell>
          <cell r="G21" t="str">
            <v>QA</v>
          </cell>
          <cell r="H21" t="str">
            <v>CBQAQAQAXXX</v>
          </cell>
          <cell r="I21" t="str">
            <v>QA</v>
          </cell>
        </row>
        <row r="22">
          <cell r="A22" t="str">
            <v>003FINW230020170</v>
          </cell>
          <cell r="B22">
            <v>44928</v>
          </cell>
          <cell r="C22" t="str">
            <v>UPWORK ESCROWINC</v>
          </cell>
          <cell r="D22" t="str">
            <v>USD</v>
          </cell>
          <cell r="E22">
            <v>13305.23</v>
          </cell>
          <cell r="F22">
            <v>13305.23</v>
          </cell>
          <cell r="G22" t="str">
            <v>US</v>
          </cell>
          <cell r="H22" t="str">
            <v>WFBIUS6S</v>
          </cell>
          <cell r="I22" t="str">
            <v>US</v>
          </cell>
        </row>
        <row r="23">
          <cell r="A23" t="str">
            <v>003FINW231370192</v>
          </cell>
          <cell r="B23">
            <v>45063</v>
          </cell>
          <cell r="C23" t="str">
            <v>CFO CONSULTING</v>
          </cell>
          <cell r="D23" t="str">
            <v>USD</v>
          </cell>
          <cell r="E23">
            <v>2976</v>
          </cell>
          <cell r="F23">
            <v>2976</v>
          </cell>
          <cell r="G23" t="str">
            <v>US</v>
          </cell>
          <cell r="H23" t="str">
            <v>ICICINBBNRI</v>
          </cell>
          <cell r="I23" t="str">
            <v>IN</v>
          </cell>
        </row>
        <row r="24">
          <cell r="A24" t="str">
            <v>003FINW222220414</v>
          </cell>
          <cell r="B24">
            <v>44783</v>
          </cell>
          <cell r="C24" t="str">
            <v>NATURE S SOURCE INC</v>
          </cell>
          <cell r="D24" t="str">
            <v>USD</v>
          </cell>
          <cell r="E24">
            <v>1253</v>
          </cell>
          <cell r="F24">
            <v>1253</v>
          </cell>
          <cell r="G24" t="str">
            <v>CA</v>
          </cell>
          <cell r="H24" t="str">
            <v>TDOMCATTTOR</v>
          </cell>
          <cell r="I24" t="str">
            <v>CA</v>
          </cell>
        </row>
        <row r="25">
          <cell r="A25" t="str">
            <v>003FINW231870402</v>
          </cell>
          <cell r="B25">
            <v>45113</v>
          </cell>
          <cell r="C25" t="str">
            <v>CFOCONSULTINGCR</v>
          </cell>
          <cell r="D25" t="str">
            <v>USD</v>
          </cell>
          <cell r="E25">
            <v>1670</v>
          </cell>
          <cell r="F25">
            <v>1670</v>
          </cell>
          <cell r="G25" t="str">
            <v>QA</v>
          </cell>
          <cell r="H25" t="str">
            <v>CBQAQAQAXXX</v>
          </cell>
          <cell r="I25" t="str">
            <v>QA</v>
          </cell>
        </row>
        <row r="26">
          <cell r="A26" t="str">
            <v>003FINW241140318</v>
          </cell>
          <cell r="B26">
            <v>45405</v>
          </cell>
          <cell r="C26" t="str">
            <v>SIMPLYVISION GMBH</v>
          </cell>
          <cell r="D26" t="str">
            <v>EUR</v>
          </cell>
          <cell r="E26">
            <v>6256.5</v>
          </cell>
          <cell r="F26">
            <v>6256.5</v>
          </cell>
          <cell r="G26" t="str">
            <v>CH</v>
          </cell>
          <cell r="H26" t="str">
            <v>POFICHBEXXX</v>
          </cell>
          <cell r="I26" t="str">
            <v>CH</v>
          </cell>
        </row>
        <row r="27">
          <cell r="A27" t="str">
            <v>003FINW241550055</v>
          </cell>
          <cell r="B27">
            <v>45446</v>
          </cell>
          <cell r="C27" t="str">
            <v>MOHAMAD JAAFAR</v>
          </cell>
          <cell r="D27" t="str">
            <v>USD</v>
          </cell>
          <cell r="E27">
            <v>2897</v>
          </cell>
          <cell r="F27">
            <v>2897</v>
          </cell>
          <cell r="G27" t="str">
            <v>AU</v>
          </cell>
          <cell r="H27" t="str">
            <v>WISE US, INC.</v>
          </cell>
          <cell r="I27" t="str">
            <v>US</v>
          </cell>
        </row>
        <row r="28">
          <cell r="A28" t="str">
            <v>003FINW221170306</v>
          </cell>
          <cell r="B28">
            <v>44678</v>
          </cell>
          <cell r="C28" t="str">
            <v>FASHION LINK TRADING PTE. LTD</v>
          </cell>
          <cell r="D28" t="str">
            <v>USD</v>
          </cell>
          <cell r="E28">
            <v>1650.5</v>
          </cell>
          <cell r="F28">
            <v>375.5</v>
          </cell>
          <cell r="G28" t="str">
            <v>SG</v>
          </cell>
          <cell r="H28" t="str">
            <v>DBSSSGSG</v>
          </cell>
          <cell r="I28" t="str">
            <v>SG</v>
          </cell>
        </row>
        <row r="29">
          <cell r="A29" t="str">
            <v>003FINW220670217</v>
          </cell>
          <cell r="B29">
            <v>44628</v>
          </cell>
          <cell r="C29" t="str">
            <v>SESSIONS CANNABIS FRANCHISES INC</v>
          </cell>
          <cell r="D29" t="str">
            <v>USD</v>
          </cell>
          <cell r="E29">
            <v>650</v>
          </cell>
          <cell r="F29">
            <v>650</v>
          </cell>
          <cell r="G29" t="str">
            <v>CA</v>
          </cell>
          <cell r="H29" t="str">
            <v>CIBC - CMOCASH</v>
          </cell>
          <cell r="I29" t="str">
            <v>CA</v>
          </cell>
        </row>
        <row r="30">
          <cell r="A30" t="str">
            <v>003FINW221160065</v>
          </cell>
          <cell r="B30">
            <v>44677</v>
          </cell>
          <cell r="C30" t="str">
            <v>SIMPLYVISION GMBH</v>
          </cell>
          <cell r="D30" t="str">
            <v>EUR</v>
          </cell>
          <cell r="E30">
            <v>10270.5</v>
          </cell>
          <cell r="F30">
            <v>10270.5</v>
          </cell>
          <cell r="G30" t="str">
            <v>CH</v>
          </cell>
          <cell r="H30" t="str">
            <v>POSTFINANCE AG</v>
          </cell>
          <cell r="I30" t="str">
            <v>CH</v>
          </cell>
        </row>
        <row r="31">
          <cell r="A31" t="str">
            <v>003FINW222060374</v>
          </cell>
          <cell r="B31">
            <v>44767</v>
          </cell>
          <cell r="C31" t="str">
            <v>MYGERMANY GMBH</v>
          </cell>
          <cell r="D31" t="str">
            <v>EUR</v>
          </cell>
          <cell r="E31">
            <v>8700</v>
          </cell>
          <cell r="F31">
            <v>8700</v>
          </cell>
          <cell r="G31" t="str">
            <v>DE</v>
          </cell>
          <cell r="H31" t="str">
            <v>GENODEF1WE1</v>
          </cell>
          <cell r="I31" t="str">
            <v>DE</v>
          </cell>
        </row>
        <row r="32">
          <cell r="A32" t="str">
            <v>003FINW231810227</v>
          </cell>
          <cell r="B32">
            <v>45107</v>
          </cell>
          <cell r="C32" t="str">
            <v>FASHION LINK TRADING PTE LTD</v>
          </cell>
          <cell r="D32" t="str">
            <v>USD</v>
          </cell>
          <cell r="E32">
            <v>136.16</v>
          </cell>
          <cell r="F32">
            <v>35.229999999999997</v>
          </cell>
          <cell r="G32" t="str">
            <v>SG</v>
          </cell>
          <cell r="H32" t="str">
            <v>DBSSSGSG</v>
          </cell>
          <cell r="I32" t="str">
            <v>SG</v>
          </cell>
        </row>
        <row r="33">
          <cell r="A33" t="str">
            <v>003FINW240950444</v>
          </cell>
          <cell r="B33">
            <v>45386</v>
          </cell>
          <cell r="C33" t="str">
            <v>SIMPLYVISION GMBH</v>
          </cell>
          <cell r="D33" t="str">
            <v>EUR</v>
          </cell>
          <cell r="E33">
            <v>6031.5</v>
          </cell>
          <cell r="F33">
            <v>6031.5</v>
          </cell>
          <cell r="G33" t="str">
            <v>CH</v>
          </cell>
          <cell r="H33" t="str">
            <v>POFICHBEXXX</v>
          </cell>
          <cell r="I33" t="str">
            <v>CH</v>
          </cell>
        </row>
        <row r="34">
          <cell r="A34" t="str">
            <v>003FINW220060217</v>
          </cell>
          <cell r="B34">
            <v>44567</v>
          </cell>
          <cell r="C34" t="str">
            <v>UPWORK ESCROW INC</v>
          </cell>
          <cell r="D34" t="str">
            <v>USD</v>
          </cell>
          <cell r="E34">
            <v>31430</v>
          </cell>
          <cell r="F34">
            <v>2927.02</v>
          </cell>
          <cell r="G34" t="str">
            <v>US</v>
          </cell>
          <cell r="H34" t="str">
            <v>WFBIUS6S</v>
          </cell>
          <cell r="I34" t="str">
            <v>US</v>
          </cell>
        </row>
        <row r="35">
          <cell r="A35" t="str">
            <v>003FINW221080347</v>
          </cell>
          <cell r="B35">
            <v>44669</v>
          </cell>
          <cell r="C35" t="str">
            <v>SANDER EENTALU</v>
          </cell>
          <cell r="D35" t="str">
            <v>USD</v>
          </cell>
          <cell r="E35">
            <v>1713</v>
          </cell>
          <cell r="F35">
            <v>1713</v>
          </cell>
          <cell r="G35" t="str">
            <v>EE</v>
          </cell>
          <cell r="H35" t="str">
            <v>LHVBEE22</v>
          </cell>
          <cell r="I35" t="str">
            <v>EE</v>
          </cell>
        </row>
        <row r="36">
          <cell r="A36" t="str">
            <v>003FINW241300293</v>
          </cell>
          <cell r="B36">
            <v>45421</v>
          </cell>
          <cell r="C36" t="str">
            <v>UPWORK ESCROW INC.</v>
          </cell>
          <cell r="D36" t="str">
            <v>USD</v>
          </cell>
          <cell r="E36">
            <v>25860</v>
          </cell>
          <cell r="F36">
            <v>25860</v>
          </cell>
          <cell r="G36" t="str">
            <v>US</v>
          </cell>
          <cell r="H36" t="str">
            <v>WFBIUS6S</v>
          </cell>
          <cell r="I36" t="str">
            <v>US</v>
          </cell>
        </row>
        <row r="37">
          <cell r="A37" t="str">
            <v>003FINW241240120</v>
          </cell>
          <cell r="B37">
            <v>45415</v>
          </cell>
          <cell r="C37" t="str">
            <v>EYEPLASTICS LLC</v>
          </cell>
          <cell r="D37" t="str">
            <v>USD</v>
          </cell>
          <cell r="E37">
            <v>726</v>
          </cell>
          <cell r="F37">
            <v>726</v>
          </cell>
          <cell r="G37" t="str">
            <v>IN</v>
          </cell>
          <cell r="H37" t="str">
            <v>ICICINBBNRI</v>
          </cell>
          <cell r="I37" t="str">
            <v>IN</v>
          </cell>
        </row>
        <row r="38">
          <cell r="A38" t="str">
            <v>003FINW241210235</v>
          </cell>
          <cell r="B38">
            <v>45412</v>
          </cell>
          <cell r="C38" t="str">
            <v>SIMPLYVISION GMBH</v>
          </cell>
          <cell r="D38" t="str">
            <v>EUR</v>
          </cell>
          <cell r="E38">
            <v>5981.5</v>
          </cell>
          <cell r="F38">
            <v>5981.5</v>
          </cell>
          <cell r="G38" t="str">
            <v>CH</v>
          </cell>
          <cell r="H38" t="str">
            <v>POFICHBEXXX</v>
          </cell>
          <cell r="I38" t="str">
            <v>CH</v>
          </cell>
        </row>
        <row r="39">
          <cell r="A39" t="str">
            <v>003FINW240710305</v>
          </cell>
          <cell r="B39">
            <v>45362</v>
          </cell>
          <cell r="C39" t="str">
            <v>TW0PRONKO CONSULTING LIMITED</v>
          </cell>
          <cell r="D39" t="str">
            <v>EUR</v>
          </cell>
          <cell r="E39">
            <v>1448</v>
          </cell>
          <cell r="F39">
            <v>1448</v>
          </cell>
          <cell r="G39" t="str">
            <v>GB</v>
          </cell>
          <cell r="H39" t="str">
            <v>TRWIGB2LXXX</v>
          </cell>
          <cell r="I39" t="str">
            <v>GB</v>
          </cell>
        </row>
        <row r="40">
          <cell r="A40" t="str">
            <v>003FINW240990151</v>
          </cell>
          <cell r="B40">
            <v>45390</v>
          </cell>
          <cell r="C40" t="str">
            <v>SESSIONS CANNABISFRANCHISES INC</v>
          </cell>
          <cell r="D40" t="str">
            <v>USD</v>
          </cell>
          <cell r="E40">
            <v>180</v>
          </cell>
          <cell r="F40">
            <v>180</v>
          </cell>
          <cell r="G40" t="str">
            <v>CA</v>
          </cell>
          <cell r="H40" t="str">
            <v>CIBCCATT</v>
          </cell>
          <cell r="I40" t="str">
            <v>CA</v>
          </cell>
        </row>
      </sheetData>
      <sheetData sheetId="3"/>
      <sheetData sheetId="4">
        <row r="2">
          <cell r="B2" t="str">
            <v>S22003227088</v>
          </cell>
          <cell r="C2">
            <v>44531</v>
          </cell>
          <cell r="D2" t="str">
            <v>USD</v>
          </cell>
          <cell r="E2">
            <v>1200</v>
          </cell>
          <cell r="F2">
            <v>0</v>
          </cell>
          <cell r="G2" t="str">
            <v>723</v>
          </cell>
          <cell r="H2" t="str">
            <v>01/12/2021</v>
          </cell>
          <cell r="I2" t="str">
            <v>0410006</v>
          </cell>
          <cell r="J2" t="str">
            <v>1111007357</v>
          </cell>
          <cell r="K2" t="str">
            <v>INXXX0</v>
          </cell>
          <cell r="L2" t="str">
            <v>EDL00503222</v>
          </cell>
        </row>
        <row r="3">
          <cell r="B3" t="str">
            <v>S22003227087</v>
          </cell>
          <cell r="C3">
            <v>44531</v>
          </cell>
          <cell r="D3" t="str">
            <v>USD</v>
          </cell>
          <cell r="E3">
            <v>1500</v>
          </cell>
          <cell r="F3">
            <v>0</v>
          </cell>
          <cell r="G3" t="str">
            <v>722</v>
          </cell>
          <cell r="H3" t="str">
            <v>01/12/2021</v>
          </cell>
          <cell r="I3" t="str">
            <v>0410006</v>
          </cell>
          <cell r="J3" t="str">
            <v>1111007357</v>
          </cell>
          <cell r="K3" t="str">
            <v>INXXX0</v>
          </cell>
          <cell r="L3" t="str">
            <v>EDL00503122</v>
          </cell>
        </row>
        <row r="4">
          <cell r="B4" t="str">
            <v>S22003227086</v>
          </cell>
          <cell r="C4">
            <v>44531</v>
          </cell>
          <cell r="D4" t="str">
            <v>USD</v>
          </cell>
          <cell r="E4">
            <v>650</v>
          </cell>
          <cell r="F4">
            <v>0</v>
          </cell>
          <cell r="G4" t="str">
            <v>721</v>
          </cell>
          <cell r="H4" t="str">
            <v>01/12/2021</v>
          </cell>
          <cell r="I4" t="str">
            <v>0410006</v>
          </cell>
          <cell r="J4" t="str">
            <v>1111007357</v>
          </cell>
          <cell r="K4" t="str">
            <v>INXXX0</v>
          </cell>
          <cell r="L4" t="str">
            <v>EDL00503022</v>
          </cell>
        </row>
        <row r="5">
          <cell r="B5" t="str">
            <v>S22003553699</v>
          </cell>
          <cell r="C5">
            <v>44621</v>
          </cell>
          <cell r="D5" t="str">
            <v>USD</v>
          </cell>
          <cell r="E5">
            <v>2212.5</v>
          </cell>
          <cell r="F5">
            <v>0</v>
          </cell>
          <cell r="G5" t="str">
            <v>767</v>
          </cell>
          <cell r="H5" t="str">
            <v>01/03/2022</v>
          </cell>
          <cell r="I5" t="str">
            <v>0410042</v>
          </cell>
          <cell r="J5" t="str">
            <v>1111007357</v>
          </cell>
          <cell r="K5" t="str">
            <v>INXXX0</v>
          </cell>
          <cell r="L5" t="str">
            <v>EDL00714422</v>
          </cell>
        </row>
        <row r="6">
          <cell r="B6" t="str">
            <v>S22003553701</v>
          </cell>
          <cell r="C6">
            <v>44621</v>
          </cell>
          <cell r="D6" t="str">
            <v>USD</v>
          </cell>
          <cell r="E6">
            <v>1250</v>
          </cell>
          <cell r="F6">
            <v>0</v>
          </cell>
          <cell r="G6" t="str">
            <v>769</v>
          </cell>
          <cell r="H6" t="str">
            <v>01/03/2022</v>
          </cell>
          <cell r="I6" t="str">
            <v>0410042</v>
          </cell>
          <cell r="J6" t="str">
            <v>1111007357</v>
          </cell>
          <cell r="K6" t="str">
            <v>INXXX0</v>
          </cell>
          <cell r="L6" t="str">
            <v>EDL00714622</v>
          </cell>
        </row>
        <row r="7">
          <cell r="B7" t="str">
            <v>S22003553702</v>
          </cell>
          <cell r="C7">
            <v>44621</v>
          </cell>
          <cell r="D7" t="str">
            <v>USD</v>
          </cell>
          <cell r="E7">
            <v>625</v>
          </cell>
          <cell r="F7">
            <v>0</v>
          </cell>
          <cell r="G7" t="str">
            <v>770</v>
          </cell>
          <cell r="H7" t="str">
            <v>01/03/2022</v>
          </cell>
          <cell r="I7" t="str">
            <v>0410042</v>
          </cell>
          <cell r="J7" t="str">
            <v>1111007357</v>
          </cell>
          <cell r="K7" t="str">
            <v>INXXX0</v>
          </cell>
          <cell r="L7" t="str">
            <v>EDL00714722</v>
          </cell>
        </row>
        <row r="8">
          <cell r="B8" t="str">
            <v>S22003553705</v>
          </cell>
          <cell r="C8">
            <v>44621</v>
          </cell>
          <cell r="D8" t="str">
            <v>EUR</v>
          </cell>
          <cell r="E8">
            <v>10250</v>
          </cell>
          <cell r="F8">
            <v>0</v>
          </cell>
          <cell r="G8" t="str">
            <v>773</v>
          </cell>
          <cell r="H8" t="str">
            <v>01/03/2022</v>
          </cell>
          <cell r="I8" t="str">
            <v>0410042</v>
          </cell>
          <cell r="J8" t="str">
            <v>1111007357</v>
          </cell>
          <cell r="K8" t="str">
            <v>INXXX0</v>
          </cell>
          <cell r="L8" t="str">
            <v>EDL00715022</v>
          </cell>
        </row>
        <row r="9">
          <cell r="B9" t="str">
            <v>S22003553706</v>
          </cell>
          <cell r="C9">
            <v>44621</v>
          </cell>
          <cell r="D9" t="str">
            <v>USD</v>
          </cell>
          <cell r="E9">
            <v>10725</v>
          </cell>
          <cell r="F9">
            <v>0</v>
          </cell>
          <cell r="G9" t="str">
            <v>774</v>
          </cell>
          <cell r="H9" t="str">
            <v>01/03/2022</v>
          </cell>
          <cell r="I9" t="str">
            <v>0410042</v>
          </cell>
          <cell r="J9" t="str">
            <v>1111007357</v>
          </cell>
          <cell r="K9" t="str">
            <v>INXXX0</v>
          </cell>
        </row>
        <row r="10">
          <cell r="B10" t="str">
            <v>S22003553707</v>
          </cell>
          <cell r="C10">
            <v>44635</v>
          </cell>
          <cell r="D10" t="str">
            <v>EUR</v>
          </cell>
          <cell r="E10">
            <v>10250</v>
          </cell>
          <cell r="F10">
            <v>0</v>
          </cell>
          <cell r="G10" t="str">
            <v>775</v>
          </cell>
          <cell r="H10" t="str">
            <v>15/03/2022</v>
          </cell>
          <cell r="I10" t="str">
            <v>0410042</v>
          </cell>
          <cell r="J10" t="str">
            <v>1111007357</v>
          </cell>
          <cell r="K10" t="str">
            <v>INXXX0</v>
          </cell>
          <cell r="L10" t="str">
            <v>EDL00715122</v>
          </cell>
        </row>
        <row r="11">
          <cell r="B11" t="str">
            <v>S22003676110</v>
          </cell>
          <cell r="C11">
            <v>44652</v>
          </cell>
          <cell r="D11" t="str">
            <v>USD</v>
          </cell>
          <cell r="E11">
            <v>8499</v>
          </cell>
          <cell r="F11">
            <v>0</v>
          </cell>
          <cell r="G11" t="str">
            <v>809</v>
          </cell>
          <cell r="H11" t="str">
            <v>01/04/2022</v>
          </cell>
          <cell r="I11" t="str">
            <v>0410042</v>
          </cell>
          <cell r="J11" t="str">
            <v>1111007357</v>
          </cell>
          <cell r="K11" t="str">
            <v>INXXX0</v>
          </cell>
        </row>
        <row r="12">
          <cell r="B12" t="str">
            <v>S22003754767</v>
          </cell>
          <cell r="C12">
            <v>44682</v>
          </cell>
          <cell r="D12" t="str">
            <v>USD</v>
          </cell>
          <cell r="E12">
            <v>7848.75</v>
          </cell>
          <cell r="F12">
            <v>0</v>
          </cell>
          <cell r="G12" t="str">
            <v>823</v>
          </cell>
          <cell r="H12" t="str">
            <v>01/05/2022</v>
          </cell>
          <cell r="I12" t="str">
            <v>0410042</v>
          </cell>
          <cell r="J12" t="str">
            <v>1111007357</v>
          </cell>
          <cell r="K12" t="str">
            <v>INXXX0</v>
          </cell>
          <cell r="L12" t="str">
            <v>EDL00942422</v>
          </cell>
        </row>
        <row r="13">
          <cell r="B13" t="str">
            <v>S22003896966</v>
          </cell>
          <cell r="C13">
            <v>44713</v>
          </cell>
          <cell r="D13" t="str">
            <v>EUR</v>
          </cell>
          <cell r="E13">
            <v>10290</v>
          </cell>
          <cell r="F13">
            <v>0</v>
          </cell>
          <cell r="G13" t="str">
            <v>828</v>
          </cell>
          <cell r="H13" t="str">
            <v>01/06/2022</v>
          </cell>
          <cell r="I13" t="str">
            <v>0410042</v>
          </cell>
          <cell r="J13" t="str">
            <v>1111007357</v>
          </cell>
          <cell r="K13" t="str">
            <v>INXXX0</v>
          </cell>
        </row>
        <row r="14">
          <cell r="B14" t="str">
            <v>S22003896970</v>
          </cell>
          <cell r="C14">
            <v>44713</v>
          </cell>
          <cell r="D14" t="str">
            <v>USD</v>
          </cell>
          <cell r="E14">
            <v>1275</v>
          </cell>
          <cell r="F14">
            <v>0</v>
          </cell>
          <cell r="G14" t="str">
            <v>832</v>
          </cell>
          <cell r="H14" t="str">
            <v>01/06/2022</v>
          </cell>
          <cell r="I14" t="str">
            <v>0410042</v>
          </cell>
          <cell r="J14" t="str">
            <v>1111007357</v>
          </cell>
          <cell r="K14" t="str">
            <v>INXXX0</v>
          </cell>
          <cell r="L14" t="str">
            <v>EDL00949722</v>
          </cell>
        </row>
        <row r="15">
          <cell r="B15" t="str">
            <v>S22004043643</v>
          </cell>
          <cell r="C15">
            <v>44743</v>
          </cell>
          <cell r="D15" t="str">
            <v>EUR</v>
          </cell>
          <cell r="E15">
            <v>9900</v>
          </cell>
          <cell r="F15">
            <v>0</v>
          </cell>
          <cell r="G15" t="str">
            <v>840</v>
          </cell>
          <cell r="H15" t="str">
            <v>01/07/2022</v>
          </cell>
          <cell r="I15" t="str">
            <v>0410042</v>
          </cell>
          <cell r="J15" t="str">
            <v>1111007357</v>
          </cell>
          <cell r="K15" t="str">
            <v>INXXX0</v>
          </cell>
          <cell r="L15" t="str">
            <v>EDL00980122</v>
          </cell>
        </row>
        <row r="16">
          <cell r="B16" t="str">
            <v>S22004157086</v>
          </cell>
          <cell r="C16">
            <v>44774</v>
          </cell>
          <cell r="D16" t="str">
            <v>EUR</v>
          </cell>
          <cell r="E16">
            <v>10275</v>
          </cell>
          <cell r="F16">
            <v>0</v>
          </cell>
          <cell r="G16" t="str">
            <v>854</v>
          </cell>
          <cell r="H16" t="str">
            <v>01/08/2022</v>
          </cell>
          <cell r="I16" t="str">
            <v>0410042</v>
          </cell>
          <cell r="J16" t="str">
            <v>1111007357</v>
          </cell>
          <cell r="K16" t="str">
            <v>INXXX0</v>
          </cell>
          <cell r="L16" t="str">
            <v>EDL01121822</v>
          </cell>
        </row>
        <row r="17">
          <cell r="B17" t="str">
            <v>S22004157092</v>
          </cell>
          <cell r="C17">
            <v>44783</v>
          </cell>
          <cell r="D17" t="str">
            <v>USD</v>
          </cell>
          <cell r="E17">
            <v>1025</v>
          </cell>
          <cell r="F17">
            <v>0</v>
          </cell>
          <cell r="G17" t="str">
            <v>860</v>
          </cell>
          <cell r="H17" t="str">
            <v>10/08/2022</v>
          </cell>
          <cell r="I17" t="str">
            <v>0410042</v>
          </cell>
          <cell r="J17" t="str">
            <v>1111007357</v>
          </cell>
          <cell r="K17" t="str">
            <v>INXXX0</v>
          </cell>
        </row>
        <row r="18">
          <cell r="B18" t="str">
            <v>S22004278090</v>
          </cell>
          <cell r="C18">
            <v>44805</v>
          </cell>
          <cell r="D18" t="str">
            <v>USD</v>
          </cell>
          <cell r="E18">
            <v>3705</v>
          </cell>
          <cell r="F18">
            <v>0</v>
          </cell>
          <cell r="G18" t="str">
            <v>863</v>
          </cell>
          <cell r="H18" t="str">
            <v>01/09/2022</v>
          </cell>
          <cell r="I18" t="str">
            <v>0410042</v>
          </cell>
          <cell r="J18" t="str">
            <v>1111007357</v>
          </cell>
          <cell r="K18" t="str">
            <v>INXXX0</v>
          </cell>
          <cell r="L18" t="str">
            <v>EDL01178222</v>
          </cell>
        </row>
        <row r="19">
          <cell r="B19" t="str">
            <v>S22004278095</v>
          </cell>
          <cell r="C19">
            <v>44805</v>
          </cell>
          <cell r="D19" t="str">
            <v>USD</v>
          </cell>
          <cell r="E19">
            <v>1275</v>
          </cell>
          <cell r="F19">
            <v>0</v>
          </cell>
          <cell r="G19" t="str">
            <v>868</v>
          </cell>
          <cell r="H19" t="str">
            <v>01/09/2022</v>
          </cell>
          <cell r="I19" t="str">
            <v>0410042</v>
          </cell>
          <cell r="J19" t="str">
            <v>1111007357</v>
          </cell>
          <cell r="K19" t="str">
            <v>INXXX0</v>
          </cell>
          <cell r="L19" t="str">
            <v>EDL01179122</v>
          </cell>
        </row>
        <row r="20">
          <cell r="B20" t="str">
            <v>S22004489606</v>
          </cell>
          <cell r="C20">
            <v>44866</v>
          </cell>
          <cell r="D20" t="str">
            <v>EUR</v>
          </cell>
          <cell r="E20">
            <v>8710</v>
          </cell>
          <cell r="F20">
            <v>0</v>
          </cell>
          <cell r="G20" t="str">
            <v>886</v>
          </cell>
          <cell r="H20" t="str">
            <v>01/11/2022</v>
          </cell>
          <cell r="I20" t="str">
            <v>0410042</v>
          </cell>
          <cell r="J20" t="str">
            <v>1111007357</v>
          </cell>
          <cell r="K20" t="str">
            <v>INXXX0</v>
          </cell>
        </row>
        <row r="21">
          <cell r="B21" t="str">
            <v>S22004489607</v>
          </cell>
          <cell r="C21">
            <v>44866</v>
          </cell>
          <cell r="D21" t="str">
            <v>USD</v>
          </cell>
          <cell r="E21">
            <v>1275</v>
          </cell>
          <cell r="F21">
            <v>0</v>
          </cell>
          <cell r="G21" t="str">
            <v>887</v>
          </cell>
          <cell r="H21" t="str">
            <v>01/11/2022</v>
          </cell>
          <cell r="I21" t="str">
            <v>0410042</v>
          </cell>
          <cell r="J21" t="str">
            <v>1111007357</v>
          </cell>
          <cell r="K21" t="str">
            <v>INXXX0</v>
          </cell>
          <cell r="L21" t="str">
            <v>EDL01320722</v>
          </cell>
        </row>
        <row r="22">
          <cell r="B22" t="str">
            <v>S22004489615</v>
          </cell>
          <cell r="C22">
            <v>44895</v>
          </cell>
          <cell r="D22" t="str">
            <v>USD</v>
          </cell>
          <cell r="E22">
            <v>26099</v>
          </cell>
          <cell r="F22">
            <v>0</v>
          </cell>
          <cell r="G22" t="str">
            <v>895</v>
          </cell>
          <cell r="H22" t="str">
            <v>30/11/2022</v>
          </cell>
          <cell r="I22" t="str">
            <v>0410042</v>
          </cell>
          <cell r="J22" t="str">
            <v>1111007357</v>
          </cell>
          <cell r="K22" t="str">
            <v>INXXX0</v>
          </cell>
          <cell r="L22" t="str">
            <v>EDL01321822</v>
          </cell>
        </row>
        <row r="23">
          <cell r="B23" t="str">
            <v>S23004629069</v>
          </cell>
          <cell r="C23">
            <v>44896</v>
          </cell>
          <cell r="D23" t="str">
            <v>EUR</v>
          </cell>
          <cell r="E23">
            <v>8710</v>
          </cell>
          <cell r="F23">
            <v>0</v>
          </cell>
          <cell r="G23" t="str">
            <v>905</v>
          </cell>
          <cell r="H23" t="str">
            <v>01/12/2022</v>
          </cell>
          <cell r="I23" t="str">
            <v>0410042</v>
          </cell>
          <cell r="J23" t="str">
            <v>1111007357</v>
          </cell>
          <cell r="K23" t="str">
            <v>INXXX0</v>
          </cell>
        </row>
        <row r="24">
          <cell r="B24" t="str">
            <v>S23004629070</v>
          </cell>
          <cell r="C24">
            <v>44926</v>
          </cell>
          <cell r="D24" t="str">
            <v>USD</v>
          </cell>
          <cell r="E24">
            <v>14005.5</v>
          </cell>
          <cell r="F24">
            <v>0</v>
          </cell>
          <cell r="G24" t="str">
            <v>906</v>
          </cell>
          <cell r="H24" t="str">
            <v>31/12/2022</v>
          </cell>
          <cell r="I24" t="str">
            <v>0410042</v>
          </cell>
          <cell r="J24" t="str">
            <v>1111007357</v>
          </cell>
          <cell r="K24" t="str">
            <v>INXXX0</v>
          </cell>
          <cell r="L24" t="str">
            <v>EDL01431523</v>
          </cell>
        </row>
        <row r="25">
          <cell r="B25" t="str">
            <v>S23004718401</v>
          </cell>
          <cell r="C25">
            <v>44927</v>
          </cell>
          <cell r="D25" t="str">
            <v>EUR</v>
          </cell>
          <cell r="E25">
            <v>8710</v>
          </cell>
          <cell r="F25">
            <v>0</v>
          </cell>
          <cell r="G25" t="str">
            <v>909</v>
          </cell>
          <cell r="H25" t="str">
            <v>01/01/2023</v>
          </cell>
          <cell r="I25" t="str">
            <v>0410042</v>
          </cell>
          <cell r="J25" t="str">
            <v>1111007357</v>
          </cell>
          <cell r="K25" t="str">
            <v>INXXX0</v>
          </cell>
        </row>
        <row r="26">
          <cell r="B26" t="str">
            <v>S23005092144</v>
          </cell>
          <cell r="C26">
            <v>45031</v>
          </cell>
          <cell r="D26" t="str">
            <v>USD</v>
          </cell>
          <cell r="E26">
            <v>5287.5</v>
          </cell>
          <cell r="F26">
            <v>0</v>
          </cell>
          <cell r="G26" t="str">
            <v>1109</v>
          </cell>
          <cell r="H26" t="str">
            <v>15/04/2023</v>
          </cell>
          <cell r="I26" t="str">
            <v>0410042</v>
          </cell>
          <cell r="J26" t="str">
            <v>1111007357</v>
          </cell>
          <cell r="K26" t="str">
            <v>INXXX0</v>
          </cell>
        </row>
        <row r="27">
          <cell r="B27" t="str">
            <v>S23005179504</v>
          </cell>
          <cell r="C27">
            <v>45047</v>
          </cell>
          <cell r="D27" t="str">
            <v>USD</v>
          </cell>
          <cell r="E27">
            <v>7868</v>
          </cell>
          <cell r="F27">
            <v>0</v>
          </cell>
          <cell r="G27" t="str">
            <v>1119</v>
          </cell>
          <cell r="H27" t="str">
            <v>01/05/2023</v>
          </cell>
          <cell r="I27" t="str">
            <v>0410042</v>
          </cell>
          <cell r="J27" t="str">
            <v>1111007357</v>
          </cell>
          <cell r="K27" t="str">
            <v>INXXX0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.no/" TargetMode="External"/><Relationship Id="rId1" Type="http://schemas.openxmlformats.org/officeDocument/2006/relationships/hyperlink" Target="http://s.no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s.no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.no/" TargetMode="External"/><Relationship Id="rId1" Type="http://schemas.openxmlformats.org/officeDocument/2006/relationships/hyperlink" Target="http://s.no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s.no/" TargetMode="External"/><Relationship Id="rId1" Type="http://schemas.openxmlformats.org/officeDocument/2006/relationships/hyperlink" Target="http://s.no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.no/" TargetMode="External"/><Relationship Id="rId1" Type="http://schemas.openxmlformats.org/officeDocument/2006/relationships/hyperlink" Target="http://s.no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workbookViewId="0">
      <pane ySplit="3" topLeftCell="A16" activePane="bottomLeft" state="frozen"/>
      <selection pane="bottomLeft" activeCell="M49" sqref="M49"/>
    </sheetView>
  </sheetViews>
  <sheetFormatPr defaultColWidth="14.42578125" defaultRowHeight="15.75" customHeight="1" x14ac:dyDescent="0.25"/>
  <cols>
    <col min="1" max="1" width="5.28515625" style="198" bestFit="1" customWidth="1"/>
    <col min="2" max="2" width="32.140625" style="198" bestFit="1" customWidth="1"/>
    <col min="3" max="3" width="6.5703125" style="198" bestFit="1" customWidth="1"/>
    <col min="4" max="4" width="7.85546875" style="198" customWidth="1"/>
    <col min="5" max="5" width="7.5703125" style="198" customWidth="1"/>
    <col min="6" max="6" width="10.140625" style="198" bestFit="1" customWidth="1"/>
    <col min="7" max="7" width="9.140625" style="198" customWidth="1"/>
    <col min="8" max="8" width="8" style="560" bestFit="1" customWidth="1"/>
    <col min="9" max="9" width="13.42578125" style="198" bestFit="1" customWidth="1"/>
    <col min="10" max="10" width="8" style="198" customWidth="1"/>
    <col min="11" max="11" width="19" style="198" customWidth="1"/>
    <col min="12" max="12" width="12" style="198" bestFit="1" customWidth="1"/>
    <col min="13" max="13" width="22.28515625" style="198" customWidth="1"/>
    <col min="14" max="14" width="12.5703125" style="198" customWidth="1"/>
    <col min="15" max="15" width="19.85546875" style="198" bestFit="1" customWidth="1"/>
    <col min="16" max="16" width="21.7109375" style="198" customWidth="1"/>
    <col min="17" max="28" width="8" style="198" customWidth="1"/>
    <col min="29" max="16384" width="14.42578125" style="198"/>
  </cols>
  <sheetData>
    <row r="1" spans="1:16" ht="15.75" customHeight="1" x14ac:dyDescent="0.25">
      <c r="K1" s="201" t="s">
        <v>1736</v>
      </c>
      <c r="L1" s="201" t="s">
        <v>1737</v>
      </c>
      <c r="M1" s="202" t="s">
        <v>3411</v>
      </c>
      <c r="N1" s="202"/>
    </row>
    <row r="2" spans="1:16" ht="15.75" customHeight="1" x14ac:dyDescent="0.25">
      <c r="A2" s="847" t="s">
        <v>1893</v>
      </c>
      <c r="B2" s="842" t="s">
        <v>1012</v>
      </c>
      <c r="C2" s="848" t="s">
        <v>1013</v>
      </c>
      <c r="D2" s="203" t="s">
        <v>1014</v>
      </c>
      <c r="E2" s="848" t="s">
        <v>1015</v>
      </c>
      <c r="F2" s="849" t="s">
        <v>1016</v>
      </c>
      <c r="G2" s="846" t="s">
        <v>6</v>
      </c>
      <c r="H2" s="840" t="s">
        <v>1017</v>
      </c>
      <c r="I2" s="842" t="s">
        <v>391</v>
      </c>
      <c r="J2" s="227" t="s">
        <v>392</v>
      </c>
      <c r="K2" s="228"/>
      <c r="L2" s="842" t="s">
        <v>1018</v>
      </c>
      <c r="M2" s="842" t="s">
        <v>83</v>
      </c>
      <c r="N2" s="844" t="s">
        <v>3507</v>
      </c>
      <c r="O2" s="844" t="s">
        <v>1575</v>
      </c>
      <c r="P2" s="838" t="s">
        <v>2978</v>
      </c>
    </row>
    <row r="3" spans="1:16" ht="15.75" customHeight="1" x14ac:dyDescent="0.25">
      <c r="A3" s="843"/>
      <c r="B3" s="843"/>
      <c r="C3" s="843"/>
      <c r="D3" s="204" t="s">
        <v>1011</v>
      </c>
      <c r="E3" s="843"/>
      <c r="F3" s="843"/>
      <c r="G3" s="843"/>
      <c r="H3" s="841"/>
      <c r="I3" s="843"/>
      <c r="J3" s="205" t="s">
        <v>5</v>
      </c>
      <c r="K3" s="206" t="s">
        <v>394</v>
      </c>
      <c r="L3" s="843"/>
      <c r="M3" s="843"/>
      <c r="N3" s="845"/>
      <c r="O3" s="843"/>
      <c r="P3" s="839"/>
    </row>
    <row r="4" spans="1:16" s="237" customFormat="1" ht="15" x14ac:dyDescent="0.25">
      <c r="A4" s="308">
        <f>0+1</f>
        <v>1</v>
      </c>
      <c r="B4" s="253" t="s">
        <v>1086</v>
      </c>
      <c r="C4" s="248" t="s">
        <v>1087</v>
      </c>
      <c r="D4" s="308">
        <f>0+1</f>
        <v>1</v>
      </c>
      <c r="E4" s="263">
        <v>1213</v>
      </c>
      <c r="F4" s="264">
        <v>45352</v>
      </c>
      <c r="G4" s="256" t="s">
        <v>52</v>
      </c>
      <c r="H4" s="570">
        <v>6012.5</v>
      </c>
      <c r="I4" s="251" t="s">
        <v>3352</v>
      </c>
      <c r="J4" s="571">
        <v>6006.5</v>
      </c>
      <c r="K4" s="571" t="s">
        <v>3345</v>
      </c>
      <c r="L4" s="334" t="s">
        <v>3075</v>
      </c>
      <c r="M4" s="641" t="s">
        <v>3370</v>
      </c>
      <c r="N4" s="641" t="s">
        <v>3362</v>
      </c>
      <c r="O4" s="642" t="s">
        <v>3377</v>
      </c>
      <c r="P4" s="236"/>
    </row>
    <row r="5" spans="1:16" s="237" customFormat="1" ht="15" x14ac:dyDescent="0.25">
      <c r="A5" s="308">
        <f>A4+1</f>
        <v>2</v>
      </c>
      <c r="B5" s="253" t="s">
        <v>1558</v>
      </c>
      <c r="C5" s="248" t="s">
        <v>1065</v>
      </c>
      <c r="D5" s="308">
        <f>D4+1</f>
        <v>2</v>
      </c>
      <c r="E5" s="263">
        <v>1214</v>
      </c>
      <c r="F5" s="264">
        <v>45352</v>
      </c>
      <c r="G5" s="256" t="s">
        <v>11</v>
      </c>
      <c r="H5" s="570">
        <v>200</v>
      </c>
      <c r="I5" s="251" t="s">
        <v>3353</v>
      </c>
      <c r="J5" s="571">
        <v>180</v>
      </c>
      <c r="K5" s="571" t="s">
        <v>3346</v>
      </c>
      <c r="L5" s="334" t="s">
        <v>3075</v>
      </c>
      <c r="M5" s="641" t="s">
        <v>3370</v>
      </c>
      <c r="N5" s="641" t="s">
        <v>3363</v>
      </c>
      <c r="O5" s="642" t="s">
        <v>3372</v>
      </c>
      <c r="P5" s="236"/>
    </row>
    <row r="6" spans="1:16" s="237" customFormat="1" ht="15" x14ac:dyDescent="0.25">
      <c r="A6" s="308">
        <f t="shared" ref="A6:A45" si="0">A5+1</f>
        <v>3</v>
      </c>
      <c r="B6" s="253" t="s">
        <v>1020</v>
      </c>
      <c r="C6" s="248" t="s">
        <v>1021</v>
      </c>
      <c r="D6" s="308">
        <f t="shared" ref="D6:D34" si="1">D5+1</f>
        <v>3</v>
      </c>
      <c r="E6" s="263">
        <v>1215</v>
      </c>
      <c r="F6" s="264">
        <v>45352</v>
      </c>
      <c r="G6" s="256" t="s">
        <v>11</v>
      </c>
      <c r="H6" s="570">
        <v>750</v>
      </c>
      <c r="I6" s="251" t="s">
        <v>3354</v>
      </c>
      <c r="J6" s="571">
        <v>726</v>
      </c>
      <c r="K6" s="571" t="s">
        <v>3347</v>
      </c>
      <c r="L6" s="334" t="s">
        <v>3075</v>
      </c>
      <c r="M6" s="641" t="s">
        <v>3370</v>
      </c>
      <c r="N6" s="641" t="s">
        <v>3364</v>
      </c>
      <c r="O6" s="642" t="s">
        <v>3376</v>
      </c>
      <c r="P6" s="236"/>
    </row>
    <row r="7" spans="1:16" s="237" customFormat="1" ht="15" x14ac:dyDescent="0.25">
      <c r="A7" s="308">
        <f t="shared" si="0"/>
        <v>4</v>
      </c>
      <c r="B7" s="253" t="s">
        <v>3167</v>
      </c>
      <c r="C7" s="248" t="s">
        <v>2866</v>
      </c>
      <c r="D7" s="308">
        <f t="shared" si="1"/>
        <v>4</v>
      </c>
      <c r="E7" s="263">
        <v>1216</v>
      </c>
      <c r="F7" s="264">
        <v>45352</v>
      </c>
      <c r="G7" s="256" t="s">
        <v>52</v>
      </c>
      <c r="H7" s="570">
        <v>1460</v>
      </c>
      <c r="I7" s="251" t="s">
        <v>3355</v>
      </c>
      <c r="J7" s="571">
        <v>1448</v>
      </c>
      <c r="K7" s="571" t="s">
        <v>3348</v>
      </c>
      <c r="L7" s="334" t="s">
        <v>3075</v>
      </c>
      <c r="M7" s="641" t="s">
        <v>3370</v>
      </c>
      <c r="N7" s="641" t="s">
        <v>3365</v>
      </c>
      <c r="O7" s="642" t="s">
        <v>3375</v>
      </c>
      <c r="P7" s="236"/>
    </row>
    <row r="8" spans="1:16" s="237" customFormat="1" ht="15" x14ac:dyDescent="0.25">
      <c r="A8" s="308">
        <f t="shared" si="0"/>
        <v>5</v>
      </c>
      <c r="B8" s="253" t="s">
        <v>1086</v>
      </c>
      <c r="C8" s="248" t="s">
        <v>1087</v>
      </c>
      <c r="D8" s="308">
        <f t="shared" si="1"/>
        <v>5</v>
      </c>
      <c r="E8" s="263">
        <v>1218</v>
      </c>
      <c r="F8" s="264">
        <v>45366</v>
      </c>
      <c r="G8" s="256" t="s">
        <v>52</v>
      </c>
      <c r="H8" s="570">
        <v>6150</v>
      </c>
      <c r="I8" s="251" t="s">
        <v>3356</v>
      </c>
      <c r="J8" s="571">
        <v>6144</v>
      </c>
      <c r="K8" s="571" t="s">
        <v>3349</v>
      </c>
      <c r="L8" s="334" t="s">
        <v>3075</v>
      </c>
      <c r="M8" s="641" t="s">
        <v>3370</v>
      </c>
      <c r="N8" s="641" t="s">
        <v>3366</v>
      </c>
      <c r="O8" s="642" t="s">
        <v>3373</v>
      </c>
      <c r="P8" s="236"/>
    </row>
    <row r="9" spans="1:16" s="237" customFormat="1" ht="15" x14ac:dyDescent="0.25">
      <c r="A9" s="308">
        <f t="shared" si="0"/>
        <v>6</v>
      </c>
      <c r="B9" s="253" t="s">
        <v>3360</v>
      </c>
      <c r="C9" s="248" t="s">
        <v>1035</v>
      </c>
      <c r="D9" s="308">
        <f t="shared" si="1"/>
        <v>6</v>
      </c>
      <c r="E9" s="263">
        <v>1220</v>
      </c>
      <c r="F9" s="264">
        <v>45366</v>
      </c>
      <c r="G9" s="256" t="s">
        <v>11</v>
      </c>
      <c r="H9" s="570">
        <v>1125</v>
      </c>
      <c r="I9" s="251" t="s">
        <v>3357</v>
      </c>
      <c r="J9" s="571">
        <v>1100</v>
      </c>
      <c r="K9" s="571" t="s">
        <v>3350</v>
      </c>
      <c r="L9" s="334" t="s">
        <v>3075</v>
      </c>
      <c r="M9" s="641" t="s">
        <v>3370</v>
      </c>
      <c r="N9" s="641" t="s">
        <v>3367</v>
      </c>
      <c r="O9" s="642" t="s">
        <v>3378</v>
      </c>
      <c r="P9" s="236"/>
    </row>
    <row r="10" spans="1:16" s="237" customFormat="1" ht="15" x14ac:dyDescent="0.25">
      <c r="A10" s="308">
        <f t="shared" si="0"/>
        <v>7</v>
      </c>
      <c r="B10" s="253" t="s">
        <v>3360</v>
      </c>
      <c r="C10" s="248" t="s">
        <v>1035</v>
      </c>
      <c r="D10" s="308">
        <f t="shared" si="1"/>
        <v>7</v>
      </c>
      <c r="E10" s="263">
        <v>1221</v>
      </c>
      <c r="F10" s="264">
        <v>45366</v>
      </c>
      <c r="G10" s="256" t="s">
        <v>11</v>
      </c>
      <c r="H10" s="570">
        <v>1465</v>
      </c>
      <c r="I10" s="251" t="s">
        <v>3358</v>
      </c>
      <c r="J10" s="571">
        <v>1467</v>
      </c>
      <c r="K10" s="571" t="s">
        <v>3350</v>
      </c>
      <c r="L10" s="334" t="s">
        <v>3075</v>
      </c>
      <c r="M10" s="641" t="s">
        <v>3370</v>
      </c>
      <c r="N10" s="641" t="s">
        <v>3368</v>
      </c>
      <c r="O10" s="642" t="s">
        <v>3374</v>
      </c>
      <c r="P10" s="236"/>
    </row>
    <row r="11" spans="1:16" s="237" customFormat="1" ht="15" x14ac:dyDescent="0.25">
      <c r="A11" s="308">
        <f t="shared" si="0"/>
        <v>8</v>
      </c>
      <c r="B11" s="253" t="s">
        <v>3361</v>
      </c>
      <c r="C11" s="248" t="s">
        <v>1021</v>
      </c>
      <c r="D11" s="308">
        <f t="shared" si="1"/>
        <v>8</v>
      </c>
      <c r="E11" s="263">
        <v>1222</v>
      </c>
      <c r="F11" s="264">
        <v>45382</v>
      </c>
      <c r="G11" s="256" t="s">
        <v>11</v>
      </c>
      <c r="H11" s="570">
        <v>38976</v>
      </c>
      <c r="I11" s="251" t="s">
        <v>3359</v>
      </c>
      <c r="J11" s="571">
        <v>31960</v>
      </c>
      <c r="K11" s="571" t="s">
        <v>3351</v>
      </c>
      <c r="L11" s="334" t="s">
        <v>3075</v>
      </c>
      <c r="M11" s="641" t="s">
        <v>3370</v>
      </c>
      <c r="N11" s="641" t="s">
        <v>3369</v>
      </c>
      <c r="O11" s="642" t="s">
        <v>3371</v>
      </c>
      <c r="P11" s="236"/>
    </row>
    <row r="12" spans="1:16" s="237" customFormat="1" ht="15" x14ac:dyDescent="0.25">
      <c r="A12" s="308">
        <f t="shared" si="0"/>
        <v>9</v>
      </c>
      <c r="B12" s="253" t="s">
        <v>1086</v>
      </c>
      <c r="C12" s="248" t="s">
        <v>1087</v>
      </c>
      <c r="D12" s="308">
        <f t="shared" si="1"/>
        <v>9</v>
      </c>
      <c r="E12" s="263">
        <v>2101</v>
      </c>
      <c r="F12" s="264">
        <v>45383</v>
      </c>
      <c r="G12" s="256" t="s">
        <v>52</v>
      </c>
      <c r="H12" s="570">
        <v>6037.5</v>
      </c>
      <c r="I12" s="334" t="s">
        <v>3389</v>
      </c>
      <c r="J12" s="571">
        <v>6031.5</v>
      </c>
      <c r="K12" s="571" t="s">
        <v>3382</v>
      </c>
      <c r="L12" s="334" t="s">
        <v>3075</v>
      </c>
      <c r="M12" s="747" t="s">
        <v>3403</v>
      </c>
      <c r="N12" s="747" t="s">
        <v>3396</v>
      </c>
      <c r="O12" s="748" t="s">
        <v>3407</v>
      </c>
      <c r="P12" s="236"/>
    </row>
    <row r="13" spans="1:16" s="237" customFormat="1" ht="15" x14ac:dyDescent="0.25">
      <c r="A13" s="308">
        <f t="shared" si="0"/>
        <v>10</v>
      </c>
      <c r="B13" s="253" t="s">
        <v>1558</v>
      </c>
      <c r="C13" s="248" t="s">
        <v>1065</v>
      </c>
      <c r="D13" s="308">
        <f t="shared" si="1"/>
        <v>10</v>
      </c>
      <c r="E13" s="263">
        <v>2102</v>
      </c>
      <c r="F13" s="264">
        <v>45383</v>
      </c>
      <c r="G13" s="256" t="s">
        <v>11</v>
      </c>
      <c r="H13" s="570">
        <v>200</v>
      </c>
      <c r="I13" s="334" t="s">
        <v>3390</v>
      </c>
      <c r="J13" s="571">
        <v>180</v>
      </c>
      <c r="K13" s="571" t="s">
        <v>3383</v>
      </c>
      <c r="L13" s="334" t="s">
        <v>3075</v>
      </c>
      <c r="M13" s="747" t="s">
        <v>3403</v>
      </c>
      <c r="N13" s="747" t="s">
        <v>3397</v>
      </c>
      <c r="O13" s="748" t="s">
        <v>3409</v>
      </c>
      <c r="P13" s="236"/>
    </row>
    <row r="14" spans="1:16" s="237" customFormat="1" ht="15" x14ac:dyDescent="0.25">
      <c r="A14" s="308">
        <f t="shared" si="0"/>
        <v>11</v>
      </c>
      <c r="B14" s="253" t="s">
        <v>1020</v>
      </c>
      <c r="C14" s="248" t="s">
        <v>1021</v>
      </c>
      <c r="D14" s="308">
        <f t="shared" si="1"/>
        <v>11</v>
      </c>
      <c r="E14" s="263">
        <v>2103</v>
      </c>
      <c r="F14" s="264">
        <v>45383</v>
      </c>
      <c r="G14" s="256" t="s">
        <v>11</v>
      </c>
      <c r="H14" s="570">
        <v>750</v>
      </c>
      <c r="I14" s="334" t="s">
        <v>3391</v>
      </c>
      <c r="J14" s="571">
        <v>726</v>
      </c>
      <c r="K14" s="571" t="s">
        <v>3384</v>
      </c>
      <c r="L14" s="334" t="s">
        <v>3075</v>
      </c>
      <c r="M14" s="747" t="s">
        <v>3403</v>
      </c>
      <c r="N14" s="747" t="s">
        <v>3398</v>
      </c>
      <c r="O14" s="748" t="s">
        <v>3405</v>
      </c>
      <c r="P14" s="236"/>
    </row>
    <row r="15" spans="1:16" s="237" customFormat="1" ht="15" x14ac:dyDescent="0.25">
      <c r="A15" s="308">
        <f t="shared" si="0"/>
        <v>12</v>
      </c>
      <c r="B15" s="253" t="s">
        <v>3167</v>
      </c>
      <c r="C15" s="248" t="s">
        <v>2866</v>
      </c>
      <c r="D15" s="308">
        <f t="shared" si="1"/>
        <v>12</v>
      </c>
      <c r="E15" s="263">
        <v>2104</v>
      </c>
      <c r="F15" s="264">
        <v>45383</v>
      </c>
      <c r="G15" s="256" t="s">
        <v>52</v>
      </c>
      <c r="H15" s="570">
        <v>1387</v>
      </c>
      <c r="I15" s="334" t="s">
        <v>3392</v>
      </c>
      <c r="J15" s="571">
        <v>1375</v>
      </c>
      <c r="K15" s="571" t="s">
        <v>3385</v>
      </c>
      <c r="L15" s="334" t="s">
        <v>3075</v>
      </c>
      <c r="M15" s="747" t="s">
        <v>3403</v>
      </c>
      <c r="N15" s="747" t="s">
        <v>3399</v>
      </c>
      <c r="O15" s="748" t="s">
        <v>3404</v>
      </c>
      <c r="P15" s="236"/>
    </row>
    <row r="16" spans="1:16" s="237" customFormat="1" ht="25.5" x14ac:dyDescent="0.25">
      <c r="A16" s="308">
        <f t="shared" si="0"/>
        <v>13</v>
      </c>
      <c r="B16" s="253" t="s">
        <v>3379</v>
      </c>
      <c r="C16" s="248" t="s">
        <v>3380</v>
      </c>
      <c r="D16" s="308">
        <f t="shared" si="1"/>
        <v>13</v>
      </c>
      <c r="E16" s="263">
        <v>2105</v>
      </c>
      <c r="F16" s="264">
        <v>45383</v>
      </c>
      <c r="G16" s="256" t="s">
        <v>11</v>
      </c>
      <c r="H16" s="570">
        <v>2905</v>
      </c>
      <c r="I16" s="334" t="s">
        <v>3393</v>
      </c>
      <c r="J16" s="571">
        <v>2897</v>
      </c>
      <c r="K16" s="571" t="s">
        <v>3386</v>
      </c>
      <c r="L16" s="334" t="s">
        <v>3075</v>
      </c>
      <c r="M16" s="747" t="s">
        <v>3403</v>
      </c>
      <c r="N16" s="747" t="s">
        <v>3400</v>
      </c>
      <c r="O16" s="748" t="s">
        <v>3406</v>
      </c>
      <c r="P16" s="236"/>
    </row>
    <row r="17" spans="1:16" s="237" customFormat="1" ht="15" x14ac:dyDescent="0.25">
      <c r="A17" s="308">
        <f t="shared" si="0"/>
        <v>14</v>
      </c>
      <c r="B17" s="253" t="s">
        <v>1086</v>
      </c>
      <c r="C17" s="248" t="s">
        <v>1087</v>
      </c>
      <c r="D17" s="308">
        <f t="shared" si="1"/>
        <v>14</v>
      </c>
      <c r="E17" s="263">
        <v>2107</v>
      </c>
      <c r="F17" s="264">
        <v>45397</v>
      </c>
      <c r="G17" s="256" t="s">
        <v>52</v>
      </c>
      <c r="H17" s="570">
        <v>6262.5</v>
      </c>
      <c r="I17" s="334" t="s">
        <v>3394</v>
      </c>
      <c r="J17" s="571">
        <v>6256.5</v>
      </c>
      <c r="K17" s="571" t="s">
        <v>3387</v>
      </c>
      <c r="L17" s="334" t="s">
        <v>3075</v>
      </c>
      <c r="M17" s="747" t="s">
        <v>3403</v>
      </c>
      <c r="N17" s="747" t="s">
        <v>3401</v>
      </c>
      <c r="O17" s="748" t="s">
        <v>3408</v>
      </c>
      <c r="P17" s="236"/>
    </row>
    <row r="18" spans="1:16" s="237" customFormat="1" ht="15" x14ac:dyDescent="0.25">
      <c r="A18" s="308">
        <f t="shared" si="0"/>
        <v>15</v>
      </c>
      <c r="B18" s="253" t="s">
        <v>3361</v>
      </c>
      <c r="C18" s="248" t="s">
        <v>1021</v>
      </c>
      <c r="D18" s="308">
        <f t="shared" si="1"/>
        <v>15</v>
      </c>
      <c r="E18" s="263">
        <v>2109</v>
      </c>
      <c r="F18" s="264" t="s">
        <v>3381</v>
      </c>
      <c r="G18" s="256" t="s">
        <v>11</v>
      </c>
      <c r="H18" s="570">
        <v>29056</v>
      </c>
      <c r="I18" s="334" t="s">
        <v>3395</v>
      </c>
      <c r="J18" s="571">
        <v>25860</v>
      </c>
      <c r="K18" s="571" t="s">
        <v>3388</v>
      </c>
      <c r="L18" s="334" t="s">
        <v>3075</v>
      </c>
      <c r="M18" s="747" t="s">
        <v>3403</v>
      </c>
      <c r="N18" s="747" t="s">
        <v>3402</v>
      </c>
      <c r="O18" s="748" t="s">
        <v>3410</v>
      </c>
      <c r="P18" s="236"/>
    </row>
    <row r="19" spans="1:16" s="237" customFormat="1" ht="15" x14ac:dyDescent="0.25">
      <c r="A19" s="308">
        <f t="shared" si="0"/>
        <v>16</v>
      </c>
      <c r="B19" s="253" t="s">
        <v>1086</v>
      </c>
      <c r="C19" s="248" t="s">
        <v>1087</v>
      </c>
      <c r="D19" s="252">
        <f t="shared" si="1"/>
        <v>16</v>
      </c>
      <c r="E19" s="263">
        <v>2110</v>
      </c>
      <c r="F19" s="264">
        <v>45413</v>
      </c>
      <c r="G19" s="256" t="s">
        <v>52</v>
      </c>
      <c r="H19" s="570">
        <v>5987.5</v>
      </c>
      <c r="I19" s="251" t="s">
        <v>3420</v>
      </c>
      <c r="J19" s="571">
        <v>5981.5</v>
      </c>
      <c r="K19" s="571" t="s">
        <v>3412</v>
      </c>
      <c r="L19" s="334" t="s">
        <v>3075</v>
      </c>
      <c r="M19" s="749" t="s">
        <v>3436</v>
      </c>
      <c r="N19" s="749" t="s">
        <v>3428</v>
      </c>
      <c r="O19" s="750" t="s">
        <v>3439</v>
      </c>
      <c r="P19" s="236"/>
    </row>
    <row r="20" spans="1:16" s="237" customFormat="1" ht="15" x14ac:dyDescent="0.25">
      <c r="A20" s="308">
        <f t="shared" si="0"/>
        <v>17</v>
      </c>
      <c r="B20" s="253" t="s">
        <v>1558</v>
      </c>
      <c r="C20" s="248" t="s">
        <v>1065</v>
      </c>
      <c r="D20" s="252">
        <f t="shared" si="1"/>
        <v>17</v>
      </c>
      <c r="E20" s="263">
        <v>2111</v>
      </c>
      <c r="F20" s="264">
        <v>45413</v>
      </c>
      <c r="G20" s="256" t="s">
        <v>11</v>
      </c>
      <c r="H20" s="570">
        <v>200</v>
      </c>
      <c r="I20" s="251" t="s">
        <v>3421</v>
      </c>
      <c r="J20" s="571">
        <v>180</v>
      </c>
      <c r="K20" s="571" t="s">
        <v>3413</v>
      </c>
      <c r="L20" s="334" t="s">
        <v>3075</v>
      </c>
      <c r="M20" s="749" t="s">
        <v>3436</v>
      </c>
      <c r="N20" s="749" t="s">
        <v>3429</v>
      </c>
      <c r="O20" s="750" t="s">
        <v>3444</v>
      </c>
      <c r="P20" s="236"/>
    </row>
    <row r="21" spans="1:16" s="237" customFormat="1" ht="15" x14ac:dyDescent="0.25">
      <c r="A21" s="308">
        <f t="shared" si="0"/>
        <v>18</v>
      </c>
      <c r="B21" s="253" t="s">
        <v>1020</v>
      </c>
      <c r="C21" s="248" t="s">
        <v>1021</v>
      </c>
      <c r="D21" s="252">
        <f t="shared" si="1"/>
        <v>18</v>
      </c>
      <c r="E21" s="263">
        <v>2112</v>
      </c>
      <c r="F21" s="264">
        <v>45413</v>
      </c>
      <c r="G21" s="256" t="s">
        <v>11</v>
      </c>
      <c r="H21" s="570">
        <v>750</v>
      </c>
      <c r="I21" s="251" t="s">
        <v>3422</v>
      </c>
      <c r="J21" s="571">
        <v>726</v>
      </c>
      <c r="K21" s="571" t="s">
        <v>3414</v>
      </c>
      <c r="L21" s="334" t="s">
        <v>3075</v>
      </c>
      <c r="M21" s="749" t="s">
        <v>3436</v>
      </c>
      <c r="N21" s="749" t="s">
        <v>3430</v>
      </c>
      <c r="O21" s="750" t="s">
        <v>3441</v>
      </c>
      <c r="P21" s="236"/>
    </row>
    <row r="22" spans="1:16" s="237" customFormat="1" ht="15" x14ac:dyDescent="0.25">
      <c r="A22" s="308">
        <f t="shared" si="0"/>
        <v>19</v>
      </c>
      <c r="B22" s="253" t="s">
        <v>3167</v>
      </c>
      <c r="C22" s="248" t="s">
        <v>2866</v>
      </c>
      <c r="D22" s="252">
        <f t="shared" si="1"/>
        <v>19</v>
      </c>
      <c r="E22" s="263">
        <v>2113</v>
      </c>
      <c r="F22" s="264">
        <v>45413</v>
      </c>
      <c r="G22" s="256" t="s">
        <v>52</v>
      </c>
      <c r="H22" s="570">
        <v>847.71</v>
      </c>
      <c r="I22" s="251" t="s">
        <v>3423</v>
      </c>
      <c r="J22" s="571">
        <v>835.71</v>
      </c>
      <c r="K22" s="571" t="s">
        <v>3415</v>
      </c>
      <c r="L22" s="334" t="s">
        <v>3075</v>
      </c>
      <c r="M22" s="749" t="s">
        <v>3436</v>
      </c>
      <c r="N22" s="519" t="s">
        <v>3431</v>
      </c>
      <c r="O22" s="750" t="s">
        <v>3438</v>
      </c>
      <c r="P22" s="236"/>
    </row>
    <row r="23" spans="1:16" s="237" customFormat="1" ht="25.5" x14ac:dyDescent="0.25">
      <c r="A23" s="308">
        <f t="shared" si="0"/>
        <v>20</v>
      </c>
      <c r="B23" s="253" t="s">
        <v>3379</v>
      </c>
      <c r="C23" s="248" t="s">
        <v>3380</v>
      </c>
      <c r="D23" s="252">
        <f t="shared" si="1"/>
        <v>20</v>
      </c>
      <c r="E23" s="263">
        <v>2114</v>
      </c>
      <c r="F23" s="264">
        <v>45413</v>
      </c>
      <c r="G23" s="256" t="s">
        <v>11</v>
      </c>
      <c r="H23" s="570">
        <v>2905</v>
      </c>
      <c r="I23" s="251" t="s">
        <v>3424</v>
      </c>
      <c r="J23" s="571">
        <v>2897</v>
      </c>
      <c r="K23" s="571" t="s">
        <v>3416</v>
      </c>
      <c r="L23" s="334" t="s">
        <v>3075</v>
      </c>
      <c r="M23" s="749" t="s">
        <v>3436</v>
      </c>
      <c r="N23" s="749" t="s">
        <v>3432</v>
      </c>
      <c r="O23" s="750" t="s">
        <v>3443</v>
      </c>
      <c r="P23" s="236"/>
    </row>
    <row r="24" spans="1:16" s="237" customFormat="1" ht="25.5" x14ac:dyDescent="0.25">
      <c r="A24" s="308">
        <f t="shared" si="0"/>
        <v>21</v>
      </c>
      <c r="B24" s="253" t="s">
        <v>3379</v>
      </c>
      <c r="C24" s="248" t="s">
        <v>3380</v>
      </c>
      <c r="D24" s="252">
        <f t="shared" si="1"/>
        <v>21</v>
      </c>
      <c r="E24" s="263">
        <v>2115</v>
      </c>
      <c r="F24" s="264">
        <v>45413</v>
      </c>
      <c r="G24" s="256" t="s">
        <v>11</v>
      </c>
      <c r="H24" s="570">
        <v>1125</v>
      </c>
      <c r="I24" s="251" t="s">
        <v>3425</v>
      </c>
      <c r="J24" s="571">
        <v>1117</v>
      </c>
      <c r="K24" s="571" t="s">
        <v>3417</v>
      </c>
      <c r="L24" s="334" t="s">
        <v>3075</v>
      </c>
      <c r="M24" s="749" t="s">
        <v>3436</v>
      </c>
      <c r="N24" s="749" t="s">
        <v>3433</v>
      </c>
      <c r="O24" s="750" t="s">
        <v>3440</v>
      </c>
      <c r="P24" s="236"/>
    </row>
    <row r="25" spans="1:16" s="237" customFormat="1" ht="15" x14ac:dyDescent="0.25">
      <c r="A25" s="308">
        <f t="shared" si="0"/>
        <v>22</v>
      </c>
      <c r="B25" s="253" t="s">
        <v>1086</v>
      </c>
      <c r="C25" s="248" t="s">
        <v>1087</v>
      </c>
      <c r="D25" s="252">
        <f t="shared" si="1"/>
        <v>22</v>
      </c>
      <c r="E25" s="263">
        <v>2117</v>
      </c>
      <c r="F25" s="264">
        <v>45427</v>
      </c>
      <c r="G25" s="256" t="s">
        <v>52</v>
      </c>
      <c r="H25" s="570">
        <v>5937.5</v>
      </c>
      <c r="I25" s="251" t="s">
        <v>3426</v>
      </c>
      <c r="J25" s="571">
        <v>5931.5</v>
      </c>
      <c r="K25" s="571" t="s">
        <v>3418</v>
      </c>
      <c r="L25" s="334" t="s">
        <v>3075</v>
      </c>
      <c r="M25" s="749" t="s">
        <v>3436</v>
      </c>
      <c r="N25" s="749" t="s">
        <v>3434</v>
      </c>
      <c r="O25" s="750" t="s">
        <v>3437</v>
      </c>
      <c r="P25" s="236"/>
    </row>
    <row r="26" spans="1:16" s="237" customFormat="1" ht="15" x14ac:dyDescent="0.25">
      <c r="A26" s="308">
        <f t="shared" si="0"/>
        <v>23</v>
      </c>
      <c r="B26" s="253" t="s">
        <v>1077</v>
      </c>
      <c r="C26" s="248" t="s">
        <v>1021</v>
      </c>
      <c r="D26" s="252">
        <f t="shared" si="1"/>
        <v>23</v>
      </c>
      <c r="E26" s="263">
        <v>2121</v>
      </c>
      <c r="F26" s="264">
        <v>45443</v>
      </c>
      <c r="G26" s="256" t="s">
        <v>11</v>
      </c>
      <c r="H26" s="570">
        <v>32382</v>
      </c>
      <c r="I26" s="251" t="s">
        <v>3427</v>
      </c>
      <c r="J26" s="571">
        <v>28820</v>
      </c>
      <c r="K26" s="571" t="s">
        <v>3419</v>
      </c>
      <c r="L26" s="334" t="s">
        <v>3075</v>
      </c>
      <c r="M26" s="749" t="s">
        <v>3436</v>
      </c>
      <c r="N26" s="749" t="s">
        <v>3435</v>
      </c>
      <c r="O26" s="750" t="s">
        <v>3442</v>
      </c>
      <c r="P26" s="236"/>
    </row>
    <row r="27" spans="1:16" s="237" customFormat="1" ht="15" x14ac:dyDescent="0.25">
      <c r="A27" s="308">
        <f t="shared" si="0"/>
        <v>24</v>
      </c>
      <c r="B27" s="253" t="s">
        <v>1086</v>
      </c>
      <c r="C27" s="248" t="s">
        <v>1087</v>
      </c>
      <c r="D27" s="252">
        <f t="shared" si="1"/>
        <v>24</v>
      </c>
      <c r="E27" s="263">
        <v>2122</v>
      </c>
      <c r="F27" s="264">
        <v>45444</v>
      </c>
      <c r="G27" s="256" t="s">
        <v>52</v>
      </c>
      <c r="H27" s="570">
        <v>6077.5</v>
      </c>
      <c r="I27" s="251" t="s">
        <v>3523</v>
      </c>
      <c r="J27" s="571">
        <v>6071.5</v>
      </c>
      <c r="K27" s="571" t="s">
        <v>3447</v>
      </c>
      <c r="L27" s="334" t="s">
        <v>3075</v>
      </c>
      <c r="M27" s="751" t="s">
        <v>3533</v>
      </c>
      <c r="N27" s="751" t="s">
        <v>3532</v>
      </c>
      <c r="O27" s="832" t="s">
        <v>3556</v>
      </c>
      <c r="P27" s="236"/>
    </row>
    <row r="28" spans="1:16" s="237" customFormat="1" ht="15" x14ac:dyDescent="0.25">
      <c r="A28" s="308">
        <f t="shared" si="0"/>
        <v>25</v>
      </c>
      <c r="B28" s="253" t="s">
        <v>1020</v>
      </c>
      <c r="C28" s="248" t="s">
        <v>1021</v>
      </c>
      <c r="D28" s="252">
        <f t="shared" si="1"/>
        <v>25</v>
      </c>
      <c r="E28" s="263">
        <v>2123</v>
      </c>
      <c r="F28" s="264">
        <v>45444</v>
      </c>
      <c r="G28" s="256" t="s">
        <v>11</v>
      </c>
      <c r="H28" s="570">
        <v>750</v>
      </c>
      <c r="I28" s="251" t="s">
        <v>3524</v>
      </c>
      <c r="J28" s="571">
        <v>726</v>
      </c>
      <c r="K28" s="571" t="s">
        <v>3448</v>
      </c>
      <c r="L28" s="334" t="s">
        <v>3075</v>
      </c>
      <c r="M28" s="751" t="s">
        <v>3533</v>
      </c>
      <c r="N28" s="751" t="s">
        <v>3534</v>
      </c>
      <c r="O28" s="832" t="s">
        <v>3558</v>
      </c>
      <c r="P28" s="236"/>
    </row>
    <row r="29" spans="1:16" s="190" customFormat="1" ht="25.5" x14ac:dyDescent="0.25">
      <c r="A29" s="733">
        <f t="shared" si="0"/>
        <v>26</v>
      </c>
      <c r="B29" s="734" t="s">
        <v>3379</v>
      </c>
      <c r="C29" s="735" t="s">
        <v>1035</v>
      </c>
      <c r="D29" s="744">
        <f t="shared" si="1"/>
        <v>26</v>
      </c>
      <c r="E29" s="736">
        <v>2124</v>
      </c>
      <c r="F29" s="737">
        <v>45444</v>
      </c>
      <c r="G29" s="738" t="s">
        <v>11</v>
      </c>
      <c r="H29" s="739">
        <v>2905</v>
      </c>
      <c r="I29" s="740" t="s">
        <v>3525</v>
      </c>
      <c r="J29" s="741">
        <v>1992</v>
      </c>
      <c r="K29" s="741" t="s">
        <v>3449</v>
      </c>
      <c r="L29" s="742" t="s">
        <v>3075</v>
      </c>
      <c r="M29" s="745"/>
      <c r="N29" s="745"/>
      <c r="O29" s="746"/>
      <c r="P29" s="743"/>
    </row>
    <row r="30" spans="1:16" s="237" customFormat="1" ht="15" x14ac:dyDescent="0.25">
      <c r="A30" s="308">
        <f t="shared" si="0"/>
        <v>27</v>
      </c>
      <c r="B30" s="253" t="s">
        <v>3445</v>
      </c>
      <c r="C30" s="248" t="s">
        <v>3531</v>
      </c>
      <c r="D30" s="252">
        <f t="shared" si="1"/>
        <v>27</v>
      </c>
      <c r="E30" s="263">
        <v>2126</v>
      </c>
      <c r="F30" s="264">
        <v>45444</v>
      </c>
      <c r="G30" s="256" t="s">
        <v>11</v>
      </c>
      <c r="H30" s="570">
        <v>975</v>
      </c>
      <c r="I30" s="251" t="s">
        <v>3526</v>
      </c>
      <c r="J30" s="571">
        <v>950</v>
      </c>
      <c r="K30" s="571" t="s">
        <v>3450</v>
      </c>
      <c r="L30" s="334" t="s">
        <v>3075</v>
      </c>
      <c r="M30" s="751" t="s">
        <v>3533</v>
      </c>
      <c r="N30" s="751" t="s">
        <v>3535</v>
      </c>
      <c r="O30" s="832" t="s">
        <v>3559</v>
      </c>
      <c r="P30" s="236"/>
    </row>
    <row r="31" spans="1:16" s="237" customFormat="1" ht="15" x14ac:dyDescent="0.25">
      <c r="A31" s="308">
        <f t="shared" si="0"/>
        <v>28</v>
      </c>
      <c r="B31" s="253" t="s">
        <v>3446</v>
      </c>
      <c r="C31" s="248" t="s">
        <v>1065</v>
      </c>
      <c r="D31" s="252">
        <f t="shared" si="1"/>
        <v>28</v>
      </c>
      <c r="E31" s="263">
        <v>2127</v>
      </c>
      <c r="F31" s="264">
        <v>45444</v>
      </c>
      <c r="G31" s="256" t="s">
        <v>11</v>
      </c>
      <c r="H31" s="570">
        <v>222.25</v>
      </c>
      <c r="I31" s="251" t="s">
        <v>3527</v>
      </c>
      <c r="J31" s="571">
        <v>219.62</v>
      </c>
      <c r="K31" s="571" t="s">
        <v>3451</v>
      </c>
      <c r="L31" s="334" t="s">
        <v>3075</v>
      </c>
      <c r="M31" s="751" t="s">
        <v>3533</v>
      </c>
      <c r="N31" s="751" t="s">
        <v>3536</v>
      </c>
      <c r="O31" s="832" t="s">
        <v>3560</v>
      </c>
      <c r="P31" s="236"/>
    </row>
    <row r="32" spans="1:16" s="237" customFormat="1" ht="15" x14ac:dyDescent="0.25">
      <c r="A32" s="308">
        <f t="shared" si="0"/>
        <v>29</v>
      </c>
      <c r="B32" s="253" t="s">
        <v>3446</v>
      </c>
      <c r="C32" s="248" t="s">
        <v>1065</v>
      </c>
      <c r="D32" s="252">
        <f t="shared" si="1"/>
        <v>29</v>
      </c>
      <c r="E32" s="263">
        <v>2128</v>
      </c>
      <c r="F32" s="264">
        <v>45456</v>
      </c>
      <c r="G32" s="256" t="s">
        <v>11</v>
      </c>
      <c r="H32" s="570">
        <v>160</v>
      </c>
      <c r="I32" s="251" t="s">
        <v>3528</v>
      </c>
      <c r="J32" s="571">
        <v>154.62</v>
      </c>
      <c r="K32" s="571" t="s">
        <v>3452</v>
      </c>
      <c r="L32" s="334" t="s">
        <v>3075</v>
      </c>
      <c r="M32" s="751" t="s">
        <v>3533</v>
      </c>
      <c r="N32" s="751" t="s">
        <v>3537</v>
      </c>
      <c r="O32" s="832" t="s">
        <v>3557</v>
      </c>
      <c r="P32" s="236"/>
    </row>
    <row r="33" spans="1:16" s="237" customFormat="1" ht="15" x14ac:dyDescent="0.25">
      <c r="A33" s="308">
        <f t="shared" si="0"/>
        <v>30</v>
      </c>
      <c r="B33" s="253" t="s">
        <v>1086</v>
      </c>
      <c r="C33" s="248" t="s">
        <v>1087</v>
      </c>
      <c r="D33" s="252">
        <f t="shared" si="1"/>
        <v>30</v>
      </c>
      <c r="E33" s="263">
        <v>2129</v>
      </c>
      <c r="F33" s="264">
        <v>45458</v>
      </c>
      <c r="G33" s="256" t="s">
        <v>52</v>
      </c>
      <c r="H33" s="570">
        <v>6207.5</v>
      </c>
      <c r="I33" s="251" t="s">
        <v>3529</v>
      </c>
      <c r="J33" s="571">
        <v>6201.5</v>
      </c>
      <c r="K33" s="571" t="s">
        <v>3453</v>
      </c>
      <c r="L33" s="334" t="s">
        <v>3075</v>
      </c>
      <c r="M33" s="751" t="s">
        <v>3533</v>
      </c>
      <c r="N33" s="751" t="s">
        <v>3538</v>
      </c>
      <c r="O33" s="832" t="s">
        <v>3561</v>
      </c>
      <c r="P33" s="236"/>
    </row>
    <row r="34" spans="1:16" s="237" customFormat="1" ht="15" x14ac:dyDescent="0.25">
      <c r="A34" s="308">
        <f t="shared" si="0"/>
        <v>31</v>
      </c>
      <c r="B34" s="253" t="s">
        <v>1077</v>
      </c>
      <c r="C34" s="248" t="s">
        <v>1021</v>
      </c>
      <c r="D34" s="252">
        <f t="shared" si="1"/>
        <v>31</v>
      </c>
      <c r="E34" s="263">
        <v>2132</v>
      </c>
      <c r="F34" s="264">
        <v>45473</v>
      </c>
      <c r="G34" s="256" t="s">
        <v>11</v>
      </c>
      <c r="H34" s="570">
        <v>31247</v>
      </c>
      <c r="I34" s="251" t="s">
        <v>3530</v>
      </c>
      <c r="J34" s="571">
        <v>27810</v>
      </c>
      <c r="K34" s="571" t="s">
        <v>3454</v>
      </c>
      <c r="L34" s="334" t="s">
        <v>3075</v>
      </c>
      <c r="M34" s="751" t="s">
        <v>3533</v>
      </c>
      <c r="N34" s="751" t="s">
        <v>3539</v>
      </c>
      <c r="O34" s="832" t="s">
        <v>3555</v>
      </c>
      <c r="P34" s="236"/>
    </row>
    <row r="35" spans="1:16" s="237" customFormat="1" ht="15" x14ac:dyDescent="0.25">
      <c r="A35" s="308">
        <f t="shared" si="0"/>
        <v>32</v>
      </c>
      <c r="B35" s="253" t="s">
        <v>1086</v>
      </c>
      <c r="C35" s="248" t="s">
        <v>1087</v>
      </c>
      <c r="D35" s="252">
        <v>32</v>
      </c>
      <c r="E35" s="263">
        <v>2133</v>
      </c>
      <c r="F35" s="264">
        <v>45474</v>
      </c>
      <c r="G35" s="256" t="s">
        <v>52</v>
      </c>
      <c r="H35" s="570">
        <v>6000</v>
      </c>
      <c r="I35" s="251" t="s">
        <v>3565</v>
      </c>
      <c r="J35" s="571">
        <v>5994</v>
      </c>
      <c r="K35" s="571" t="s">
        <v>3581</v>
      </c>
      <c r="L35" s="334" t="s">
        <v>3075</v>
      </c>
      <c r="M35" s="835" t="s">
        <v>3601</v>
      </c>
      <c r="N35" s="835" t="s">
        <v>3591</v>
      </c>
      <c r="O35" s="236"/>
      <c r="P35" s="236"/>
    </row>
    <row r="36" spans="1:16" s="237" customFormat="1" ht="15" x14ac:dyDescent="0.25">
      <c r="A36" s="308">
        <f t="shared" si="0"/>
        <v>33</v>
      </c>
      <c r="B36" s="253" t="s">
        <v>3576</v>
      </c>
      <c r="C36" s="248" t="s">
        <v>1021</v>
      </c>
      <c r="D36" s="252">
        <v>32</v>
      </c>
      <c r="E36" s="263">
        <v>2134</v>
      </c>
      <c r="F36" s="264">
        <v>45474</v>
      </c>
      <c r="G36" s="256" t="s">
        <v>11</v>
      </c>
      <c r="H36" s="570">
        <v>750</v>
      </c>
      <c r="I36" s="251" t="s">
        <v>3566</v>
      </c>
      <c r="J36" s="571">
        <v>726</v>
      </c>
      <c r="K36" s="571" t="s">
        <v>3582</v>
      </c>
      <c r="L36" s="334" t="s">
        <v>3075</v>
      </c>
      <c r="M36" s="835" t="s">
        <v>3601</v>
      </c>
      <c r="N36" s="835" t="s">
        <v>3592</v>
      </c>
      <c r="O36" s="236"/>
      <c r="P36" s="236"/>
    </row>
    <row r="37" spans="1:16" s="190" customFormat="1" ht="15" x14ac:dyDescent="0.25">
      <c r="A37" s="733">
        <f t="shared" si="0"/>
        <v>34</v>
      </c>
      <c r="B37" s="734" t="s">
        <v>3577</v>
      </c>
      <c r="C37" s="735" t="s">
        <v>1035</v>
      </c>
      <c r="D37" s="744">
        <v>32</v>
      </c>
      <c r="E37" s="736">
        <v>2135</v>
      </c>
      <c r="F37" s="737">
        <v>45474</v>
      </c>
      <c r="G37" s="738" t="s">
        <v>11</v>
      </c>
      <c r="H37" s="739">
        <v>3085</v>
      </c>
      <c r="I37" s="740" t="s">
        <v>3567</v>
      </c>
      <c r="J37" s="741"/>
      <c r="K37" s="741"/>
      <c r="L37" s="742"/>
      <c r="M37" s="833"/>
      <c r="N37" s="833"/>
      <c r="O37" s="743"/>
      <c r="P37" s="743"/>
    </row>
    <row r="38" spans="1:16" s="237" customFormat="1" ht="15" x14ac:dyDescent="0.25">
      <c r="A38" s="308">
        <f t="shared" si="0"/>
        <v>35</v>
      </c>
      <c r="B38" s="253" t="s">
        <v>3446</v>
      </c>
      <c r="C38" s="248" t="s">
        <v>1065</v>
      </c>
      <c r="D38" s="252">
        <v>32</v>
      </c>
      <c r="E38" s="263">
        <v>2136</v>
      </c>
      <c r="F38" s="264">
        <v>45474</v>
      </c>
      <c r="G38" s="256" t="s">
        <v>11</v>
      </c>
      <c r="H38" s="570">
        <v>160</v>
      </c>
      <c r="I38" s="251" t="s">
        <v>3568</v>
      </c>
      <c r="J38" s="571">
        <v>154</v>
      </c>
      <c r="K38" s="571" t="s">
        <v>3583</v>
      </c>
      <c r="L38" s="334" t="s">
        <v>3075</v>
      </c>
      <c r="M38" s="835" t="s">
        <v>3601</v>
      </c>
      <c r="N38" s="835" t="s">
        <v>3593</v>
      </c>
      <c r="O38" s="236"/>
      <c r="P38" s="236"/>
    </row>
    <row r="39" spans="1:16" s="237" customFormat="1" ht="15" x14ac:dyDescent="0.25">
      <c r="A39" s="308">
        <f t="shared" si="0"/>
        <v>36</v>
      </c>
      <c r="B39" s="253" t="s">
        <v>3446</v>
      </c>
      <c r="C39" s="248" t="s">
        <v>1065</v>
      </c>
      <c r="D39" s="252">
        <v>32</v>
      </c>
      <c r="E39" s="263">
        <v>2138</v>
      </c>
      <c r="F39" s="264">
        <v>45474</v>
      </c>
      <c r="G39" s="256" t="s">
        <v>11</v>
      </c>
      <c r="H39" s="570">
        <v>520</v>
      </c>
      <c r="I39" s="251" t="s">
        <v>3569</v>
      </c>
      <c r="J39" s="571">
        <v>520</v>
      </c>
      <c r="K39" s="571" t="s">
        <v>3584</v>
      </c>
      <c r="L39" s="334" t="s">
        <v>3075</v>
      </c>
      <c r="M39" s="835" t="s">
        <v>3601</v>
      </c>
      <c r="N39" s="835" t="s">
        <v>3594</v>
      </c>
      <c r="O39" s="236"/>
      <c r="P39" s="236"/>
    </row>
    <row r="40" spans="1:16" s="237" customFormat="1" ht="15" x14ac:dyDescent="0.25">
      <c r="A40" s="308">
        <f t="shared" si="0"/>
        <v>37</v>
      </c>
      <c r="B40" s="253" t="s">
        <v>3578</v>
      </c>
      <c r="C40" s="248" t="s">
        <v>3579</v>
      </c>
      <c r="D40" s="252">
        <v>32</v>
      </c>
      <c r="E40" s="263">
        <v>2139</v>
      </c>
      <c r="F40" s="264">
        <v>45474</v>
      </c>
      <c r="G40" s="256" t="s">
        <v>11</v>
      </c>
      <c r="H40" s="570">
        <v>2425</v>
      </c>
      <c r="I40" s="251" t="s">
        <v>3570</v>
      </c>
      <c r="J40" s="571">
        <v>2392</v>
      </c>
      <c r="K40" s="571" t="s">
        <v>3585</v>
      </c>
      <c r="L40" s="334" t="s">
        <v>3075</v>
      </c>
      <c r="M40" s="835" t="s">
        <v>3601</v>
      </c>
      <c r="N40" s="835" t="s">
        <v>3595</v>
      </c>
      <c r="O40" s="236"/>
      <c r="P40" s="236"/>
    </row>
    <row r="41" spans="1:16" s="237" customFormat="1" ht="15" x14ac:dyDescent="0.25">
      <c r="A41" s="308">
        <f t="shared" si="0"/>
        <v>38</v>
      </c>
      <c r="B41" s="253" t="s">
        <v>3446</v>
      </c>
      <c r="C41" s="248" t="s">
        <v>1065</v>
      </c>
      <c r="D41" s="252">
        <v>32</v>
      </c>
      <c r="E41" s="263">
        <v>2140</v>
      </c>
      <c r="F41" s="264">
        <v>45476</v>
      </c>
      <c r="G41" s="256" t="s">
        <v>11</v>
      </c>
      <c r="H41" s="570">
        <v>274</v>
      </c>
      <c r="I41" s="251" t="s">
        <v>3571</v>
      </c>
      <c r="J41" s="571">
        <v>274</v>
      </c>
      <c r="K41" s="571" t="s">
        <v>3586</v>
      </c>
      <c r="L41" s="334" t="s">
        <v>3075</v>
      </c>
      <c r="M41" s="835" t="s">
        <v>3601</v>
      </c>
      <c r="N41" s="835" t="s">
        <v>3596</v>
      </c>
      <c r="O41" s="236"/>
      <c r="P41" s="236"/>
    </row>
    <row r="42" spans="1:16" s="237" customFormat="1" ht="15" x14ac:dyDescent="0.25">
      <c r="A42" s="308">
        <f t="shared" si="0"/>
        <v>39</v>
      </c>
      <c r="B42" s="253" t="s">
        <v>3446</v>
      </c>
      <c r="C42" s="248" t="s">
        <v>1065</v>
      </c>
      <c r="D42" s="252">
        <v>32</v>
      </c>
      <c r="E42" s="263">
        <v>2141</v>
      </c>
      <c r="F42" s="264">
        <v>45481</v>
      </c>
      <c r="G42" s="256" t="s">
        <v>11</v>
      </c>
      <c r="H42" s="570">
        <v>634</v>
      </c>
      <c r="I42" s="251" t="s">
        <v>3572</v>
      </c>
      <c r="J42" s="571">
        <v>633.57000000000005</v>
      </c>
      <c r="K42" s="571" t="s">
        <v>3587</v>
      </c>
      <c r="L42" s="334" t="s">
        <v>3075</v>
      </c>
      <c r="M42" s="835" t="s">
        <v>3601</v>
      </c>
      <c r="N42" s="835" t="s">
        <v>3597</v>
      </c>
      <c r="O42" s="236"/>
      <c r="P42" s="236"/>
    </row>
    <row r="43" spans="1:16" s="237" customFormat="1" ht="15" x14ac:dyDescent="0.25">
      <c r="A43" s="308">
        <f t="shared" si="0"/>
        <v>40</v>
      </c>
      <c r="B43" s="253" t="s">
        <v>1086</v>
      </c>
      <c r="C43" s="248" t="s">
        <v>1087</v>
      </c>
      <c r="D43" s="252">
        <v>32</v>
      </c>
      <c r="E43" s="263">
        <v>2142</v>
      </c>
      <c r="F43" s="264">
        <v>45488</v>
      </c>
      <c r="G43" s="256" t="s">
        <v>52</v>
      </c>
      <c r="H43" s="570">
        <v>5900</v>
      </c>
      <c r="I43" s="251" t="s">
        <v>3573</v>
      </c>
      <c r="J43" s="571">
        <v>5894</v>
      </c>
      <c r="K43" s="571" t="s">
        <v>3588</v>
      </c>
      <c r="L43" s="334" t="s">
        <v>3075</v>
      </c>
      <c r="M43" s="835" t="s">
        <v>3601</v>
      </c>
      <c r="N43" s="835" t="s">
        <v>3598</v>
      </c>
      <c r="O43" s="236"/>
      <c r="P43" s="236"/>
    </row>
    <row r="44" spans="1:16" s="237" customFormat="1" ht="15" x14ac:dyDescent="0.25">
      <c r="A44" s="308">
        <f t="shared" si="0"/>
        <v>41</v>
      </c>
      <c r="B44" s="253" t="s">
        <v>3446</v>
      </c>
      <c r="C44" s="248" t="s">
        <v>1065</v>
      </c>
      <c r="D44" s="252">
        <v>32</v>
      </c>
      <c r="E44" s="263">
        <v>2144</v>
      </c>
      <c r="F44" s="264">
        <v>45488</v>
      </c>
      <c r="G44" s="256" t="s">
        <v>11</v>
      </c>
      <c r="H44" s="570">
        <v>644</v>
      </c>
      <c r="I44" s="251" t="s">
        <v>3574</v>
      </c>
      <c r="J44" s="571">
        <v>643.57000000000005</v>
      </c>
      <c r="K44" s="571" t="s">
        <v>3589</v>
      </c>
      <c r="L44" s="334" t="s">
        <v>3075</v>
      </c>
      <c r="M44" s="835" t="s">
        <v>3601</v>
      </c>
      <c r="N44" s="835" t="s">
        <v>3599</v>
      </c>
      <c r="O44" s="236"/>
      <c r="P44" s="236"/>
    </row>
    <row r="45" spans="1:16" s="237" customFormat="1" ht="15" x14ac:dyDescent="0.25">
      <c r="A45" s="308">
        <f t="shared" si="0"/>
        <v>42</v>
      </c>
      <c r="B45" s="253" t="s">
        <v>3580</v>
      </c>
      <c r="C45" s="248" t="s">
        <v>1021</v>
      </c>
      <c r="D45" s="252">
        <v>32</v>
      </c>
      <c r="E45" s="263">
        <v>2146</v>
      </c>
      <c r="F45" s="264">
        <v>45504</v>
      </c>
      <c r="G45" s="256" t="s">
        <v>11</v>
      </c>
      <c r="H45" s="570">
        <v>29011.23</v>
      </c>
      <c r="I45" s="251" t="s">
        <v>3575</v>
      </c>
      <c r="J45" s="571">
        <v>25820</v>
      </c>
      <c r="K45" s="571" t="s">
        <v>3590</v>
      </c>
      <c r="L45" s="334" t="s">
        <v>3075</v>
      </c>
      <c r="M45" s="835" t="s">
        <v>3601</v>
      </c>
      <c r="N45" s="835" t="s">
        <v>3600</v>
      </c>
      <c r="O45" s="236"/>
      <c r="P45" s="236"/>
    </row>
    <row r="46" spans="1:16" ht="15" x14ac:dyDescent="0.25">
      <c r="A46" s="585"/>
      <c r="B46" s="209"/>
      <c r="C46" s="556"/>
      <c r="D46" s="584"/>
      <c r="E46" s="557"/>
      <c r="F46" s="553"/>
      <c r="G46" s="326"/>
      <c r="H46" s="552"/>
      <c r="I46" s="196"/>
      <c r="J46" s="558"/>
      <c r="K46" s="558"/>
      <c r="L46" s="521"/>
      <c r="M46" s="649"/>
      <c r="N46" s="649"/>
      <c r="O46" s="650"/>
      <c r="P46" s="197"/>
    </row>
    <row r="47" spans="1:16" ht="15" x14ac:dyDescent="0.25">
      <c r="A47" s="585"/>
      <c r="B47" s="209"/>
      <c r="C47" s="556"/>
      <c r="D47" s="584"/>
      <c r="E47" s="557"/>
      <c r="F47" s="553"/>
      <c r="G47" s="326"/>
      <c r="H47" s="552"/>
      <c r="I47" s="196"/>
      <c r="J47" s="558"/>
      <c r="K47" s="558"/>
      <c r="L47" s="521"/>
      <c r="M47" s="208"/>
      <c r="N47" s="208"/>
      <c r="O47" s="197"/>
      <c r="P47" s="197"/>
    </row>
    <row r="48" spans="1:16" ht="15" x14ac:dyDescent="0.25">
      <c r="A48" s="585"/>
      <c r="B48" s="209"/>
      <c r="C48" s="556"/>
      <c r="D48" s="584"/>
      <c r="E48" s="557"/>
      <c r="F48" s="553"/>
      <c r="G48" s="326"/>
      <c r="H48" s="552"/>
      <c r="I48" s="196"/>
      <c r="J48" s="558"/>
      <c r="K48" s="558"/>
      <c r="L48" s="521"/>
      <c r="M48" s="208"/>
      <c r="N48" s="208"/>
      <c r="O48" s="197"/>
      <c r="P48" s="197"/>
    </row>
    <row r="49" spans="1:16" ht="15" x14ac:dyDescent="0.25">
      <c r="A49" s="585"/>
      <c r="B49" s="209"/>
      <c r="C49" s="556"/>
      <c r="D49" s="584"/>
      <c r="E49" s="557"/>
      <c r="F49" s="553"/>
      <c r="G49" s="326"/>
      <c r="H49" s="552"/>
      <c r="I49" s="196"/>
      <c r="J49" s="558"/>
      <c r="K49" s="558"/>
      <c r="L49" s="521"/>
      <c r="M49" s="208"/>
      <c r="N49" s="208"/>
      <c r="O49" s="197"/>
      <c r="P49" s="197"/>
    </row>
    <row r="50" spans="1:16" ht="15" x14ac:dyDescent="0.25">
      <c r="A50" s="585"/>
      <c r="B50" s="209"/>
      <c r="C50" s="556"/>
      <c r="D50" s="584"/>
      <c r="E50" s="557"/>
      <c r="F50" s="559" t="s">
        <v>2864</v>
      </c>
      <c r="G50" s="326"/>
      <c r="H50" s="552"/>
      <c r="I50" s="196"/>
      <c r="J50" s="558"/>
      <c r="K50" s="558"/>
      <c r="L50" s="521"/>
      <c r="M50" s="208"/>
      <c r="N50" s="208"/>
      <c r="O50" s="197"/>
      <c r="P50" s="197"/>
    </row>
    <row r="51" spans="1:16" ht="15" x14ac:dyDescent="0.25">
      <c r="A51" s="585"/>
      <c r="B51" s="209"/>
      <c r="C51" s="556"/>
      <c r="D51" s="584"/>
      <c r="E51" s="557"/>
      <c r="F51" s="553"/>
      <c r="G51" s="326"/>
      <c r="H51" s="552"/>
      <c r="I51" s="196"/>
      <c r="J51" s="558"/>
      <c r="K51" s="558"/>
      <c r="L51" s="521"/>
      <c r="M51" s="208"/>
      <c r="N51" s="208"/>
      <c r="O51" s="197"/>
      <c r="P51" s="197"/>
    </row>
    <row r="52" spans="1:16" ht="15" x14ac:dyDescent="0.25">
      <c r="A52" s="585"/>
      <c r="B52" s="209"/>
      <c r="C52" s="556"/>
      <c r="D52" s="584"/>
      <c r="E52" s="557"/>
      <c r="F52" s="553"/>
      <c r="G52" s="326"/>
      <c r="H52" s="552"/>
      <c r="I52" s="196"/>
      <c r="J52" s="558"/>
      <c r="K52" s="558"/>
      <c r="L52" s="521"/>
      <c r="M52" s="208"/>
      <c r="N52" s="208"/>
      <c r="O52" s="197"/>
      <c r="P52" s="197"/>
    </row>
    <row r="53" spans="1:16" ht="15" x14ac:dyDescent="0.25">
      <c r="A53" s="585"/>
      <c r="B53" s="209"/>
      <c r="C53" s="556"/>
      <c r="D53" s="584"/>
      <c r="E53" s="557"/>
      <c r="F53" s="553"/>
      <c r="G53" s="326"/>
      <c r="H53" s="552"/>
      <c r="I53" s="196"/>
      <c r="J53" s="558"/>
      <c r="K53" s="558"/>
      <c r="L53" s="521"/>
      <c r="M53" s="208"/>
      <c r="N53" s="208"/>
      <c r="O53" s="197"/>
      <c r="P53" s="197"/>
    </row>
    <row r="54" spans="1:16" ht="15.75" customHeight="1" x14ac:dyDescent="0.25">
      <c r="A54" s="585"/>
      <c r="B54" s="226"/>
      <c r="C54" s="226"/>
      <c r="D54" s="226"/>
      <c r="E54" s="226"/>
      <c r="F54" s="226"/>
      <c r="G54" s="226"/>
      <c r="H54" s="554"/>
      <c r="I54" s="226"/>
      <c r="J54" s="226"/>
      <c r="K54" s="226"/>
      <c r="L54" s="226"/>
      <c r="M54" s="226"/>
      <c r="N54" s="226"/>
      <c r="O54" s="226"/>
      <c r="P54" s="226"/>
    </row>
    <row r="55" spans="1:16" ht="15.75" customHeight="1" x14ac:dyDescent="0.25">
      <c r="F55" s="518"/>
    </row>
  </sheetData>
  <autoFilter ref="O1:O3"/>
  <mergeCells count="13">
    <mergeCell ref="G2:G3"/>
    <mergeCell ref="A2:A3"/>
    <mergeCell ref="B2:B3"/>
    <mergeCell ref="C2:C3"/>
    <mergeCell ref="E2:E3"/>
    <mergeCell ref="F2:F3"/>
    <mergeCell ref="P2:P3"/>
    <mergeCell ref="H2:H3"/>
    <mergeCell ref="I2:I3"/>
    <mergeCell ref="L2:L3"/>
    <mergeCell ref="M2:M3"/>
    <mergeCell ref="N2:N3"/>
    <mergeCell ref="O2:O3"/>
  </mergeCells>
  <hyperlinks>
    <hyperlink ref="A2" r:id="rId1"/>
    <hyperlink ref="D3" r:id="rId2"/>
  </hyperlinks>
  <pageMargins left="0.25" right="0.25" top="0.75" bottom="0.75" header="0.3" footer="0.3"/>
  <pageSetup scale="62" fitToHeight="0" orientation="landscape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8"/>
  <sheetViews>
    <sheetView zoomScale="85" zoomScaleNormal="85" workbookViewId="0">
      <selection activeCell="O14" sqref="O14"/>
    </sheetView>
  </sheetViews>
  <sheetFormatPr defaultRowHeight="15" x14ac:dyDescent="0.25"/>
  <cols>
    <col min="1" max="1" width="3.140625" style="85" customWidth="1"/>
    <col min="2" max="2" width="10.85546875" style="85" customWidth="1"/>
    <col min="3" max="3" width="10.5703125" style="85" customWidth="1"/>
    <col min="4" max="4" width="9" style="85" customWidth="1"/>
    <col min="5" max="5" width="8.28515625" style="85" customWidth="1"/>
    <col min="6" max="6" width="13.42578125" style="85" bestFit="1" customWidth="1"/>
    <col min="7" max="7" width="18.85546875" style="85" customWidth="1"/>
    <col min="8" max="9" width="9.140625" style="85"/>
    <col min="10" max="10" width="12.42578125" style="85" customWidth="1"/>
    <col min="11" max="11" width="9.140625" style="85"/>
    <col min="12" max="12" width="33.42578125" style="85" bestFit="1" customWidth="1"/>
    <col min="13" max="13" width="8.140625" style="85" customWidth="1"/>
    <col min="14" max="14" width="9.28515625" style="85" customWidth="1"/>
    <col min="15" max="15" width="9.140625" style="85"/>
    <col min="16" max="16" width="13" style="85" customWidth="1"/>
    <col min="17" max="16384" width="9.140625" style="85"/>
  </cols>
  <sheetData>
    <row r="1" spans="2:10" x14ac:dyDescent="0.25">
      <c r="B1" s="1019" t="s">
        <v>1548</v>
      </c>
      <c r="C1" s="1019"/>
      <c r="D1" s="1019"/>
      <c r="E1" s="1019"/>
      <c r="F1" s="1019"/>
      <c r="G1" s="1019"/>
      <c r="H1" s="1019"/>
      <c r="I1" s="1019"/>
      <c r="J1" s="1019"/>
    </row>
    <row r="2" spans="2:10" x14ac:dyDescent="0.25">
      <c r="B2" s="1019" t="s">
        <v>1549</v>
      </c>
      <c r="C2" s="1019"/>
      <c r="D2" s="1019"/>
      <c r="E2" s="1019"/>
      <c r="F2" s="1019"/>
      <c r="G2" s="1019"/>
      <c r="H2" s="1019"/>
      <c r="I2" s="1019"/>
      <c r="J2" s="1019"/>
    </row>
    <row r="4" spans="2:10" x14ac:dyDescent="0.25">
      <c r="B4" s="118" t="s">
        <v>1541</v>
      </c>
      <c r="C4" s="118" t="s">
        <v>1553</v>
      </c>
      <c r="D4" s="118" t="s">
        <v>1542</v>
      </c>
      <c r="E4" s="118" t="s">
        <v>1543</v>
      </c>
      <c r="F4" s="118" t="s">
        <v>1544</v>
      </c>
      <c r="G4" s="118" t="s">
        <v>1545</v>
      </c>
      <c r="H4" s="1016" t="s">
        <v>1546</v>
      </c>
      <c r="I4" s="1017"/>
      <c r="J4" s="118" t="s">
        <v>1547</v>
      </c>
    </row>
    <row r="5" spans="2:10" x14ac:dyDescent="0.25">
      <c r="B5" s="119" t="s">
        <v>734</v>
      </c>
      <c r="C5" s="119">
        <v>133</v>
      </c>
      <c r="D5" s="120">
        <v>349</v>
      </c>
      <c r="E5" s="120" t="s">
        <v>11</v>
      </c>
      <c r="F5" s="121" t="s">
        <v>691</v>
      </c>
      <c r="G5" s="122" t="s">
        <v>735</v>
      </c>
      <c r="H5" s="123">
        <v>334</v>
      </c>
      <c r="I5" s="145">
        <v>334</v>
      </c>
      <c r="J5" s="150" t="s">
        <v>736</v>
      </c>
    </row>
    <row r="6" spans="2:10" x14ac:dyDescent="0.25">
      <c r="B6" s="124" t="s">
        <v>734</v>
      </c>
      <c r="C6" s="156">
        <v>134</v>
      </c>
      <c r="D6" s="125">
        <v>1225</v>
      </c>
      <c r="E6" s="125" t="s">
        <v>11</v>
      </c>
      <c r="F6" s="126" t="s">
        <v>691</v>
      </c>
      <c r="G6" s="125" t="s">
        <v>737</v>
      </c>
      <c r="H6" s="127">
        <v>1200</v>
      </c>
      <c r="I6" s="146">
        <v>1200</v>
      </c>
      <c r="J6" s="150">
        <v>44049</v>
      </c>
    </row>
    <row r="7" spans="2:10" x14ac:dyDescent="0.25">
      <c r="B7" s="124" t="s">
        <v>734</v>
      </c>
      <c r="C7" s="156" t="s">
        <v>1554</v>
      </c>
      <c r="D7" s="125">
        <v>2725</v>
      </c>
      <c r="E7" s="125" t="s">
        <v>11</v>
      </c>
      <c r="F7" s="126" t="s">
        <v>691</v>
      </c>
      <c r="G7" s="125" t="s">
        <v>738</v>
      </c>
      <c r="H7" s="127">
        <v>2725</v>
      </c>
      <c r="I7" s="146">
        <v>2725</v>
      </c>
      <c r="J7" s="150">
        <v>44080</v>
      </c>
    </row>
    <row r="8" spans="2:10" x14ac:dyDescent="0.25">
      <c r="B8" s="124" t="s">
        <v>734</v>
      </c>
      <c r="C8" s="156" t="s">
        <v>1556</v>
      </c>
      <c r="D8" s="125">
        <v>1825</v>
      </c>
      <c r="E8" s="125" t="s">
        <v>11</v>
      </c>
      <c r="F8" s="126" t="s">
        <v>691</v>
      </c>
      <c r="G8" s="125" t="s">
        <v>739</v>
      </c>
      <c r="H8" s="127">
        <v>1790</v>
      </c>
      <c r="I8" s="146">
        <v>1790</v>
      </c>
      <c r="J8" s="150">
        <v>43867</v>
      </c>
    </row>
    <row r="9" spans="2:10" x14ac:dyDescent="0.25">
      <c r="B9" s="124" t="s">
        <v>734</v>
      </c>
      <c r="C9" s="156" t="s">
        <v>1555</v>
      </c>
      <c r="D9" s="125">
        <v>8017</v>
      </c>
      <c r="E9" s="125" t="s">
        <v>11</v>
      </c>
      <c r="F9" s="126" t="s">
        <v>691</v>
      </c>
      <c r="G9" s="125" t="s">
        <v>740</v>
      </c>
      <c r="H9" s="127">
        <v>8017</v>
      </c>
      <c r="I9" s="146">
        <v>8017</v>
      </c>
      <c r="J9" s="150" t="s">
        <v>736</v>
      </c>
    </row>
    <row r="10" spans="2:10" ht="63.75" x14ac:dyDescent="0.25">
      <c r="B10" s="124" t="s">
        <v>734</v>
      </c>
      <c r="C10" s="156" t="s">
        <v>1557</v>
      </c>
      <c r="D10" s="125">
        <v>15960</v>
      </c>
      <c r="E10" s="125" t="s">
        <v>11</v>
      </c>
      <c r="F10" s="126" t="s">
        <v>691</v>
      </c>
      <c r="G10" s="125" t="s">
        <v>741</v>
      </c>
      <c r="H10" s="127" t="s">
        <v>742</v>
      </c>
      <c r="I10" s="146">
        <f>3130+3103+3276.5+3260.5+3085</f>
        <v>15855</v>
      </c>
      <c r="J10" s="150" t="s">
        <v>743</v>
      </c>
    </row>
    <row r="11" spans="2:10" x14ac:dyDescent="0.25">
      <c r="B11" s="124" t="s">
        <v>734</v>
      </c>
      <c r="C11" s="156">
        <v>140</v>
      </c>
      <c r="D11" s="125">
        <v>1025</v>
      </c>
      <c r="E11" s="125" t="s">
        <v>11</v>
      </c>
      <c r="F11" s="126" t="s">
        <v>691</v>
      </c>
      <c r="G11" s="125" t="s">
        <v>744</v>
      </c>
      <c r="H11" s="128">
        <v>1025</v>
      </c>
      <c r="I11" s="147">
        <v>1025</v>
      </c>
      <c r="J11" s="150" t="s">
        <v>736</v>
      </c>
    </row>
    <row r="12" spans="2:10" x14ac:dyDescent="0.25">
      <c r="B12" s="124" t="s">
        <v>734</v>
      </c>
      <c r="C12" s="156">
        <v>141</v>
      </c>
      <c r="D12" s="129">
        <v>1025</v>
      </c>
      <c r="E12" s="129" t="s">
        <v>11</v>
      </c>
      <c r="F12" s="126" t="s">
        <v>691</v>
      </c>
      <c r="G12" s="125" t="s">
        <v>745</v>
      </c>
      <c r="H12" s="128">
        <v>994</v>
      </c>
      <c r="I12" s="147">
        <v>994</v>
      </c>
      <c r="J12" s="150" t="s">
        <v>746</v>
      </c>
    </row>
    <row r="13" spans="2:10" x14ac:dyDescent="0.25">
      <c r="B13" s="124" t="s">
        <v>734</v>
      </c>
      <c r="C13" s="156">
        <v>142</v>
      </c>
      <c r="D13" s="125">
        <v>2461</v>
      </c>
      <c r="E13" s="125" t="s">
        <v>11</v>
      </c>
      <c r="F13" s="126" t="s">
        <v>691</v>
      </c>
      <c r="G13" s="125" t="s">
        <v>747</v>
      </c>
      <c r="H13" s="128">
        <v>2461</v>
      </c>
      <c r="I13" s="147">
        <v>2461</v>
      </c>
      <c r="J13" s="150" t="s">
        <v>748</v>
      </c>
    </row>
    <row r="14" spans="2:10" x14ac:dyDescent="0.25">
      <c r="B14" s="124" t="s">
        <v>734</v>
      </c>
      <c r="C14" s="156">
        <v>143</v>
      </c>
      <c r="D14" s="129">
        <v>1089.5</v>
      </c>
      <c r="E14" s="129" t="s">
        <v>11</v>
      </c>
      <c r="F14" s="126" t="s">
        <v>691</v>
      </c>
      <c r="G14" s="125" t="s">
        <v>749</v>
      </c>
      <c r="H14" s="127">
        <v>1089.5</v>
      </c>
      <c r="I14" s="146">
        <v>1089.5</v>
      </c>
      <c r="J14" s="150">
        <v>43896</v>
      </c>
    </row>
    <row r="15" spans="2:10" x14ac:dyDescent="0.25">
      <c r="B15" s="124" t="s">
        <v>734</v>
      </c>
      <c r="C15" s="156">
        <v>144</v>
      </c>
      <c r="D15" s="129">
        <v>1089.5</v>
      </c>
      <c r="E15" s="129" t="s">
        <v>11</v>
      </c>
      <c r="F15" s="126" t="s">
        <v>691</v>
      </c>
      <c r="G15" s="125" t="s">
        <v>750</v>
      </c>
      <c r="H15" s="128">
        <v>1049.5</v>
      </c>
      <c r="I15" s="147">
        <v>1049.5</v>
      </c>
      <c r="J15" s="150">
        <v>44049</v>
      </c>
    </row>
    <row r="16" spans="2:10" x14ac:dyDescent="0.25">
      <c r="B16" s="124" t="s">
        <v>734</v>
      </c>
      <c r="C16" s="156">
        <v>145</v>
      </c>
      <c r="D16" s="125">
        <v>3025</v>
      </c>
      <c r="E16" s="125" t="s">
        <v>11</v>
      </c>
      <c r="F16" s="126" t="s">
        <v>691</v>
      </c>
      <c r="G16" s="125" t="s">
        <v>751</v>
      </c>
      <c r="H16" s="127">
        <v>3010</v>
      </c>
      <c r="I16" s="146">
        <v>3010</v>
      </c>
      <c r="J16" s="150" t="s">
        <v>752</v>
      </c>
    </row>
    <row r="17" spans="2:10" x14ac:dyDescent="0.25">
      <c r="B17" s="124" t="s">
        <v>734</v>
      </c>
      <c r="C17" s="156">
        <v>146</v>
      </c>
      <c r="D17" s="129">
        <v>6153</v>
      </c>
      <c r="E17" s="129" t="s">
        <v>11</v>
      </c>
      <c r="F17" s="126" t="s">
        <v>691</v>
      </c>
      <c r="G17" s="125" t="s">
        <v>753</v>
      </c>
      <c r="H17" s="127">
        <v>6133</v>
      </c>
      <c r="I17" s="146">
        <v>6133</v>
      </c>
      <c r="J17" s="150">
        <v>44049</v>
      </c>
    </row>
    <row r="18" spans="2:10" x14ac:dyDescent="0.25">
      <c r="B18" s="124" t="s">
        <v>734</v>
      </c>
      <c r="C18" s="156">
        <v>147</v>
      </c>
      <c r="D18" s="129">
        <v>7825</v>
      </c>
      <c r="E18" s="129" t="s">
        <v>11</v>
      </c>
      <c r="F18" s="126" t="s">
        <v>691</v>
      </c>
      <c r="G18" s="125" t="s">
        <v>754</v>
      </c>
      <c r="H18" s="127">
        <v>7825</v>
      </c>
      <c r="I18" s="146">
        <v>7825</v>
      </c>
      <c r="J18" s="151" t="s">
        <v>752</v>
      </c>
    </row>
    <row r="19" spans="2:10" x14ac:dyDescent="0.25">
      <c r="B19" s="170" t="s">
        <v>748</v>
      </c>
      <c r="C19" s="171">
        <v>148</v>
      </c>
      <c r="D19" s="172">
        <v>2200</v>
      </c>
      <c r="E19" s="172" t="s">
        <v>11</v>
      </c>
      <c r="F19" s="173" t="s">
        <v>691</v>
      </c>
      <c r="G19" s="172" t="s">
        <v>1551</v>
      </c>
      <c r="H19" s="174">
        <v>0</v>
      </c>
      <c r="I19" s="175">
        <v>0</v>
      </c>
      <c r="J19" s="176"/>
    </row>
    <row r="20" spans="2:10" x14ac:dyDescent="0.25">
      <c r="B20" s="124" t="s">
        <v>756</v>
      </c>
      <c r="C20" s="156">
        <v>150</v>
      </c>
      <c r="D20" s="129">
        <v>2599</v>
      </c>
      <c r="E20" s="129" t="s">
        <v>11</v>
      </c>
      <c r="F20" s="126" t="s">
        <v>691</v>
      </c>
      <c r="G20" s="125" t="s">
        <v>757</v>
      </c>
      <c r="H20" s="127">
        <v>2579</v>
      </c>
      <c r="I20" s="146">
        <v>2579</v>
      </c>
      <c r="J20" s="150">
        <v>43989</v>
      </c>
    </row>
    <row r="21" spans="2:10" x14ac:dyDescent="0.25">
      <c r="B21" s="130" t="s">
        <v>758</v>
      </c>
      <c r="C21" s="130">
        <v>151</v>
      </c>
      <c r="D21" s="131">
        <v>40710</v>
      </c>
      <c r="E21" s="131" t="s">
        <v>11</v>
      </c>
      <c r="F21" s="132" t="s">
        <v>691</v>
      </c>
      <c r="G21" s="133" t="s">
        <v>660</v>
      </c>
      <c r="H21" s="134">
        <v>40710</v>
      </c>
      <c r="I21" s="148">
        <v>40710</v>
      </c>
      <c r="J21" s="151" t="s">
        <v>661</v>
      </c>
    </row>
    <row r="22" spans="2:10" x14ac:dyDescent="0.25">
      <c r="B22" s="86" t="s">
        <v>1550</v>
      </c>
      <c r="C22" s="86"/>
      <c r="D22" s="87">
        <f>SUM(D5:D21)</f>
        <v>99303</v>
      </c>
      <c r="E22" s="87"/>
      <c r="F22" s="88"/>
      <c r="G22" s="89"/>
      <c r="H22" s="89"/>
      <c r="I22" s="149">
        <f>SUM(I5:I21)</f>
        <v>96797</v>
      </c>
      <c r="J22" s="152">
        <f>+D22-I22</f>
        <v>2506</v>
      </c>
    </row>
    <row r="23" spans="2:10" x14ac:dyDescent="0.25">
      <c r="B23" s="135"/>
      <c r="C23" s="135"/>
      <c r="D23" s="136"/>
      <c r="E23" s="136"/>
      <c r="F23" s="137"/>
      <c r="G23" s="138"/>
      <c r="H23" s="138"/>
      <c r="I23" s="138"/>
      <c r="J23" s="139"/>
    </row>
    <row r="24" spans="2:10" x14ac:dyDescent="0.25">
      <c r="B24" s="1019" t="s">
        <v>1548</v>
      </c>
      <c r="C24" s="1019"/>
      <c r="D24" s="1019"/>
      <c r="E24" s="1019"/>
      <c r="F24" s="1019"/>
      <c r="G24" s="1019"/>
      <c r="H24" s="1019"/>
      <c r="I24" s="1019"/>
      <c r="J24" s="1019"/>
    </row>
    <row r="25" spans="2:10" x14ac:dyDescent="0.25">
      <c r="B25" s="1019" t="s">
        <v>1549</v>
      </c>
      <c r="C25" s="1019"/>
      <c r="D25" s="1019"/>
      <c r="E25" s="1019"/>
      <c r="F25" s="1019"/>
      <c r="G25" s="1019"/>
      <c r="H25" s="1019"/>
      <c r="I25" s="1019"/>
      <c r="J25" s="1019"/>
    </row>
    <row r="27" spans="2:10" x14ac:dyDescent="0.25">
      <c r="B27" s="118" t="s">
        <v>1541</v>
      </c>
      <c r="C27" s="118" t="s">
        <v>1553</v>
      </c>
      <c r="D27" s="118" t="s">
        <v>1542</v>
      </c>
      <c r="E27" s="118" t="s">
        <v>1543</v>
      </c>
      <c r="F27" s="118" t="s">
        <v>1544</v>
      </c>
      <c r="G27" s="118" t="s">
        <v>1545</v>
      </c>
      <c r="H27" s="1016" t="s">
        <v>1546</v>
      </c>
      <c r="I27" s="1018"/>
      <c r="J27" s="118" t="s">
        <v>1547</v>
      </c>
    </row>
    <row r="28" spans="2:10" x14ac:dyDescent="0.25">
      <c r="B28" s="96" t="s">
        <v>762</v>
      </c>
      <c r="C28" s="157">
        <v>152</v>
      </c>
      <c r="D28" s="97">
        <v>1025</v>
      </c>
      <c r="E28" s="97" t="s">
        <v>11</v>
      </c>
      <c r="F28" s="98" t="s">
        <v>693</v>
      </c>
      <c r="G28" s="99" t="s">
        <v>763</v>
      </c>
      <c r="H28" s="100">
        <v>1025</v>
      </c>
      <c r="I28" s="111">
        <v>1025</v>
      </c>
      <c r="J28" s="153" t="s">
        <v>764</v>
      </c>
    </row>
    <row r="29" spans="2:10" x14ac:dyDescent="0.25">
      <c r="B29" s="96" t="s">
        <v>762</v>
      </c>
      <c r="C29" s="157">
        <v>153</v>
      </c>
      <c r="D29" s="99">
        <v>1225</v>
      </c>
      <c r="E29" s="99" t="s">
        <v>11</v>
      </c>
      <c r="F29" s="98" t="s">
        <v>693</v>
      </c>
      <c r="G29" s="99" t="s">
        <v>765</v>
      </c>
      <c r="H29" s="100">
        <v>1200</v>
      </c>
      <c r="I29" s="111">
        <v>1200</v>
      </c>
      <c r="J29" s="153" t="s">
        <v>764</v>
      </c>
    </row>
    <row r="30" spans="2:10" x14ac:dyDescent="0.25">
      <c r="B30" s="96" t="s">
        <v>762</v>
      </c>
      <c r="C30" s="157">
        <v>154</v>
      </c>
      <c r="D30" s="99">
        <v>4225</v>
      </c>
      <c r="E30" s="99" t="s">
        <v>11</v>
      </c>
      <c r="F30" s="98" t="s">
        <v>693</v>
      </c>
      <c r="G30" s="99" t="s">
        <v>766</v>
      </c>
      <c r="H30" s="100">
        <v>4225</v>
      </c>
      <c r="I30" s="111">
        <v>4225</v>
      </c>
      <c r="J30" s="154">
        <v>44081</v>
      </c>
    </row>
    <row r="31" spans="2:10" ht="89.25" x14ac:dyDescent="0.25">
      <c r="B31" s="96" t="s">
        <v>762</v>
      </c>
      <c r="C31" s="157">
        <v>155</v>
      </c>
      <c r="D31" s="99">
        <v>20033</v>
      </c>
      <c r="E31" s="99" t="s">
        <v>11</v>
      </c>
      <c r="F31" s="98" t="s">
        <v>693</v>
      </c>
      <c r="G31" s="99" t="s">
        <v>767</v>
      </c>
      <c r="H31" s="100" t="s">
        <v>768</v>
      </c>
      <c r="I31" s="111">
        <f>3224+3249.5+3256.5+3257.5+3268.5+3283.5+346.5</f>
        <v>19886</v>
      </c>
      <c r="J31" s="153" t="s">
        <v>769</v>
      </c>
    </row>
    <row r="32" spans="2:10" x14ac:dyDescent="0.25">
      <c r="B32" s="96" t="s">
        <v>762</v>
      </c>
      <c r="C32" s="157">
        <v>156</v>
      </c>
      <c r="D32" s="99">
        <v>525</v>
      </c>
      <c r="E32" s="99" t="s">
        <v>11</v>
      </c>
      <c r="F32" s="98" t="s">
        <v>693</v>
      </c>
      <c r="G32" s="99" t="s">
        <v>770</v>
      </c>
      <c r="H32" s="100">
        <v>510</v>
      </c>
      <c r="I32" s="111">
        <v>510</v>
      </c>
      <c r="J32" s="153" t="s">
        <v>764</v>
      </c>
    </row>
    <row r="33" spans="2:10" x14ac:dyDescent="0.25">
      <c r="B33" s="96" t="s">
        <v>762</v>
      </c>
      <c r="C33" s="157">
        <v>157</v>
      </c>
      <c r="D33" s="99">
        <v>349</v>
      </c>
      <c r="E33" s="99" t="s">
        <v>11</v>
      </c>
      <c r="F33" s="98" t="s">
        <v>693</v>
      </c>
      <c r="G33" s="99" t="s">
        <v>771</v>
      </c>
      <c r="H33" s="100">
        <v>334</v>
      </c>
      <c r="I33" s="111">
        <v>334</v>
      </c>
      <c r="J33" s="153" t="s">
        <v>772</v>
      </c>
    </row>
    <row r="34" spans="2:10" x14ac:dyDescent="0.25">
      <c r="B34" s="96" t="s">
        <v>762</v>
      </c>
      <c r="C34" s="157">
        <v>159</v>
      </c>
      <c r="D34" s="99">
        <v>15559</v>
      </c>
      <c r="E34" s="99" t="s">
        <v>11</v>
      </c>
      <c r="F34" s="98" t="s">
        <v>693</v>
      </c>
      <c r="G34" s="99" t="s">
        <v>773</v>
      </c>
      <c r="H34" s="101">
        <v>15559</v>
      </c>
      <c r="I34" s="109">
        <v>15559</v>
      </c>
      <c r="J34" s="153" t="s">
        <v>774</v>
      </c>
    </row>
    <row r="35" spans="2:10" x14ac:dyDescent="0.25">
      <c r="B35" s="96" t="s">
        <v>762</v>
      </c>
      <c r="C35" s="157">
        <v>160</v>
      </c>
      <c r="D35" s="97">
        <v>2725</v>
      </c>
      <c r="E35" s="97" t="s">
        <v>11</v>
      </c>
      <c r="F35" s="98" t="s">
        <v>693</v>
      </c>
      <c r="G35" s="99" t="s">
        <v>775</v>
      </c>
      <c r="H35" s="101">
        <v>2725</v>
      </c>
      <c r="I35" s="109">
        <v>2725</v>
      </c>
      <c r="J35" s="153" t="s">
        <v>776</v>
      </c>
    </row>
    <row r="36" spans="2:10" x14ac:dyDescent="0.25">
      <c r="B36" s="96" t="s">
        <v>762</v>
      </c>
      <c r="C36" s="157">
        <v>161</v>
      </c>
      <c r="D36" s="99">
        <v>6025</v>
      </c>
      <c r="E36" s="99" t="s">
        <v>11</v>
      </c>
      <c r="F36" s="98" t="s">
        <v>693</v>
      </c>
      <c r="G36" s="99" t="s">
        <v>777</v>
      </c>
      <c r="H36" s="101">
        <v>6007</v>
      </c>
      <c r="I36" s="109">
        <v>6007</v>
      </c>
      <c r="J36" s="153" t="s">
        <v>778</v>
      </c>
    </row>
    <row r="37" spans="2:10" x14ac:dyDescent="0.25">
      <c r="B37" s="96" t="s">
        <v>762</v>
      </c>
      <c r="C37" s="157">
        <v>162</v>
      </c>
      <c r="D37" s="97">
        <v>1800</v>
      </c>
      <c r="E37" s="97" t="s">
        <v>11</v>
      </c>
      <c r="F37" s="98" t="s">
        <v>693</v>
      </c>
      <c r="G37" s="99" t="s">
        <v>779</v>
      </c>
      <c r="H37" s="100">
        <v>1800</v>
      </c>
      <c r="I37" s="111">
        <v>1800</v>
      </c>
      <c r="J37" s="154">
        <v>44019</v>
      </c>
    </row>
    <row r="38" spans="2:10" x14ac:dyDescent="0.25">
      <c r="B38" s="96" t="s">
        <v>762</v>
      </c>
      <c r="C38" s="157">
        <v>163</v>
      </c>
      <c r="D38" s="97">
        <v>1225</v>
      </c>
      <c r="E38" s="97" t="s">
        <v>11</v>
      </c>
      <c r="F38" s="98" t="s">
        <v>693</v>
      </c>
      <c r="G38" s="99" t="s">
        <v>780</v>
      </c>
      <c r="H38" s="101">
        <v>1200</v>
      </c>
      <c r="I38" s="109">
        <v>1200</v>
      </c>
      <c r="J38" s="154">
        <v>44081</v>
      </c>
    </row>
    <row r="39" spans="2:10" x14ac:dyDescent="0.25">
      <c r="B39" s="96" t="s">
        <v>762</v>
      </c>
      <c r="C39" s="157">
        <v>164</v>
      </c>
      <c r="D39" s="99">
        <v>2425</v>
      </c>
      <c r="E39" s="99" t="s">
        <v>11</v>
      </c>
      <c r="F39" s="98" t="s">
        <v>693</v>
      </c>
      <c r="G39" s="99" t="s">
        <v>781</v>
      </c>
      <c r="H39" s="100">
        <v>2400</v>
      </c>
      <c r="I39" s="111">
        <v>2400</v>
      </c>
      <c r="J39" s="154">
        <v>44081</v>
      </c>
    </row>
    <row r="40" spans="2:10" x14ac:dyDescent="0.25">
      <c r="B40" s="96" t="s">
        <v>782</v>
      </c>
      <c r="C40" s="157">
        <v>165</v>
      </c>
      <c r="D40" s="97">
        <v>7603</v>
      </c>
      <c r="E40" s="97" t="s">
        <v>11</v>
      </c>
      <c r="F40" s="98" t="s">
        <v>693</v>
      </c>
      <c r="G40" s="99" t="s">
        <v>783</v>
      </c>
      <c r="H40" s="100">
        <v>7583</v>
      </c>
      <c r="I40" s="111">
        <v>7583</v>
      </c>
      <c r="J40" s="153" t="s">
        <v>784</v>
      </c>
    </row>
    <row r="41" spans="2:10" x14ac:dyDescent="0.25">
      <c r="B41" s="96" t="s">
        <v>782</v>
      </c>
      <c r="C41" s="157">
        <v>166</v>
      </c>
      <c r="D41" s="97">
        <v>1252</v>
      </c>
      <c r="E41" s="97" t="s">
        <v>11</v>
      </c>
      <c r="F41" s="98" t="s">
        <v>693</v>
      </c>
      <c r="G41" s="99" t="s">
        <v>785</v>
      </c>
      <c r="H41" s="100">
        <v>1252</v>
      </c>
      <c r="I41" s="111">
        <v>1252</v>
      </c>
      <c r="J41" s="153" t="s">
        <v>778</v>
      </c>
    </row>
    <row r="42" spans="2:10" x14ac:dyDescent="0.25">
      <c r="B42" s="96" t="s">
        <v>782</v>
      </c>
      <c r="C42" s="157">
        <v>167</v>
      </c>
      <c r="D42" s="97">
        <v>1292</v>
      </c>
      <c r="E42" s="97" t="s">
        <v>11</v>
      </c>
      <c r="F42" s="98" t="s">
        <v>693</v>
      </c>
      <c r="G42" s="99" t="s">
        <v>786</v>
      </c>
      <c r="H42" s="100">
        <v>1285</v>
      </c>
      <c r="I42" s="111">
        <v>1285</v>
      </c>
      <c r="J42" s="153" t="s">
        <v>778</v>
      </c>
    </row>
    <row r="43" spans="2:10" x14ac:dyDescent="0.25">
      <c r="B43" s="96" t="s">
        <v>787</v>
      </c>
      <c r="C43" s="157">
        <v>168</v>
      </c>
      <c r="D43" s="97">
        <v>625</v>
      </c>
      <c r="E43" s="97" t="s">
        <v>11</v>
      </c>
      <c r="F43" s="98" t="s">
        <v>693</v>
      </c>
      <c r="G43" s="99" t="s">
        <v>788</v>
      </c>
      <c r="H43" s="100">
        <v>625</v>
      </c>
      <c r="I43" s="111">
        <v>625</v>
      </c>
      <c r="J43" s="153" t="s">
        <v>789</v>
      </c>
    </row>
    <row r="44" spans="2:10" x14ac:dyDescent="0.25">
      <c r="B44" s="96" t="s">
        <v>776</v>
      </c>
      <c r="C44" s="157">
        <v>169</v>
      </c>
      <c r="D44" s="97">
        <v>1225</v>
      </c>
      <c r="E44" s="97" t="s">
        <v>11</v>
      </c>
      <c r="F44" s="98" t="s">
        <v>693</v>
      </c>
      <c r="G44" s="99" t="s">
        <v>790</v>
      </c>
      <c r="H44" s="100">
        <v>1210</v>
      </c>
      <c r="I44" s="111">
        <v>1210</v>
      </c>
      <c r="J44" s="153" t="s">
        <v>778</v>
      </c>
    </row>
    <row r="45" spans="2:10" x14ac:dyDescent="0.25">
      <c r="B45" s="96" t="s">
        <v>776</v>
      </c>
      <c r="C45" s="157">
        <v>170</v>
      </c>
      <c r="D45" s="97">
        <v>46310</v>
      </c>
      <c r="E45" s="97" t="s">
        <v>11</v>
      </c>
      <c r="F45" s="98" t="s">
        <v>693</v>
      </c>
      <c r="G45" s="99" t="s">
        <v>791</v>
      </c>
      <c r="H45" s="100">
        <v>46310</v>
      </c>
      <c r="I45" s="111">
        <v>46310</v>
      </c>
      <c r="J45" s="153" t="s">
        <v>778</v>
      </c>
    </row>
    <row r="46" spans="2:10" x14ac:dyDescent="0.25">
      <c r="B46" s="158" t="s">
        <v>792</v>
      </c>
      <c r="C46" s="159">
        <v>171</v>
      </c>
      <c r="D46" s="160">
        <v>572</v>
      </c>
      <c r="E46" s="160" t="s">
        <v>11</v>
      </c>
      <c r="F46" s="161" t="s">
        <v>693</v>
      </c>
      <c r="G46" s="160" t="s">
        <v>1552</v>
      </c>
      <c r="H46" s="162"/>
      <c r="I46" s="163"/>
      <c r="J46" s="164"/>
    </row>
    <row r="47" spans="2:10" x14ac:dyDescent="0.25">
      <c r="B47" s="106" t="s">
        <v>1550</v>
      </c>
      <c r="C47" s="106"/>
      <c r="D47" s="102">
        <f>SUM(D28:D46)</f>
        <v>116020</v>
      </c>
      <c r="E47" s="102"/>
      <c r="F47" s="103"/>
      <c r="G47" s="104"/>
      <c r="H47" s="105"/>
      <c r="I47" s="107">
        <f>SUM(I28:I46)</f>
        <v>115136</v>
      </c>
      <c r="J47" s="155">
        <f>+D47-I47</f>
        <v>884</v>
      </c>
    </row>
    <row r="48" spans="2:10" x14ac:dyDescent="0.25">
      <c r="B48" s="140"/>
      <c r="C48" s="140"/>
      <c r="D48" s="141"/>
      <c r="E48" s="141"/>
      <c r="F48" s="142"/>
      <c r="G48" s="143"/>
      <c r="H48" s="143"/>
      <c r="I48" s="143"/>
      <c r="J48" s="144"/>
    </row>
    <row r="49" spans="2:10" x14ac:dyDescent="0.25">
      <c r="B49" s="140"/>
      <c r="C49" s="140"/>
      <c r="D49" s="141"/>
      <c r="E49" s="141"/>
      <c r="F49" s="142"/>
      <c r="G49" s="143"/>
      <c r="H49" s="143"/>
      <c r="I49" s="143"/>
      <c r="J49" s="144"/>
    </row>
    <row r="50" spans="2:10" x14ac:dyDescent="0.25">
      <c r="B50" s="140"/>
      <c r="C50" s="140"/>
      <c r="D50" s="141"/>
      <c r="E50" s="141"/>
      <c r="F50" s="142"/>
      <c r="G50" s="143"/>
      <c r="H50" s="143"/>
      <c r="I50" s="143"/>
      <c r="J50" s="144"/>
    </row>
    <row r="51" spans="2:10" x14ac:dyDescent="0.25">
      <c r="B51" s="140"/>
      <c r="C51" s="140"/>
      <c r="D51" s="141"/>
      <c r="E51" s="141"/>
      <c r="F51" s="142"/>
      <c r="G51" s="143"/>
      <c r="H51" s="143"/>
      <c r="I51" s="143"/>
      <c r="J51" s="144"/>
    </row>
    <row r="52" spans="2:10" x14ac:dyDescent="0.25">
      <c r="B52" s="140"/>
      <c r="C52" s="140"/>
      <c r="D52" s="141"/>
      <c r="E52" s="141"/>
      <c r="F52" s="142"/>
      <c r="G52" s="143"/>
      <c r="H52" s="143"/>
      <c r="I52" s="143"/>
      <c r="J52" s="144"/>
    </row>
    <row r="53" spans="2:10" x14ac:dyDescent="0.25">
      <c r="B53" s="140"/>
      <c r="C53" s="140"/>
      <c r="D53" s="141"/>
      <c r="E53" s="141"/>
      <c r="F53" s="142"/>
      <c r="G53" s="143"/>
      <c r="H53" s="143"/>
      <c r="I53" s="143"/>
      <c r="J53" s="144"/>
    </row>
    <row r="54" spans="2:10" x14ac:dyDescent="0.25">
      <c r="B54" s="140"/>
      <c r="C54" s="140"/>
      <c r="D54" s="141"/>
      <c r="E54" s="141"/>
      <c r="F54" s="142"/>
      <c r="G54" s="143"/>
      <c r="H54" s="143"/>
      <c r="I54" s="143"/>
      <c r="J54" s="144"/>
    </row>
    <row r="55" spans="2:10" x14ac:dyDescent="0.25">
      <c r="B55" s="140"/>
      <c r="C55" s="140"/>
      <c r="D55" s="141"/>
      <c r="E55" s="141"/>
      <c r="F55" s="142"/>
      <c r="G55" s="143"/>
      <c r="H55" s="143"/>
      <c r="I55" s="143"/>
      <c r="J55" s="144"/>
    </row>
    <row r="56" spans="2:10" x14ac:dyDescent="0.25">
      <c r="B56" s="1019" t="s">
        <v>1548</v>
      </c>
      <c r="C56" s="1019"/>
      <c r="D56" s="1019"/>
      <c r="E56" s="1019"/>
      <c r="F56" s="1019"/>
      <c r="G56" s="1019"/>
      <c r="H56" s="1019"/>
      <c r="I56" s="1019"/>
      <c r="J56" s="1019"/>
    </row>
    <row r="57" spans="2:10" x14ac:dyDescent="0.25">
      <c r="B57" s="1019" t="s">
        <v>1549</v>
      </c>
      <c r="C57" s="1019"/>
      <c r="D57" s="1019"/>
      <c r="E57" s="1019"/>
      <c r="F57" s="1019"/>
      <c r="G57" s="1019"/>
      <c r="H57" s="1019"/>
      <c r="I57" s="1019"/>
      <c r="J57" s="1019"/>
    </row>
    <row r="58" spans="2:10" x14ac:dyDescent="0.25">
      <c r="B58" s="90"/>
      <c r="C58" s="90"/>
      <c r="D58" s="91"/>
      <c r="E58" s="91"/>
      <c r="F58" s="92"/>
      <c r="G58" s="93"/>
      <c r="H58" s="94"/>
      <c r="I58" s="94"/>
      <c r="J58" s="95"/>
    </row>
    <row r="59" spans="2:10" x14ac:dyDescent="0.25">
      <c r="B59" s="118" t="s">
        <v>1541</v>
      </c>
      <c r="C59" s="118" t="s">
        <v>1553</v>
      </c>
      <c r="D59" s="118" t="s">
        <v>1542</v>
      </c>
      <c r="E59" s="118" t="s">
        <v>1543</v>
      </c>
      <c r="F59" s="118" t="s">
        <v>1544</v>
      </c>
      <c r="G59" s="118" t="s">
        <v>1545</v>
      </c>
      <c r="H59" s="1016" t="s">
        <v>1546</v>
      </c>
      <c r="I59" s="1018"/>
      <c r="J59" s="118" t="s">
        <v>1547</v>
      </c>
    </row>
    <row r="60" spans="2:10" x14ac:dyDescent="0.25">
      <c r="B60" s="108" t="s">
        <v>793</v>
      </c>
      <c r="C60" s="108">
        <v>172</v>
      </c>
      <c r="D60" s="109">
        <v>6622.5</v>
      </c>
      <c r="E60" s="109" t="s">
        <v>11</v>
      </c>
      <c r="F60" s="110" t="s">
        <v>694</v>
      </c>
      <c r="G60" s="111" t="s">
        <v>794</v>
      </c>
      <c r="H60" s="112">
        <v>6629.5</v>
      </c>
      <c r="I60" s="111">
        <v>6629.5</v>
      </c>
      <c r="J60" s="153" t="s">
        <v>795</v>
      </c>
    </row>
    <row r="61" spans="2:10" x14ac:dyDescent="0.25">
      <c r="B61" s="113" t="s">
        <v>793</v>
      </c>
      <c r="C61" s="113">
        <v>173</v>
      </c>
      <c r="D61" s="114">
        <v>56460</v>
      </c>
      <c r="E61" s="114" t="s">
        <v>11</v>
      </c>
      <c r="F61" s="115" t="s">
        <v>694</v>
      </c>
      <c r="G61" s="114" t="s">
        <v>796</v>
      </c>
      <c r="H61" s="116">
        <v>56460</v>
      </c>
      <c r="I61" s="111">
        <v>56460</v>
      </c>
      <c r="J61" s="153" t="s">
        <v>795</v>
      </c>
    </row>
    <row r="62" spans="2:10" x14ac:dyDescent="0.25">
      <c r="B62" s="96" t="s">
        <v>793</v>
      </c>
      <c r="C62" s="157">
        <v>174</v>
      </c>
      <c r="D62" s="97">
        <v>740</v>
      </c>
      <c r="E62" s="97" t="s">
        <v>11</v>
      </c>
      <c r="F62" s="98" t="s">
        <v>694</v>
      </c>
      <c r="G62" s="99" t="s">
        <v>797</v>
      </c>
      <c r="H62" s="100">
        <v>750</v>
      </c>
      <c r="I62" s="111">
        <v>750</v>
      </c>
      <c r="J62" s="153" t="s">
        <v>798</v>
      </c>
    </row>
    <row r="63" spans="2:10" x14ac:dyDescent="0.25">
      <c r="B63" s="96" t="s">
        <v>793</v>
      </c>
      <c r="C63" s="157">
        <v>175</v>
      </c>
      <c r="D63" s="99">
        <v>600</v>
      </c>
      <c r="E63" s="99" t="s">
        <v>11</v>
      </c>
      <c r="F63" s="98" t="s">
        <v>694</v>
      </c>
      <c r="G63" s="99" t="s">
        <v>799</v>
      </c>
      <c r="H63" s="100">
        <v>625</v>
      </c>
      <c r="I63" s="111">
        <v>625</v>
      </c>
      <c r="J63" s="153" t="s">
        <v>798</v>
      </c>
    </row>
    <row r="64" spans="2:10" x14ac:dyDescent="0.25">
      <c r="B64" s="96" t="s">
        <v>793</v>
      </c>
      <c r="C64" s="157">
        <v>176</v>
      </c>
      <c r="D64" s="99">
        <v>324</v>
      </c>
      <c r="E64" s="99" t="s">
        <v>11</v>
      </c>
      <c r="F64" s="98" t="s">
        <v>694</v>
      </c>
      <c r="G64" s="99" t="s">
        <v>800</v>
      </c>
      <c r="H64" s="100">
        <v>334</v>
      </c>
      <c r="I64" s="111">
        <v>334</v>
      </c>
      <c r="J64" s="154">
        <v>43929</v>
      </c>
    </row>
    <row r="65" spans="2:10" x14ac:dyDescent="0.25">
      <c r="B65" s="96" t="s">
        <v>793</v>
      </c>
      <c r="C65" s="157">
        <v>177</v>
      </c>
      <c r="D65" s="99">
        <v>1840</v>
      </c>
      <c r="E65" s="99" t="s">
        <v>11</v>
      </c>
      <c r="F65" s="98" t="s">
        <v>694</v>
      </c>
      <c r="G65" s="99" t="s">
        <v>801</v>
      </c>
      <c r="H65" s="100">
        <v>1865</v>
      </c>
      <c r="I65" s="111">
        <v>1865</v>
      </c>
      <c r="J65" s="154" t="s">
        <v>802</v>
      </c>
    </row>
    <row r="66" spans="2:10" x14ac:dyDescent="0.25">
      <c r="B66" s="96" t="s">
        <v>793</v>
      </c>
      <c r="C66" s="157">
        <v>178</v>
      </c>
      <c r="D66" s="99">
        <v>2200</v>
      </c>
      <c r="E66" s="99" t="s">
        <v>11</v>
      </c>
      <c r="F66" s="98" t="s">
        <v>694</v>
      </c>
      <c r="G66" s="99" t="s">
        <v>803</v>
      </c>
      <c r="H66" s="100">
        <v>2200</v>
      </c>
      <c r="I66" s="111">
        <v>2200</v>
      </c>
      <c r="J66" s="154">
        <v>43959</v>
      </c>
    </row>
    <row r="67" spans="2:10" x14ac:dyDescent="0.25">
      <c r="B67" s="96" t="s">
        <v>793</v>
      </c>
      <c r="C67" s="157">
        <v>179</v>
      </c>
      <c r="D67" s="99">
        <v>7800</v>
      </c>
      <c r="E67" s="99" t="s">
        <v>11</v>
      </c>
      <c r="F67" s="98" t="s">
        <v>694</v>
      </c>
      <c r="G67" s="99" t="s">
        <v>804</v>
      </c>
      <c r="H67" s="101">
        <v>7825</v>
      </c>
      <c r="I67" s="109">
        <v>7825</v>
      </c>
      <c r="J67" s="154" t="s">
        <v>805</v>
      </c>
    </row>
    <row r="68" spans="2:10" x14ac:dyDescent="0.25">
      <c r="B68" s="96" t="s">
        <v>793</v>
      </c>
      <c r="C68" s="157">
        <v>180</v>
      </c>
      <c r="D68" s="97">
        <v>2400</v>
      </c>
      <c r="E68" s="97" t="s">
        <v>11</v>
      </c>
      <c r="F68" s="98" t="s">
        <v>694</v>
      </c>
      <c r="G68" s="99" t="s">
        <v>806</v>
      </c>
      <c r="H68" s="101">
        <v>2400</v>
      </c>
      <c r="I68" s="109">
        <v>2400</v>
      </c>
      <c r="J68" s="154">
        <v>44112</v>
      </c>
    </row>
    <row r="69" spans="2:10" ht="76.5" x14ac:dyDescent="0.25">
      <c r="B69" s="96" t="s">
        <v>793</v>
      </c>
      <c r="C69" s="157">
        <v>181</v>
      </c>
      <c r="D69" s="99">
        <v>19530</v>
      </c>
      <c r="E69" s="99" t="s">
        <v>11</v>
      </c>
      <c r="F69" s="98" t="s">
        <v>694</v>
      </c>
      <c r="G69" s="99" t="s">
        <v>807</v>
      </c>
      <c r="H69" s="117" t="s">
        <v>808</v>
      </c>
      <c r="I69" s="109">
        <f>3359.5+3366.5+3400+3356.5+3364+2677.5</f>
        <v>19524</v>
      </c>
      <c r="J69" s="154" t="s">
        <v>809</v>
      </c>
    </row>
    <row r="70" spans="2:10" x14ac:dyDescent="0.25">
      <c r="B70" s="96" t="s">
        <v>793</v>
      </c>
      <c r="C70" s="157">
        <v>182</v>
      </c>
      <c r="D70" s="97">
        <v>18083</v>
      </c>
      <c r="E70" s="97" t="s">
        <v>11</v>
      </c>
      <c r="F70" s="98" t="s">
        <v>694</v>
      </c>
      <c r="G70" s="99" t="s">
        <v>810</v>
      </c>
      <c r="H70" s="101">
        <v>18108</v>
      </c>
      <c r="I70" s="109">
        <v>18108</v>
      </c>
      <c r="J70" s="153" t="s">
        <v>811</v>
      </c>
    </row>
    <row r="71" spans="2:10" x14ac:dyDescent="0.25">
      <c r="B71" s="96" t="s">
        <v>793</v>
      </c>
      <c r="C71" s="157">
        <v>183</v>
      </c>
      <c r="D71" s="97">
        <v>2700</v>
      </c>
      <c r="E71" s="97" t="s">
        <v>11</v>
      </c>
      <c r="F71" s="98" t="s">
        <v>694</v>
      </c>
      <c r="G71" s="99" t="s">
        <v>812</v>
      </c>
      <c r="H71" s="101">
        <v>2725</v>
      </c>
      <c r="I71" s="109">
        <v>2725</v>
      </c>
      <c r="J71" s="154">
        <v>44143</v>
      </c>
    </row>
    <row r="72" spans="2:10" x14ac:dyDescent="0.25">
      <c r="B72" s="96" t="s">
        <v>793</v>
      </c>
      <c r="C72" s="157">
        <v>184</v>
      </c>
      <c r="D72" s="99">
        <v>1200</v>
      </c>
      <c r="E72" s="99" t="s">
        <v>11</v>
      </c>
      <c r="F72" s="98" t="s">
        <v>694</v>
      </c>
      <c r="G72" s="99" t="s">
        <v>813</v>
      </c>
      <c r="H72" s="100">
        <v>1210</v>
      </c>
      <c r="I72" s="111">
        <v>1210</v>
      </c>
      <c r="J72" s="154">
        <v>43990</v>
      </c>
    </row>
    <row r="73" spans="2:10" x14ac:dyDescent="0.25">
      <c r="B73" s="96" t="s">
        <v>793</v>
      </c>
      <c r="C73" s="157">
        <v>185</v>
      </c>
      <c r="D73" s="97">
        <v>1350</v>
      </c>
      <c r="E73" s="97" t="s">
        <v>11</v>
      </c>
      <c r="F73" s="98" t="s">
        <v>694</v>
      </c>
      <c r="G73" s="99" t="s">
        <v>814</v>
      </c>
      <c r="H73" s="100">
        <v>1360</v>
      </c>
      <c r="I73" s="111">
        <v>1360</v>
      </c>
      <c r="J73" s="154">
        <v>43990</v>
      </c>
    </row>
    <row r="74" spans="2:10" x14ac:dyDescent="0.25">
      <c r="B74" s="96" t="s">
        <v>793</v>
      </c>
      <c r="C74" s="157">
        <v>186</v>
      </c>
      <c r="D74" s="97">
        <v>600</v>
      </c>
      <c r="E74" s="97" t="s">
        <v>11</v>
      </c>
      <c r="F74" s="98" t="s">
        <v>694</v>
      </c>
      <c r="G74" s="99" t="s">
        <v>815</v>
      </c>
      <c r="H74" s="100">
        <v>625</v>
      </c>
      <c r="I74" s="111">
        <v>625</v>
      </c>
      <c r="J74" s="154">
        <v>43959</v>
      </c>
    </row>
    <row r="75" spans="2:10" x14ac:dyDescent="0.25">
      <c r="B75" s="96" t="s">
        <v>795</v>
      </c>
      <c r="C75" s="157">
        <v>187</v>
      </c>
      <c r="D75" s="97">
        <v>1312.5</v>
      </c>
      <c r="E75" s="97" t="s">
        <v>11</v>
      </c>
      <c r="F75" s="98" t="s">
        <v>694</v>
      </c>
      <c r="G75" s="99" t="s">
        <v>816</v>
      </c>
      <c r="H75" s="100">
        <v>1282.5</v>
      </c>
      <c r="I75" s="111">
        <v>1282.5</v>
      </c>
      <c r="J75" s="154">
        <v>44083</v>
      </c>
    </row>
    <row r="76" spans="2:10" x14ac:dyDescent="0.25">
      <c r="B76" s="96" t="s">
        <v>817</v>
      </c>
      <c r="C76" s="157">
        <v>188</v>
      </c>
      <c r="D76" s="97">
        <v>2046</v>
      </c>
      <c r="E76" s="97" t="s">
        <v>11</v>
      </c>
      <c r="F76" s="98" t="s">
        <v>694</v>
      </c>
      <c r="G76" s="99" t="s">
        <v>818</v>
      </c>
      <c r="H76" s="100">
        <v>2051</v>
      </c>
      <c r="I76" s="111">
        <v>2051</v>
      </c>
      <c r="J76" s="154">
        <v>43870</v>
      </c>
    </row>
    <row r="77" spans="2:10" x14ac:dyDescent="0.25">
      <c r="B77" s="96" t="s">
        <v>817</v>
      </c>
      <c r="C77" s="157">
        <v>189</v>
      </c>
      <c r="D77" s="97">
        <v>3240</v>
      </c>
      <c r="E77" s="97" t="s">
        <v>11</v>
      </c>
      <c r="F77" s="98" t="s">
        <v>694</v>
      </c>
      <c r="G77" s="99" t="s">
        <v>819</v>
      </c>
      <c r="H77" s="100">
        <v>3225</v>
      </c>
      <c r="I77" s="111">
        <v>3225</v>
      </c>
      <c r="J77" s="154">
        <v>43930</v>
      </c>
    </row>
    <row r="78" spans="2:10" x14ac:dyDescent="0.25">
      <c r="B78" s="106"/>
      <c r="C78" s="106"/>
      <c r="D78" s="102">
        <f>SUM(D59:D77)</f>
        <v>129048</v>
      </c>
      <c r="E78" s="102"/>
      <c r="F78" s="103"/>
      <c r="G78" s="104"/>
      <c r="H78" s="105"/>
      <c r="I78" s="107">
        <f>SUM(I59:I77)</f>
        <v>129199</v>
      </c>
      <c r="J78" s="155">
        <f>+D78-I78</f>
        <v>-151</v>
      </c>
    </row>
  </sheetData>
  <mergeCells count="9">
    <mergeCell ref="H4:I4"/>
    <mergeCell ref="H27:I27"/>
    <mergeCell ref="H59:I59"/>
    <mergeCell ref="B1:J1"/>
    <mergeCell ref="B2:J2"/>
    <mergeCell ref="B24:J24"/>
    <mergeCell ref="B25:J25"/>
    <mergeCell ref="B56:J56"/>
    <mergeCell ref="B57:J57"/>
  </mergeCells>
  <pageMargins left="0.39370078740157483" right="0.39370078740157483" top="0.39370078740157483" bottom="0.39370078740157483" header="0.31496062992125984" footer="0.31496062992125984"/>
  <pageSetup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2"/>
  <sheetViews>
    <sheetView workbookViewId="0">
      <selection activeCell="I20" sqref="I20"/>
    </sheetView>
  </sheetViews>
  <sheetFormatPr defaultRowHeight="15" x14ac:dyDescent="0.25"/>
  <cols>
    <col min="1" max="1" width="4.140625" customWidth="1"/>
    <col min="2" max="2" width="31" bestFit="1" customWidth="1"/>
    <col min="6" max="6" width="10.140625" bestFit="1" customWidth="1"/>
    <col min="9" max="9" width="13.42578125" bestFit="1" customWidth="1"/>
    <col min="11" max="11" width="36.42578125" bestFit="1" customWidth="1"/>
    <col min="12" max="12" width="12" bestFit="1" customWidth="1"/>
    <col min="13" max="13" width="20" bestFit="1" customWidth="1"/>
  </cols>
  <sheetData>
    <row r="3" spans="2:13" ht="26.25" customHeight="1" x14ac:dyDescent="0.25">
      <c r="B3" s="863" t="s">
        <v>1012</v>
      </c>
      <c r="C3" s="864" t="s">
        <v>1013</v>
      </c>
      <c r="D3" s="70" t="s">
        <v>1014</v>
      </c>
      <c r="E3" s="864" t="s">
        <v>1015</v>
      </c>
      <c r="F3" s="865" t="s">
        <v>1016</v>
      </c>
      <c r="G3" s="859" t="s">
        <v>6</v>
      </c>
      <c r="H3" s="861" t="s">
        <v>1017</v>
      </c>
      <c r="I3" s="868" t="s">
        <v>391</v>
      </c>
      <c r="J3" s="870" t="s">
        <v>392</v>
      </c>
      <c r="K3" s="871"/>
      <c r="L3" s="868" t="s">
        <v>1018</v>
      </c>
      <c r="M3" s="868" t="s">
        <v>83</v>
      </c>
    </row>
    <row r="4" spans="2:13" x14ac:dyDescent="0.25">
      <c r="B4" s="860"/>
      <c r="C4" s="1020"/>
      <c r="D4" s="71" t="s">
        <v>1011</v>
      </c>
      <c r="E4" s="1020"/>
      <c r="F4" s="860"/>
      <c r="G4" s="1020"/>
      <c r="H4" s="860"/>
      <c r="I4" s="860"/>
      <c r="J4" s="1" t="s">
        <v>5</v>
      </c>
      <c r="K4" s="72" t="s">
        <v>394</v>
      </c>
      <c r="L4" s="860"/>
      <c r="M4" s="860"/>
    </row>
    <row r="5" spans="2:13" x14ac:dyDescent="0.25">
      <c r="B5" s="14" t="s">
        <v>1086</v>
      </c>
      <c r="C5" s="73" t="s">
        <v>1087</v>
      </c>
      <c r="D5" s="84">
        <v>41</v>
      </c>
      <c r="E5" s="73">
        <v>641</v>
      </c>
      <c r="F5" s="65" t="s">
        <v>1122</v>
      </c>
      <c r="G5" s="73" t="s">
        <v>52</v>
      </c>
      <c r="H5" s="43">
        <v>6400</v>
      </c>
      <c r="I5" s="64" t="s">
        <v>1147</v>
      </c>
      <c r="J5" s="45">
        <v>6395.5</v>
      </c>
      <c r="K5" s="45" t="s">
        <v>1148</v>
      </c>
      <c r="L5" s="76" t="s">
        <v>1031</v>
      </c>
      <c r="M5" s="77" t="s">
        <v>1091</v>
      </c>
    </row>
    <row r="6" spans="2:13" x14ac:dyDescent="0.25">
      <c r="B6" s="45" t="s">
        <v>1086</v>
      </c>
      <c r="C6" s="54" t="s">
        <v>1087</v>
      </c>
      <c r="D6" s="84">
        <v>44</v>
      </c>
      <c r="E6" s="54">
        <v>644</v>
      </c>
      <c r="F6" s="65" t="s">
        <v>1153</v>
      </c>
      <c r="G6" s="73" t="s">
        <v>52</v>
      </c>
      <c r="H6" s="49">
        <v>6400</v>
      </c>
      <c r="I6" s="64" t="s">
        <v>1147</v>
      </c>
      <c r="J6" s="45">
        <v>6395.5</v>
      </c>
      <c r="K6" s="45" t="s">
        <v>1148</v>
      </c>
      <c r="L6" s="76" t="s">
        <v>1031</v>
      </c>
      <c r="M6" s="77" t="s">
        <v>1091</v>
      </c>
    </row>
    <row r="7" spans="2:13" x14ac:dyDescent="0.25">
      <c r="B7" s="80" t="s">
        <v>1115</v>
      </c>
      <c r="C7" s="9" t="s">
        <v>1116</v>
      </c>
      <c r="D7" s="84">
        <v>167</v>
      </c>
      <c r="E7" s="168">
        <v>767</v>
      </c>
      <c r="F7" s="82">
        <v>44621</v>
      </c>
      <c r="G7" s="74" t="s">
        <v>11</v>
      </c>
      <c r="H7" s="165">
        <v>2212.5</v>
      </c>
      <c r="I7" s="80" t="s">
        <v>1578</v>
      </c>
      <c r="J7" s="80">
        <v>2202.5</v>
      </c>
      <c r="K7" s="80" t="s">
        <v>1592</v>
      </c>
      <c r="L7" s="83" t="s">
        <v>1031</v>
      </c>
      <c r="M7" s="166" t="s">
        <v>1641</v>
      </c>
    </row>
    <row r="8" spans="2:13" x14ac:dyDescent="0.25">
      <c r="B8" s="80" t="s">
        <v>1061</v>
      </c>
      <c r="C8" s="9" t="s">
        <v>1021</v>
      </c>
      <c r="D8" s="84">
        <v>169</v>
      </c>
      <c r="E8" s="169">
        <v>769</v>
      </c>
      <c r="F8" s="82">
        <v>44621</v>
      </c>
      <c r="G8" s="74" t="s">
        <v>11</v>
      </c>
      <c r="H8" s="165">
        <v>1250</v>
      </c>
      <c r="I8" s="80" t="s">
        <v>1580</v>
      </c>
      <c r="J8" s="80">
        <v>1253</v>
      </c>
      <c r="K8" s="80" t="s">
        <v>1594</v>
      </c>
      <c r="L8" s="83" t="s">
        <v>1031</v>
      </c>
      <c r="M8" s="166" t="s">
        <v>1641</v>
      </c>
    </row>
    <row r="9" spans="2:13" x14ac:dyDescent="0.25">
      <c r="B9" s="80" t="s">
        <v>1558</v>
      </c>
      <c r="C9" s="74" t="s">
        <v>1065</v>
      </c>
      <c r="D9" s="84">
        <v>170</v>
      </c>
      <c r="E9" s="168">
        <v>770</v>
      </c>
      <c r="F9" s="82">
        <v>44621</v>
      </c>
      <c r="G9" s="74" t="s">
        <v>11</v>
      </c>
      <c r="H9" s="165">
        <v>625</v>
      </c>
      <c r="I9" s="80" t="s">
        <v>1581</v>
      </c>
      <c r="J9" s="80">
        <v>650</v>
      </c>
      <c r="K9" s="80" t="s">
        <v>1595</v>
      </c>
      <c r="L9" s="83" t="s">
        <v>1031</v>
      </c>
      <c r="M9" s="166" t="s">
        <v>1641</v>
      </c>
    </row>
    <row r="10" spans="2:13" x14ac:dyDescent="0.25">
      <c r="B10" s="80" t="s">
        <v>1086</v>
      </c>
      <c r="C10" s="167" t="s">
        <v>1087</v>
      </c>
      <c r="D10" s="84">
        <v>173</v>
      </c>
      <c r="E10" s="168">
        <v>773</v>
      </c>
      <c r="F10" s="82">
        <v>44621</v>
      </c>
      <c r="G10" s="74" t="s">
        <v>91</v>
      </c>
      <c r="H10" s="165">
        <v>10250</v>
      </c>
      <c r="I10" s="80" t="s">
        <v>1584</v>
      </c>
      <c r="J10" s="80">
        <v>10270.5</v>
      </c>
      <c r="K10" s="80" t="s">
        <v>1598</v>
      </c>
      <c r="L10" s="83" t="s">
        <v>1031</v>
      </c>
      <c r="M10" s="166" t="s">
        <v>1641</v>
      </c>
    </row>
    <row r="11" spans="2:13" x14ac:dyDescent="0.25">
      <c r="B11" s="80" t="s">
        <v>1311</v>
      </c>
      <c r="C11" s="9" t="s">
        <v>1434</v>
      </c>
      <c r="D11" s="84">
        <v>174</v>
      </c>
      <c r="E11" s="169">
        <v>774</v>
      </c>
      <c r="F11" s="82">
        <v>44621</v>
      </c>
      <c r="G11" s="74" t="s">
        <v>11</v>
      </c>
      <c r="H11" s="165">
        <v>10725</v>
      </c>
      <c r="I11" s="80" t="s">
        <v>1585</v>
      </c>
      <c r="J11" s="80">
        <v>6176</v>
      </c>
      <c r="K11" s="80" t="s">
        <v>1599</v>
      </c>
      <c r="L11" s="83" t="s">
        <v>1031</v>
      </c>
      <c r="M11" s="166" t="s">
        <v>1641</v>
      </c>
    </row>
    <row r="12" spans="2:13" x14ac:dyDescent="0.25">
      <c r="B12" s="80" t="s">
        <v>1086</v>
      </c>
      <c r="C12" s="167" t="s">
        <v>1087</v>
      </c>
      <c r="D12" s="84">
        <v>175</v>
      </c>
      <c r="E12" s="169">
        <v>775</v>
      </c>
      <c r="F12" s="82" t="s">
        <v>1559</v>
      </c>
      <c r="G12" s="74" t="s">
        <v>91</v>
      </c>
      <c r="H12" s="165">
        <v>10250</v>
      </c>
      <c r="I12" s="80" t="s">
        <v>1586</v>
      </c>
      <c r="J12" s="80">
        <v>10270.5</v>
      </c>
      <c r="K12" s="80" t="s">
        <v>1600</v>
      </c>
      <c r="L12" s="83" t="s">
        <v>1031</v>
      </c>
      <c r="M12" s="166" t="s">
        <v>1641</v>
      </c>
    </row>
  </sheetData>
  <mergeCells count="10">
    <mergeCell ref="B3:B4"/>
    <mergeCell ref="C3:C4"/>
    <mergeCell ref="E3:E4"/>
    <mergeCell ref="F3:F4"/>
    <mergeCell ref="G3:G4"/>
    <mergeCell ref="H3:H4"/>
    <mergeCell ref="I3:I4"/>
    <mergeCell ref="J3:K3"/>
    <mergeCell ref="L3:L4"/>
    <mergeCell ref="M3:M4"/>
  </mergeCells>
  <hyperlinks>
    <hyperlink ref="D4" r:id="rId1"/>
  </hyperlinks>
  <pageMargins left="0.19685039370078741" right="0.19685039370078741" top="0.74803149606299213" bottom="0.74803149606299213" header="0.31496062992125984" footer="0.31496062992125984"/>
  <pageSetup scale="70" orientation="landscape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opLeftCell="A21" workbookViewId="0">
      <selection activeCell="H48" sqref="H48"/>
    </sheetView>
  </sheetViews>
  <sheetFormatPr defaultRowHeight="15" x14ac:dyDescent="0.25"/>
  <cols>
    <col min="1" max="1" width="2.7109375" customWidth="1"/>
    <col min="2" max="2" width="16.7109375" customWidth="1"/>
    <col min="3" max="3" width="16.28515625" customWidth="1"/>
    <col min="4" max="5" width="11.5703125" customWidth="1"/>
    <col min="6" max="6" width="13.28515625" bestFit="1" customWidth="1"/>
    <col min="7" max="7" width="32.7109375" bestFit="1" customWidth="1"/>
    <col min="8" max="8" width="26.42578125" customWidth="1"/>
  </cols>
  <sheetData>
    <row r="2" spans="2:8" x14ac:dyDescent="0.25">
      <c r="B2" s="1021" t="s">
        <v>1689</v>
      </c>
      <c r="C2" s="1021"/>
      <c r="D2" s="1021"/>
      <c r="E2" s="1021"/>
      <c r="F2" s="1021"/>
      <c r="G2" s="1021"/>
      <c r="H2" s="1021"/>
    </row>
    <row r="4" spans="2:8" x14ac:dyDescent="0.25">
      <c r="B4" s="177" t="s">
        <v>1681</v>
      </c>
      <c r="C4" s="177" t="s">
        <v>1685</v>
      </c>
      <c r="D4" s="177" t="s">
        <v>1682</v>
      </c>
      <c r="E4" s="177"/>
      <c r="F4" s="177" t="s">
        <v>1683</v>
      </c>
      <c r="G4" s="177" t="s">
        <v>1686</v>
      </c>
      <c r="H4" s="177" t="s">
        <v>1687</v>
      </c>
    </row>
    <row r="5" spans="2:8" x14ac:dyDescent="0.25">
      <c r="B5" s="178">
        <v>43260</v>
      </c>
      <c r="C5" s="179" t="s">
        <v>138</v>
      </c>
      <c r="D5" s="179" t="s">
        <v>1684</v>
      </c>
      <c r="E5" s="179"/>
      <c r="F5" s="180">
        <v>1111007357</v>
      </c>
      <c r="G5" s="179" t="s">
        <v>1548</v>
      </c>
      <c r="H5" s="81" t="s">
        <v>3603</v>
      </c>
    </row>
    <row r="6" spans="2:8" x14ac:dyDescent="0.25">
      <c r="B6" s="181">
        <v>43553</v>
      </c>
      <c r="C6" s="179" t="s">
        <v>385</v>
      </c>
      <c r="D6" s="179" t="s">
        <v>1684</v>
      </c>
      <c r="E6" s="179"/>
      <c r="F6" s="180">
        <v>1111007357</v>
      </c>
      <c r="G6" s="179" t="s">
        <v>1548</v>
      </c>
      <c r="H6" s="81" t="s">
        <v>3603</v>
      </c>
    </row>
    <row r="8" spans="2:8" x14ac:dyDescent="0.25">
      <c r="B8" s="1021" t="s">
        <v>1690</v>
      </c>
      <c r="C8" s="1021"/>
      <c r="D8" s="1021"/>
      <c r="E8" s="1021"/>
      <c r="F8" s="1021"/>
      <c r="G8" s="1021"/>
      <c r="H8" s="1021"/>
    </row>
    <row r="10" spans="2:8" x14ac:dyDescent="0.25">
      <c r="B10" s="182" t="s">
        <v>1681</v>
      </c>
      <c r="C10" s="182" t="s">
        <v>1685</v>
      </c>
      <c r="D10" s="182" t="s">
        <v>1682</v>
      </c>
      <c r="E10" s="182"/>
      <c r="F10" s="182" t="s">
        <v>1683</v>
      </c>
      <c r="G10" s="182" t="s">
        <v>1686</v>
      </c>
      <c r="H10" s="182" t="s">
        <v>1687</v>
      </c>
    </row>
    <row r="11" spans="2:8" x14ac:dyDescent="0.25">
      <c r="B11" s="183">
        <v>44002</v>
      </c>
      <c r="C11" s="184" t="s">
        <v>691</v>
      </c>
      <c r="D11" s="179" t="s">
        <v>1684</v>
      </c>
      <c r="E11" s="179"/>
      <c r="F11" s="180">
        <v>1111007357</v>
      </c>
      <c r="G11" s="179" t="s">
        <v>1548</v>
      </c>
      <c r="H11" s="81" t="s">
        <v>1688</v>
      </c>
    </row>
    <row r="12" spans="2:8" x14ac:dyDescent="0.25">
      <c r="B12" s="185">
        <v>44064</v>
      </c>
      <c r="C12" s="186" t="s">
        <v>694</v>
      </c>
      <c r="D12" s="179" t="s">
        <v>1684</v>
      </c>
      <c r="E12" s="179"/>
      <c r="F12" s="180">
        <v>1111007357</v>
      </c>
      <c r="G12" s="179" t="s">
        <v>1548</v>
      </c>
      <c r="H12" s="81" t="s">
        <v>1688</v>
      </c>
    </row>
    <row r="13" spans="2:8" x14ac:dyDescent="0.25">
      <c r="B13" s="185">
        <v>44029</v>
      </c>
      <c r="C13" s="184" t="s">
        <v>693</v>
      </c>
      <c r="D13" s="179" t="s">
        <v>1684</v>
      </c>
      <c r="E13" s="179"/>
      <c r="F13" s="180">
        <v>1111007357</v>
      </c>
      <c r="G13" s="179" t="s">
        <v>1548</v>
      </c>
      <c r="H13" s="81" t="s">
        <v>1688</v>
      </c>
    </row>
    <row r="15" spans="2:8" x14ac:dyDescent="0.25">
      <c r="B15" s="1021" t="s">
        <v>1691</v>
      </c>
      <c r="C15" s="1021"/>
      <c r="D15" s="1021"/>
      <c r="E15" s="1021"/>
      <c r="F15" s="1021"/>
      <c r="G15" s="1021"/>
      <c r="H15" s="1021"/>
    </row>
    <row r="17" spans="2:9" x14ac:dyDescent="0.25">
      <c r="B17" s="177" t="s">
        <v>1681</v>
      </c>
      <c r="C17" s="177" t="s">
        <v>1685</v>
      </c>
      <c r="D17" s="177" t="s">
        <v>1682</v>
      </c>
      <c r="E17" s="177"/>
      <c r="F17" s="177" t="s">
        <v>1683</v>
      </c>
      <c r="G17" s="177" t="s">
        <v>1686</v>
      </c>
      <c r="H17" s="177" t="s">
        <v>1687</v>
      </c>
    </row>
    <row r="18" spans="2:9" x14ac:dyDescent="0.25">
      <c r="B18" s="187">
        <v>44593</v>
      </c>
      <c r="C18" s="189" t="s">
        <v>1571</v>
      </c>
      <c r="D18" s="179" t="s">
        <v>1684</v>
      </c>
      <c r="E18" s="179"/>
      <c r="F18" s="180">
        <v>1111007357</v>
      </c>
      <c r="G18" s="179" t="s">
        <v>1548</v>
      </c>
      <c r="H18" s="81" t="s">
        <v>1692</v>
      </c>
    </row>
    <row r="19" spans="2:9" x14ac:dyDescent="0.25">
      <c r="B19" s="188">
        <v>44613</v>
      </c>
      <c r="C19" s="189" t="s">
        <v>1572</v>
      </c>
      <c r="D19" s="179" t="s">
        <v>1684</v>
      </c>
      <c r="E19" s="179"/>
      <c r="F19" s="180">
        <v>1111007357</v>
      </c>
      <c r="G19" s="179" t="s">
        <v>1548</v>
      </c>
      <c r="H19" s="81" t="s">
        <v>1692</v>
      </c>
    </row>
    <row r="20" spans="2:9" x14ac:dyDescent="0.25">
      <c r="B20" s="187">
        <v>44621</v>
      </c>
      <c r="C20" s="189" t="s">
        <v>1578</v>
      </c>
      <c r="D20" s="179" t="s">
        <v>1684</v>
      </c>
      <c r="E20" s="179"/>
      <c r="F20" s="180">
        <v>1111007357</v>
      </c>
      <c r="G20" s="179" t="s">
        <v>1548</v>
      </c>
      <c r="H20" s="81" t="s">
        <v>1692</v>
      </c>
    </row>
    <row r="21" spans="2:9" x14ac:dyDescent="0.25">
      <c r="B21" s="187">
        <v>44621</v>
      </c>
      <c r="C21" s="189" t="s">
        <v>1580</v>
      </c>
      <c r="D21" s="179" t="s">
        <v>1684</v>
      </c>
      <c r="E21" s="179"/>
      <c r="F21" s="180">
        <v>1111007357</v>
      </c>
      <c r="G21" s="179" t="s">
        <v>1548</v>
      </c>
      <c r="H21" s="81" t="s">
        <v>1692</v>
      </c>
    </row>
    <row r="22" spans="2:9" x14ac:dyDescent="0.25">
      <c r="B22" s="188">
        <v>44621</v>
      </c>
      <c r="C22" s="189" t="s">
        <v>1581</v>
      </c>
      <c r="D22" s="179" t="s">
        <v>1684</v>
      </c>
      <c r="E22" s="179"/>
      <c r="F22" s="180">
        <v>1111007357</v>
      </c>
      <c r="G22" s="179" t="s">
        <v>1548</v>
      </c>
      <c r="H22" s="81" t="s">
        <v>1692</v>
      </c>
    </row>
    <row r="23" spans="2:9" x14ac:dyDescent="0.25">
      <c r="B23" s="188">
        <v>44621</v>
      </c>
      <c r="C23" s="189" t="s">
        <v>1584</v>
      </c>
      <c r="D23" s="179" t="s">
        <v>1684</v>
      </c>
      <c r="E23" s="179"/>
      <c r="F23" s="180">
        <v>1111007357</v>
      </c>
      <c r="G23" s="179" t="s">
        <v>1548</v>
      </c>
      <c r="H23" s="81" t="s">
        <v>1692</v>
      </c>
    </row>
    <row r="24" spans="2:9" x14ac:dyDescent="0.25">
      <c r="B24" s="188">
        <v>44621</v>
      </c>
      <c r="C24" s="189" t="s">
        <v>1585</v>
      </c>
      <c r="D24" s="179" t="s">
        <v>1684</v>
      </c>
      <c r="E24" s="179"/>
      <c r="F24" s="180">
        <v>1111007357</v>
      </c>
      <c r="G24" s="179" t="s">
        <v>1548</v>
      </c>
      <c r="H24" s="81" t="s">
        <v>1692</v>
      </c>
    </row>
    <row r="25" spans="2:9" x14ac:dyDescent="0.25">
      <c r="B25" s="188">
        <v>44635</v>
      </c>
      <c r="C25" s="189" t="s">
        <v>1586</v>
      </c>
      <c r="D25" s="179" t="s">
        <v>1684</v>
      </c>
      <c r="E25" s="179"/>
      <c r="F25" s="180">
        <v>1111007357</v>
      </c>
      <c r="G25" s="179" t="s">
        <v>1548</v>
      </c>
      <c r="H25" s="81" t="s">
        <v>1692</v>
      </c>
    </row>
    <row r="29" spans="2:9" ht="15.75" thickBot="1" x14ac:dyDescent="0.3"/>
    <row r="30" spans="2:9" ht="15.75" thickBot="1" x14ac:dyDescent="0.3">
      <c r="B30" s="530" t="s">
        <v>0</v>
      </c>
      <c r="C30" s="531" t="s">
        <v>2881</v>
      </c>
      <c r="D30" s="532" t="s">
        <v>388</v>
      </c>
      <c r="E30" s="532" t="s">
        <v>2883</v>
      </c>
      <c r="F30" s="532" t="s">
        <v>3</v>
      </c>
      <c r="G30" s="532" t="s">
        <v>2882</v>
      </c>
      <c r="H30" s="1031" t="s">
        <v>5</v>
      </c>
      <c r="I30" s="1032"/>
    </row>
    <row r="31" spans="2:9" x14ac:dyDescent="0.25">
      <c r="B31" s="1022">
        <v>1</v>
      </c>
      <c r="C31" s="1024">
        <v>43349</v>
      </c>
      <c r="D31" s="1026">
        <v>24</v>
      </c>
      <c r="E31" s="1040" t="s">
        <v>2884</v>
      </c>
      <c r="F31" s="1028" t="s">
        <v>138</v>
      </c>
      <c r="G31" s="533" t="s">
        <v>139</v>
      </c>
      <c r="H31" s="534">
        <v>50</v>
      </c>
      <c r="I31" s="529" t="s">
        <v>11</v>
      </c>
    </row>
    <row r="32" spans="2:9" x14ac:dyDescent="0.25">
      <c r="B32" s="1022"/>
      <c r="C32" s="1024"/>
      <c r="D32" s="1026"/>
      <c r="E32" s="1041"/>
      <c r="F32" s="1029"/>
      <c r="G32" s="521" t="s">
        <v>140</v>
      </c>
      <c r="H32" s="522">
        <v>3480</v>
      </c>
      <c r="I32" s="538" t="s">
        <v>11</v>
      </c>
    </row>
    <row r="33" spans="2:9" ht="15.75" thickBot="1" x14ac:dyDescent="0.3">
      <c r="B33" s="1023"/>
      <c r="C33" s="1025"/>
      <c r="D33" s="1027"/>
      <c r="E33" s="1042"/>
      <c r="F33" s="1030"/>
      <c r="G33" s="535" t="s">
        <v>143</v>
      </c>
      <c r="H33" s="536">
        <v>2155</v>
      </c>
      <c r="I33" s="537" t="s">
        <v>11</v>
      </c>
    </row>
    <row r="34" spans="2:9" x14ac:dyDescent="0.25">
      <c r="B34" s="1039">
        <v>2</v>
      </c>
      <c r="C34" s="1037" t="s">
        <v>382</v>
      </c>
      <c r="D34" s="1035">
        <v>160</v>
      </c>
      <c r="E34" s="1043" t="s">
        <v>2885</v>
      </c>
      <c r="F34" s="1033" t="s">
        <v>385</v>
      </c>
      <c r="G34" s="523" t="s">
        <v>207</v>
      </c>
      <c r="H34" s="524">
        <v>151</v>
      </c>
      <c r="I34" s="525" t="s">
        <v>11</v>
      </c>
    </row>
    <row r="35" spans="2:9" ht="16.5" customHeight="1" thickBot="1" x14ac:dyDescent="0.3">
      <c r="B35" s="1023"/>
      <c r="C35" s="1038"/>
      <c r="D35" s="1036"/>
      <c r="E35" s="1044"/>
      <c r="F35" s="1034"/>
      <c r="G35" s="526" t="s">
        <v>308</v>
      </c>
      <c r="H35" s="527" t="s">
        <v>2880</v>
      </c>
      <c r="I35" s="528" t="s">
        <v>11</v>
      </c>
    </row>
  </sheetData>
  <mergeCells count="14">
    <mergeCell ref="F34:F35"/>
    <mergeCell ref="D34:D35"/>
    <mergeCell ref="C34:C35"/>
    <mergeCell ref="B34:B35"/>
    <mergeCell ref="E31:E33"/>
    <mergeCell ref="E34:E35"/>
    <mergeCell ref="B2:H2"/>
    <mergeCell ref="B8:H8"/>
    <mergeCell ref="B15:H15"/>
    <mergeCell ref="B31:B33"/>
    <mergeCell ref="C31:C33"/>
    <mergeCell ref="D31:D33"/>
    <mergeCell ref="F31:F33"/>
    <mergeCell ref="H30:I30"/>
  </mergeCells>
  <pageMargins left="0.39370078740157483" right="0.39370078740157483" top="0.39370078740157483" bottom="0.39370078740157483" header="0.31496062992125984" footer="0.31496062992125984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123"/>
  <sheetViews>
    <sheetView workbookViewId="0">
      <pane ySplit="3" topLeftCell="A73" activePane="bottomLeft" state="frozen"/>
      <selection pane="bottomLeft" activeCell="M100" sqref="M100"/>
    </sheetView>
  </sheetViews>
  <sheetFormatPr defaultColWidth="14.42578125" defaultRowHeight="15.75" customHeight="1" x14ac:dyDescent="0.25"/>
  <cols>
    <col min="1" max="1" width="5.28515625" style="198" bestFit="1" customWidth="1"/>
    <col min="2" max="2" width="32.140625" style="198" bestFit="1" customWidth="1"/>
    <col min="3" max="3" width="6.5703125" style="198" bestFit="1" customWidth="1"/>
    <col min="4" max="4" width="7.85546875" style="198" customWidth="1"/>
    <col min="5" max="5" width="7.5703125" style="198" customWidth="1"/>
    <col min="6" max="6" width="10.140625" style="198" bestFit="1" customWidth="1"/>
    <col min="7" max="7" width="9.140625" style="198" customWidth="1"/>
    <col min="8" max="8" width="8" style="560" bestFit="1" customWidth="1"/>
    <col min="9" max="9" width="13.42578125" style="198" bestFit="1" customWidth="1"/>
    <col min="10" max="10" width="8" style="198" customWidth="1"/>
    <col min="11" max="11" width="19" style="198" customWidth="1"/>
    <col min="12" max="12" width="12" style="198" bestFit="1" customWidth="1"/>
    <col min="13" max="13" width="22.28515625" style="198" customWidth="1"/>
    <col min="14" max="14" width="12.5703125" style="198" customWidth="1"/>
    <col min="15" max="15" width="19.85546875" style="198" bestFit="1" customWidth="1"/>
    <col min="16" max="16" width="21.7109375" style="198" customWidth="1"/>
    <col min="17" max="17" width="39.28515625" style="198" customWidth="1"/>
    <col min="18" max="29" width="8" style="198" customWidth="1"/>
    <col min="30" max="16384" width="14.42578125" style="198"/>
  </cols>
  <sheetData>
    <row r="1" spans="1:17" ht="15.75" customHeight="1" x14ac:dyDescent="0.25">
      <c r="K1" s="201" t="s">
        <v>1736</v>
      </c>
      <c r="L1" s="201" t="s">
        <v>1737</v>
      </c>
      <c r="M1" s="202" t="s">
        <v>3564</v>
      </c>
      <c r="N1" s="202"/>
    </row>
    <row r="2" spans="1:17" ht="15.75" customHeight="1" x14ac:dyDescent="0.25">
      <c r="A2" s="847" t="s">
        <v>1893</v>
      </c>
      <c r="B2" s="842" t="s">
        <v>1012</v>
      </c>
      <c r="C2" s="848" t="s">
        <v>1013</v>
      </c>
      <c r="D2" s="203" t="s">
        <v>1014</v>
      </c>
      <c r="E2" s="848" t="s">
        <v>1015</v>
      </c>
      <c r="F2" s="849" t="s">
        <v>1016</v>
      </c>
      <c r="G2" s="846" t="s">
        <v>6</v>
      </c>
      <c r="H2" s="840" t="s">
        <v>1017</v>
      </c>
      <c r="I2" s="842" t="s">
        <v>391</v>
      </c>
      <c r="J2" s="227" t="s">
        <v>392</v>
      </c>
      <c r="K2" s="228"/>
      <c r="L2" s="842" t="s">
        <v>1018</v>
      </c>
      <c r="M2" s="842" t="s">
        <v>83</v>
      </c>
      <c r="N2" s="844" t="s">
        <v>3507</v>
      </c>
      <c r="O2" s="844" t="s">
        <v>1575</v>
      </c>
      <c r="P2" s="851" t="s">
        <v>2978</v>
      </c>
      <c r="Q2" s="838" t="s">
        <v>3505</v>
      </c>
    </row>
    <row r="3" spans="1:17" ht="15.75" customHeight="1" x14ac:dyDescent="0.25">
      <c r="A3" s="843"/>
      <c r="B3" s="843"/>
      <c r="C3" s="843"/>
      <c r="D3" s="204" t="s">
        <v>1011</v>
      </c>
      <c r="E3" s="843"/>
      <c r="F3" s="843"/>
      <c r="G3" s="843"/>
      <c r="H3" s="841"/>
      <c r="I3" s="843"/>
      <c r="J3" s="205" t="s">
        <v>5</v>
      </c>
      <c r="K3" s="206" t="s">
        <v>394</v>
      </c>
      <c r="L3" s="843"/>
      <c r="M3" s="843"/>
      <c r="N3" s="845"/>
      <c r="O3" s="843"/>
      <c r="P3" s="852"/>
      <c r="Q3" s="850"/>
    </row>
    <row r="4" spans="1:17" s="237" customFormat="1" ht="15.75" customHeight="1" x14ac:dyDescent="0.25">
      <c r="A4" s="238">
        <f>ROW()-3</f>
        <v>1</v>
      </c>
      <c r="B4" s="253" t="s">
        <v>3007</v>
      </c>
      <c r="C4" s="241" t="s">
        <v>1021</v>
      </c>
      <c r="D4" s="232">
        <v>1</v>
      </c>
      <c r="E4" s="233">
        <v>1101</v>
      </c>
      <c r="F4" s="234">
        <v>45017</v>
      </c>
      <c r="G4" s="230" t="s">
        <v>11</v>
      </c>
      <c r="H4" s="562">
        <v>7688</v>
      </c>
      <c r="I4" s="235" t="s">
        <v>2966</v>
      </c>
      <c r="J4" s="235">
        <v>7676</v>
      </c>
      <c r="K4" s="235" t="s">
        <v>2946</v>
      </c>
      <c r="L4" s="233" t="s">
        <v>1678</v>
      </c>
      <c r="M4" s="563" t="s">
        <v>2977</v>
      </c>
      <c r="N4" s="564" t="s">
        <v>2991</v>
      </c>
      <c r="O4" s="581" t="s">
        <v>3031</v>
      </c>
      <c r="P4" s="826" t="str">
        <f>VLOOKUP(I4,'[1]EBRC BULK DOWNLOAD'!$A$2:$K$208,2,0)</f>
        <v>YESB0000006001803213</v>
      </c>
      <c r="Q4" s="258"/>
    </row>
    <row r="5" spans="1:17" s="237" customFormat="1" ht="15.75" customHeight="1" x14ac:dyDescent="0.25">
      <c r="A5" s="229">
        <f t="shared" ref="A5:A47" si="0">ROW()-3</f>
        <v>2</v>
      </c>
      <c r="B5" s="253" t="s">
        <v>3002</v>
      </c>
      <c r="C5" s="231" t="s">
        <v>1116</v>
      </c>
      <c r="D5" s="243">
        <v>2</v>
      </c>
      <c r="E5" s="233">
        <v>1102</v>
      </c>
      <c r="F5" s="244">
        <v>45017</v>
      </c>
      <c r="G5" s="230" t="s">
        <v>11</v>
      </c>
      <c r="H5" s="341">
        <v>1275</v>
      </c>
      <c r="I5" s="235" t="s">
        <v>2967</v>
      </c>
      <c r="J5" s="245">
        <v>1240</v>
      </c>
      <c r="K5" s="245" t="s">
        <v>2947</v>
      </c>
      <c r="L5" s="233" t="s">
        <v>1678</v>
      </c>
      <c r="M5" s="563" t="s">
        <v>2977</v>
      </c>
      <c r="N5" s="564" t="s">
        <v>2992</v>
      </c>
      <c r="O5" s="581" t="s">
        <v>3032</v>
      </c>
      <c r="P5" s="826" t="str">
        <f>VLOOKUP(I5,'[1]EBRC BULK DOWNLOAD'!$A$2:$K$208,2,0)</f>
        <v>YESB0000006001803130</v>
      </c>
      <c r="Q5" s="258"/>
    </row>
    <row r="6" spans="1:17" s="237" customFormat="1" ht="15.75" customHeight="1" x14ac:dyDescent="0.25">
      <c r="A6" s="238">
        <f t="shared" si="0"/>
        <v>3</v>
      </c>
      <c r="B6" s="253" t="s">
        <v>3003</v>
      </c>
      <c r="C6" s="231" t="s">
        <v>1087</v>
      </c>
      <c r="D6" s="232">
        <v>3</v>
      </c>
      <c r="E6" s="233">
        <v>1103</v>
      </c>
      <c r="F6" s="244">
        <v>45017</v>
      </c>
      <c r="G6" s="230" t="s">
        <v>52</v>
      </c>
      <c r="H6" s="341">
        <v>9025</v>
      </c>
      <c r="I6" s="235" t="s">
        <v>2968</v>
      </c>
      <c r="J6" s="245">
        <v>9019</v>
      </c>
      <c r="K6" s="245" t="s">
        <v>2948</v>
      </c>
      <c r="L6" s="233" t="s">
        <v>1678</v>
      </c>
      <c r="M6" s="563" t="s">
        <v>2977</v>
      </c>
      <c r="N6" s="564" t="s">
        <v>2997</v>
      </c>
      <c r="O6" s="581" t="s">
        <v>3033</v>
      </c>
      <c r="P6" s="826" t="str">
        <f>VLOOKUP(I6,'[1]EBRC BULK DOWNLOAD'!$A$2:$K$208,2,0)</f>
        <v>YESB0000006001803115</v>
      </c>
      <c r="Q6" s="258"/>
    </row>
    <row r="7" spans="1:17" s="237" customFormat="1" ht="15.75" customHeight="1" x14ac:dyDescent="0.25">
      <c r="A7" s="229">
        <f t="shared" si="0"/>
        <v>4</v>
      </c>
      <c r="B7" s="253" t="s">
        <v>1057</v>
      </c>
      <c r="C7" s="231" t="s">
        <v>1021</v>
      </c>
      <c r="D7" s="243">
        <v>4</v>
      </c>
      <c r="E7" s="233">
        <v>1104</v>
      </c>
      <c r="F7" s="244">
        <v>45017</v>
      </c>
      <c r="G7" s="230" t="s">
        <v>11</v>
      </c>
      <c r="H7" s="341">
        <v>1955</v>
      </c>
      <c r="I7" s="235" t="s">
        <v>2969</v>
      </c>
      <c r="J7" s="245">
        <v>1947</v>
      </c>
      <c r="K7" s="245" t="s">
        <v>2949</v>
      </c>
      <c r="L7" s="233" t="s">
        <v>1678</v>
      </c>
      <c r="M7" s="563" t="s">
        <v>2977</v>
      </c>
      <c r="N7" s="564" t="s">
        <v>2993</v>
      </c>
      <c r="O7" s="581" t="s">
        <v>3034</v>
      </c>
      <c r="P7" s="826" t="str">
        <f>VLOOKUP(I7,'[1]EBRC BULK DOWNLOAD'!$A$2:$K$208,2,0)</f>
        <v>YESB0000006001803409</v>
      </c>
      <c r="Q7" s="258"/>
    </row>
    <row r="8" spans="1:17" s="237" customFormat="1" ht="15.75" customHeight="1" x14ac:dyDescent="0.25">
      <c r="A8" s="238">
        <f t="shared" si="0"/>
        <v>5</v>
      </c>
      <c r="B8" s="253" t="s">
        <v>1558</v>
      </c>
      <c r="C8" s="231" t="s">
        <v>1065</v>
      </c>
      <c r="D8" s="232">
        <v>5</v>
      </c>
      <c r="E8" s="233">
        <v>1105</v>
      </c>
      <c r="F8" s="244">
        <v>45017</v>
      </c>
      <c r="G8" s="230" t="s">
        <v>11</v>
      </c>
      <c r="H8" s="341">
        <v>650</v>
      </c>
      <c r="I8" s="235" t="s">
        <v>2970</v>
      </c>
      <c r="J8" s="245">
        <v>650</v>
      </c>
      <c r="K8" s="245" t="s">
        <v>2950</v>
      </c>
      <c r="L8" s="233" t="s">
        <v>1678</v>
      </c>
      <c r="M8" s="563" t="s">
        <v>2977</v>
      </c>
      <c r="N8" s="564" t="s">
        <v>2994</v>
      </c>
      <c r="O8" s="581" t="s">
        <v>3035</v>
      </c>
      <c r="P8" s="826" t="str">
        <f>VLOOKUP(I8,'[1]EBRC BULK DOWNLOAD'!$A$2:$K$208,2,0)</f>
        <v>YESB0000006001802923</v>
      </c>
      <c r="Q8" s="258"/>
    </row>
    <row r="9" spans="1:17" s="237" customFormat="1" ht="15.75" customHeight="1" x14ac:dyDescent="0.25">
      <c r="A9" s="229">
        <f t="shared" si="0"/>
        <v>6</v>
      </c>
      <c r="B9" s="253" t="s">
        <v>3004</v>
      </c>
      <c r="C9" s="231" t="s">
        <v>1021</v>
      </c>
      <c r="D9" s="243">
        <v>6</v>
      </c>
      <c r="E9" s="233">
        <v>1106</v>
      </c>
      <c r="F9" s="244">
        <v>45017</v>
      </c>
      <c r="G9" s="230" t="s">
        <v>11</v>
      </c>
      <c r="H9" s="341">
        <v>1125</v>
      </c>
      <c r="I9" s="235" t="s">
        <v>2971</v>
      </c>
      <c r="J9" s="245">
        <v>1101</v>
      </c>
      <c r="K9" s="245" t="s">
        <v>2951</v>
      </c>
      <c r="L9" s="233" t="s">
        <v>1678</v>
      </c>
      <c r="M9" s="563" t="s">
        <v>2977</v>
      </c>
      <c r="N9" s="564" t="s">
        <v>2995</v>
      </c>
      <c r="O9" s="581" t="s">
        <v>3036</v>
      </c>
      <c r="P9" s="826" t="str">
        <f>VLOOKUP(I9,'[1]EBRC BULK DOWNLOAD'!$A$2:$K$208,2,0)</f>
        <v>YESB0000006001803506</v>
      </c>
      <c r="Q9" s="258"/>
    </row>
    <row r="10" spans="1:17" s="237" customFormat="1" ht="15.75" customHeight="1" x14ac:dyDescent="0.25">
      <c r="A10" s="238">
        <f t="shared" si="0"/>
        <v>7</v>
      </c>
      <c r="B10" s="253" t="s">
        <v>2166</v>
      </c>
      <c r="C10" s="565" t="s">
        <v>1644</v>
      </c>
      <c r="D10" s="232">
        <v>7</v>
      </c>
      <c r="E10" s="322">
        <v>1107</v>
      </c>
      <c r="F10" s="566">
        <v>45017</v>
      </c>
      <c r="G10" s="254" t="s">
        <v>11</v>
      </c>
      <c r="H10" s="567">
        <v>4580</v>
      </c>
      <c r="I10" s="568" t="s">
        <v>2972</v>
      </c>
      <c r="J10" s="396">
        <v>4580</v>
      </c>
      <c r="K10" s="396" t="s">
        <v>2952</v>
      </c>
      <c r="L10" s="233" t="s">
        <v>1678</v>
      </c>
      <c r="M10" s="563" t="s">
        <v>2977</v>
      </c>
      <c r="N10" s="569" t="s">
        <v>2996</v>
      </c>
      <c r="O10" s="581" t="s">
        <v>3037</v>
      </c>
      <c r="P10" s="827" t="str">
        <f>VLOOKUP(I10,'[1]EBRC BULK DOWNLOAD'!$A$2:$K$208,2,0)</f>
        <v>YESB0000006001803504</v>
      </c>
      <c r="Q10" s="258"/>
    </row>
    <row r="11" spans="1:17" s="237" customFormat="1" ht="15.75" customHeight="1" x14ac:dyDescent="0.25">
      <c r="A11" s="229">
        <f t="shared" si="0"/>
        <v>8</v>
      </c>
      <c r="B11" s="253" t="s">
        <v>3005</v>
      </c>
      <c r="C11" s="248" t="s">
        <v>2945</v>
      </c>
      <c r="D11" s="243">
        <v>8</v>
      </c>
      <c r="E11" s="263">
        <v>1108</v>
      </c>
      <c r="F11" s="264">
        <v>45017</v>
      </c>
      <c r="G11" s="256" t="s">
        <v>11</v>
      </c>
      <c r="H11" s="570">
        <v>1000</v>
      </c>
      <c r="I11" s="251" t="s">
        <v>2973</v>
      </c>
      <c r="J11" s="571">
        <v>1000</v>
      </c>
      <c r="K11" s="571" t="s">
        <v>2953</v>
      </c>
      <c r="L11" s="233" t="s">
        <v>1678</v>
      </c>
      <c r="M11" s="563" t="s">
        <v>2977</v>
      </c>
      <c r="N11" s="564" t="s">
        <v>2998</v>
      </c>
      <c r="O11" s="581" t="s">
        <v>3038</v>
      </c>
      <c r="P11" s="826" t="str">
        <f>VLOOKUP(I11,'[1]EBRC BULK DOWNLOAD'!$A$2:$K$208,2,0)</f>
        <v>YESB0000006001803609</v>
      </c>
      <c r="Q11" s="258"/>
    </row>
    <row r="12" spans="1:17" s="221" customFormat="1" ht="45" x14ac:dyDescent="0.25">
      <c r="A12" s="214">
        <f t="shared" si="0"/>
        <v>9</v>
      </c>
      <c r="B12" s="685" t="s">
        <v>2165</v>
      </c>
      <c r="C12" s="815" t="s">
        <v>2868</v>
      </c>
      <c r="D12" s="216">
        <v>9</v>
      </c>
      <c r="E12" s="765">
        <v>1109</v>
      </c>
      <c r="F12" s="816">
        <v>45031</v>
      </c>
      <c r="G12" s="817" t="s">
        <v>11</v>
      </c>
      <c r="H12" s="812">
        <v>5287.5</v>
      </c>
      <c r="I12" s="818" t="s">
        <v>2974</v>
      </c>
      <c r="J12" s="819">
        <v>4471</v>
      </c>
      <c r="K12" s="819" t="s">
        <v>2954</v>
      </c>
      <c r="L12" s="217" t="s">
        <v>1678</v>
      </c>
      <c r="M12" s="831" t="s">
        <v>3533</v>
      </c>
      <c r="N12" s="820" t="s">
        <v>3549</v>
      </c>
      <c r="O12" s="831" t="s">
        <v>3562</v>
      </c>
      <c r="P12" s="828"/>
      <c r="Q12" s="784" t="s">
        <v>3563</v>
      </c>
    </row>
    <row r="13" spans="1:17" s="237" customFormat="1" ht="15.75" customHeight="1" x14ac:dyDescent="0.25">
      <c r="A13" s="229">
        <f t="shared" si="0"/>
        <v>10</v>
      </c>
      <c r="B13" s="253" t="s">
        <v>3003</v>
      </c>
      <c r="C13" s="248" t="s">
        <v>1087</v>
      </c>
      <c r="D13" s="243">
        <v>10</v>
      </c>
      <c r="E13" s="263">
        <v>1110</v>
      </c>
      <c r="F13" s="264">
        <v>45031</v>
      </c>
      <c r="G13" s="256" t="s">
        <v>52</v>
      </c>
      <c r="H13" s="570">
        <v>9325</v>
      </c>
      <c r="I13" s="251" t="s">
        <v>2975</v>
      </c>
      <c r="J13" s="571">
        <v>9319</v>
      </c>
      <c r="K13" s="571" t="s">
        <v>2955</v>
      </c>
      <c r="L13" s="233" t="s">
        <v>1678</v>
      </c>
      <c r="M13" s="563" t="s">
        <v>2977</v>
      </c>
      <c r="N13" s="564" t="s">
        <v>2999</v>
      </c>
      <c r="O13" s="581" t="s">
        <v>3039</v>
      </c>
      <c r="P13" s="826" t="str">
        <f>VLOOKUP(I13,'[1]EBRC BULK DOWNLOAD'!$A$2:$K$208,2,0)</f>
        <v>YESB0000006001618374</v>
      </c>
      <c r="Q13" s="258"/>
    </row>
    <row r="14" spans="1:17" s="237" customFormat="1" ht="15.75" customHeight="1" x14ac:dyDescent="0.25">
      <c r="A14" s="238">
        <f t="shared" si="0"/>
        <v>11</v>
      </c>
      <c r="B14" s="573" t="s">
        <v>3006</v>
      </c>
      <c r="C14" s="574" t="s">
        <v>1021</v>
      </c>
      <c r="D14" s="243">
        <v>11</v>
      </c>
      <c r="E14" s="263">
        <v>1111</v>
      </c>
      <c r="F14" s="264">
        <v>45046</v>
      </c>
      <c r="G14" s="256" t="s">
        <v>11</v>
      </c>
      <c r="H14" s="570">
        <v>32758</v>
      </c>
      <c r="I14" s="251" t="s">
        <v>2976</v>
      </c>
      <c r="J14" s="571">
        <v>31118</v>
      </c>
      <c r="K14" s="571" t="s">
        <v>2956</v>
      </c>
      <c r="L14" s="233" t="s">
        <v>1678</v>
      </c>
      <c r="M14" s="563" t="s">
        <v>2977</v>
      </c>
      <c r="N14" s="564" t="s">
        <v>3000</v>
      </c>
      <c r="O14" s="581" t="s">
        <v>3040</v>
      </c>
      <c r="P14" s="826" t="str">
        <f>VLOOKUP(I14,'[1]EBRC BULK DOWNLOAD'!$A$2:$K$208,2,0)</f>
        <v>YESB0000006001617298</v>
      </c>
      <c r="Q14" s="258"/>
    </row>
    <row r="15" spans="1:17" s="237" customFormat="1" ht="15.75" customHeight="1" x14ac:dyDescent="0.25">
      <c r="A15" s="257">
        <f t="shared" si="0"/>
        <v>12</v>
      </c>
      <c r="B15" s="575" t="s">
        <v>1643</v>
      </c>
      <c r="C15" s="575" t="s">
        <v>1021</v>
      </c>
      <c r="D15" s="252">
        <v>12</v>
      </c>
      <c r="E15" s="263">
        <v>1112</v>
      </c>
      <c r="F15" s="264">
        <v>45047</v>
      </c>
      <c r="G15" s="256" t="s">
        <v>11</v>
      </c>
      <c r="H15" s="576">
        <v>7865</v>
      </c>
      <c r="I15" s="572" t="s">
        <v>3008</v>
      </c>
      <c r="J15" s="239">
        <v>7853</v>
      </c>
      <c r="K15" s="251" t="s">
        <v>2957</v>
      </c>
      <c r="L15" s="233" t="s">
        <v>1678</v>
      </c>
      <c r="M15" s="581" t="s">
        <v>3042</v>
      </c>
      <c r="N15" s="519" t="s">
        <v>3021</v>
      </c>
      <c r="O15" s="581" t="s">
        <v>3041</v>
      </c>
      <c r="P15" s="826" t="str">
        <f>VLOOKUP(I15,'[1]EBRC BULK DOWNLOAD'!$A$2:$K$208,2,0)</f>
        <v>YESB0000006001689645</v>
      </c>
      <c r="Q15" s="258"/>
    </row>
    <row r="16" spans="1:17" s="237" customFormat="1" ht="15.75" customHeight="1" x14ac:dyDescent="0.25">
      <c r="A16" s="308">
        <f t="shared" si="0"/>
        <v>13</v>
      </c>
      <c r="B16" s="575" t="s">
        <v>1115</v>
      </c>
      <c r="C16" s="575" t="s">
        <v>1116</v>
      </c>
      <c r="D16" s="252">
        <v>13</v>
      </c>
      <c r="E16" s="263">
        <v>1113</v>
      </c>
      <c r="F16" s="264">
        <v>45047</v>
      </c>
      <c r="G16" s="256" t="s">
        <v>11</v>
      </c>
      <c r="H16" s="576">
        <v>1275</v>
      </c>
      <c r="I16" s="572" t="s">
        <v>3009</v>
      </c>
      <c r="J16" s="577">
        <v>939.84</v>
      </c>
      <c r="K16" s="251" t="s">
        <v>2958</v>
      </c>
      <c r="L16" s="233" t="s">
        <v>1678</v>
      </c>
      <c r="M16" s="581" t="s">
        <v>3042</v>
      </c>
      <c r="N16" s="578" t="s">
        <v>3022</v>
      </c>
      <c r="O16" s="578" t="s">
        <v>3246</v>
      </c>
      <c r="P16" s="826" t="str">
        <f>VLOOKUP(I16,'[1]EBRC BULK DOWNLOAD'!$A$2:$K$208,2,0)</f>
        <v>YESB0000006001823054</v>
      </c>
      <c r="Q16" s="258"/>
    </row>
    <row r="17" spans="1:17" s="237" customFormat="1" ht="15.75" customHeight="1" x14ac:dyDescent="0.25">
      <c r="A17" s="257">
        <f t="shared" si="0"/>
        <v>14</v>
      </c>
      <c r="B17" s="575" t="s">
        <v>1086</v>
      </c>
      <c r="C17" s="575" t="s">
        <v>1087</v>
      </c>
      <c r="D17" s="252">
        <v>14</v>
      </c>
      <c r="E17" s="263">
        <v>1114</v>
      </c>
      <c r="F17" s="264">
        <v>45047</v>
      </c>
      <c r="G17" s="256" t="s">
        <v>52</v>
      </c>
      <c r="H17" s="576">
        <v>8075</v>
      </c>
      <c r="I17" s="572" t="s">
        <v>3010</v>
      </c>
      <c r="J17" s="239">
        <v>8069</v>
      </c>
      <c r="K17" s="251" t="s">
        <v>2959</v>
      </c>
      <c r="L17" s="233" t="s">
        <v>1678</v>
      </c>
      <c r="M17" s="581" t="s">
        <v>3042</v>
      </c>
      <c r="N17" s="578" t="s">
        <v>3023</v>
      </c>
      <c r="O17" s="581" t="s">
        <v>3043</v>
      </c>
      <c r="P17" s="826" t="str">
        <f>VLOOKUP(I17,'[1]EBRC BULK DOWNLOAD'!$A$2:$K$208,2,0)</f>
        <v>YESB0000006001690699</v>
      </c>
      <c r="Q17" s="258"/>
    </row>
    <row r="18" spans="1:17" s="237" customFormat="1" ht="15.75" customHeight="1" x14ac:dyDescent="0.25">
      <c r="A18" s="308">
        <f t="shared" si="0"/>
        <v>15</v>
      </c>
      <c r="B18" s="575" t="s">
        <v>1057</v>
      </c>
      <c r="C18" s="575" t="s">
        <v>1021</v>
      </c>
      <c r="D18" s="252">
        <v>15</v>
      </c>
      <c r="E18" s="263">
        <v>1115</v>
      </c>
      <c r="F18" s="264">
        <v>45047</v>
      </c>
      <c r="G18" s="256" t="s">
        <v>11</v>
      </c>
      <c r="H18" s="576">
        <v>1445</v>
      </c>
      <c r="I18" s="572" t="s">
        <v>3011</v>
      </c>
      <c r="J18" s="251">
        <v>1438</v>
      </c>
      <c r="K18" s="251" t="s">
        <v>2960</v>
      </c>
      <c r="L18" s="233" t="s">
        <v>1678</v>
      </c>
      <c r="M18" s="581" t="s">
        <v>3042</v>
      </c>
      <c r="N18" s="578" t="s">
        <v>3024</v>
      </c>
      <c r="O18" s="581" t="s">
        <v>3044</v>
      </c>
      <c r="P18" s="826" t="str">
        <f>VLOOKUP(I18,'[1]EBRC BULK DOWNLOAD'!$A$2:$K$208,2,0)</f>
        <v>YESB0000006001691495</v>
      </c>
      <c r="Q18" s="258"/>
    </row>
    <row r="19" spans="1:17" s="237" customFormat="1" ht="15.75" customHeight="1" x14ac:dyDescent="0.25">
      <c r="A19" s="257">
        <f t="shared" si="0"/>
        <v>16</v>
      </c>
      <c r="B19" s="575" t="s">
        <v>1558</v>
      </c>
      <c r="C19" s="575" t="s">
        <v>1065</v>
      </c>
      <c r="D19" s="252">
        <v>16</v>
      </c>
      <c r="E19" s="263">
        <v>1116</v>
      </c>
      <c r="F19" s="264">
        <v>45047</v>
      </c>
      <c r="G19" s="256" t="s">
        <v>11</v>
      </c>
      <c r="H19" s="576">
        <v>650</v>
      </c>
      <c r="I19" s="572" t="s">
        <v>3012</v>
      </c>
      <c r="J19" s="235">
        <v>650</v>
      </c>
      <c r="K19" s="251" t="s">
        <v>2961</v>
      </c>
      <c r="L19" s="233" t="s">
        <v>1678</v>
      </c>
      <c r="M19" s="581" t="s">
        <v>3042</v>
      </c>
      <c r="N19" s="578" t="s">
        <v>3025</v>
      </c>
      <c r="O19" s="581" t="s">
        <v>3045</v>
      </c>
      <c r="P19" s="826" t="str">
        <f>VLOOKUP(I19,'[1]EBRC BULK DOWNLOAD'!$A$2:$K$208,2,0)</f>
        <v>YESB0000006001691229</v>
      </c>
      <c r="Q19" s="258"/>
    </row>
    <row r="20" spans="1:17" s="237" customFormat="1" ht="15.75" customHeight="1" x14ac:dyDescent="0.25">
      <c r="A20" s="308">
        <f t="shared" si="0"/>
        <v>17</v>
      </c>
      <c r="B20" s="575" t="s">
        <v>2847</v>
      </c>
      <c r="C20" s="575" t="s">
        <v>1021</v>
      </c>
      <c r="D20" s="252">
        <v>17</v>
      </c>
      <c r="E20" s="263">
        <v>1117</v>
      </c>
      <c r="F20" s="264">
        <v>45047</v>
      </c>
      <c r="G20" s="256" t="s">
        <v>11</v>
      </c>
      <c r="H20" s="576">
        <v>1125</v>
      </c>
      <c r="I20" s="572" t="s">
        <v>3013</v>
      </c>
      <c r="J20" s="235">
        <v>1101</v>
      </c>
      <c r="K20" s="251" t="s">
        <v>2962</v>
      </c>
      <c r="L20" s="233" t="s">
        <v>1678</v>
      </c>
      <c r="M20" s="581" t="s">
        <v>3042</v>
      </c>
      <c r="N20" s="578" t="s">
        <v>3026</v>
      </c>
      <c r="O20" s="581" t="s">
        <v>3046</v>
      </c>
      <c r="P20" s="826" t="str">
        <f>VLOOKUP(I20,'[1]EBRC BULK DOWNLOAD'!$A$2:$K$208,2,0)</f>
        <v>YESB0000006001690358</v>
      </c>
      <c r="Q20" s="258"/>
    </row>
    <row r="21" spans="1:17" s="237" customFormat="1" ht="15" x14ac:dyDescent="0.25">
      <c r="A21" s="257">
        <f t="shared" si="0"/>
        <v>18</v>
      </c>
      <c r="B21" s="575" t="s">
        <v>2166</v>
      </c>
      <c r="C21" s="575" t="s">
        <v>2866</v>
      </c>
      <c r="D21" s="252">
        <v>18</v>
      </c>
      <c r="E21" s="263">
        <v>1118</v>
      </c>
      <c r="F21" s="264">
        <v>45047</v>
      </c>
      <c r="G21" s="256" t="s">
        <v>11</v>
      </c>
      <c r="H21" s="576">
        <v>3957.5</v>
      </c>
      <c r="I21" s="572" t="s">
        <v>3014</v>
      </c>
      <c r="J21" s="579">
        <v>3942.5</v>
      </c>
      <c r="K21" s="251" t="s">
        <v>2963</v>
      </c>
      <c r="L21" s="233" t="s">
        <v>1678</v>
      </c>
      <c r="M21" s="581" t="s">
        <v>3042</v>
      </c>
      <c r="N21" s="578" t="s">
        <v>3027</v>
      </c>
      <c r="O21" s="581" t="s">
        <v>3047</v>
      </c>
      <c r="P21" s="826" t="str">
        <f>VLOOKUP(I21,'[1]EBRC BULK DOWNLOAD'!$A$2:$K$208,2,0)</f>
        <v>YESB0000006001690345</v>
      </c>
      <c r="Q21" s="258"/>
    </row>
    <row r="22" spans="1:17" s="221" customFormat="1" ht="75" x14ac:dyDescent="0.25">
      <c r="A22" s="718">
        <f t="shared" si="0"/>
        <v>19</v>
      </c>
      <c r="B22" s="821" t="s">
        <v>2165</v>
      </c>
      <c r="C22" s="821" t="s">
        <v>2868</v>
      </c>
      <c r="D22" s="822">
        <v>19</v>
      </c>
      <c r="E22" s="765">
        <v>1119</v>
      </c>
      <c r="F22" s="816">
        <v>45047</v>
      </c>
      <c r="G22" s="817" t="s">
        <v>11</v>
      </c>
      <c r="H22" s="823">
        <v>7868</v>
      </c>
      <c r="I22" s="818" t="s">
        <v>3015</v>
      </c>
      <c r="J22" s="824">
        <f>1940+2976+2970</f>
        <v>7886</v>
      </c>
      <c r="K22" s="782" t="s">
        <v>3019</v>
      </c>
      <c r="L22" s="217" t="s">
        <v>3506</v>
      </c>
      <c r="M22" s="787" t="s">
        <v>3533</v>
      </c>
      <c r="N22" s="787" t="s">
        <v>3542</v>
      </c>
      <c r="O22" s="831" t="s">
        <v>3553</v>
      </c>
      <c r="P22" s="828"/>
      <c r="Q22" s="825" t="s">
        <v>3554</v>
      </c>
    </row>
    <row r="23" spans="1:17" s="237" customFormat="1" ht="15.75" customHeight="1" x14ac:dyDescent="0.25">
      <c r="A23" s="257">
        <f t="shared" si="0"/>
        <v>20</v>
      </c>
      <c r="B23" s="575" t="s">
        <v>1077</v>
      </c>
      <c r="C23" s="575" t="s">
        <v>1021</v>
      </c>
      <c r="D23" s="252">
        <v>20</v>
      </c>
      <c r="E23" s="263">
        <v>1120</v>
      </c>
      <c r="F23" s="264">
        <v>45061</v>
      </c>
      <c r="G23" s="256" t="s">
        <v>11</v>
      </c>
      <c r="H23" s="576">
        <v>47223</v>
      </c>
      <c r="I23" s="572" t="s">
        <v>3016</v>
      </c>
      <c r="J23" s="235">
        <v>46750</v>
      </c>
      <c r="K23" s="251" t="s">
        <v>2964</v>
      </c>
      <c r="L23" s="233" t="s">
        <v>1678</v>
      </c>
      <c r="M23" s="581" t="s">
        <v>3042</v>
      </c>
      <c r="N23" s="578" t="s">
        <v>3028</v>
      </c>
      <c r="O23" s="581" t="s">
        <v>3048</v>
      </c>
      <c r="P23" s="826" t="str">
        <f>VLOOKUP(I23,'[1]EBRC BULK DOWNLOAD'!$A$2:$K$208,2,0)</f>
        <v>YESB0000006001692126</v>
      </c>
      <c r="Q23" s="258"/>
    </row>
    <row r="24" spans="1:17" s="237" customFormat="1" ht="15.75" customHeight="1" x14ac:dyDescent="0.25">
      <c r="A24" s="308">
        <f t="shared" si="0"/>
        <v>21</v>
      </c>
      <c r="B24" s="575" t="s">
        <v>1086</v>
      </c>
      <c r="C24" s="575" t="s">
        <v>1087</v>
      </c>
      <c r="D24" s="252">
        <v>21</v>
      </c>
      <c r="E24" s="263">
        <v>1121</v>
      </c>
      <c r="F24" s="264">
        <v>45061</v>
      </c>
      <c r="G24" s="256" t="s">
        <v>52</v>
      </c>
      <c r="H24" s="576">
        <v>9075</v>
      </c>
      <c r="I24" s="572" t="s">
        <v>3017</v>
      </c>
      <c r="J24" s="580">
        <v>9069</v>
      </c>
      <c r="K24" s="251" t="s">
        <v>2965</v>
      </c>
      <c r="L24" s="233" t="s">
        <v>1678</v>
      </c>
      <c r="M24" s="581" t="s">
        <v>3042</v>
      </c>
      <c r="N24" s="578" t="s">
        <v>3029</v>
      </c>
      <c r="O24" s="581" t="s">
        <v>3049</v>
      </c>
      <c r="P24" s="826" t="str">
        <f>VLOOKUP(I24,'[1]EBRC BULK DOWNLOAD'!$A$2:$K$208,2,0)</f>
        <v>YESB0000006001691576</v>
      </c>
      <c r="Q24" s="258"/>
    </row>
    <row r="25" spans="1:17" s="237" customFormat="1" ht="15.75" customHeight="1" x14ac:dyDescent="0.25">
      <c r="A25" s="257">
        <f t="shared" si="0"/>
        <v>22</v>
      </c>
      <c r="B25" s="575" t="s">
        <v>1077</v>
      </c>
      <c r="C25" s="575" t="s">
        <v>1021</v>
      </c>
      <c r="D25" s="252">
        <v>22</v>
      </c>
      <c r="E25" s="263">
        <v>1122</v>
      </c>
      <c r="F25" s="264">
        <v>45077</v>
      </c>
      <c r="G25" s="256" t="s">
        <v>11</v>
      </c>
      <c r="H25" s="576">
        <v>30131.31</v>
      </c>
      <c r="I25" s="572" t="s">
        <v>3018</v>
      </c>
      <c r="J25" s="586">
        <v>29830</v>
      </c>
      <c r="K25" s="251" t="s">
        <v>3020</v>
      </c>
      <c r="L25" s="322" t="s">
        <v>1678</v>
      </c>
      <c r="M25" s="581" t="s">
        <v>3042</v>
      </c>
      <c r="N25" s="578" t="s">
        <v>3030</v>
      </c>
      <c r="O25" s="581" t="s">
        <v>3050</v>
      </c>
      <c r="P25" s="826" t="str">
        <f>VLOOKUP(I25,'[1]EBRC BULK DOWNLOAD'!$A$2:$K$208,2,0)</f>
        <v>YESB0000006001690948</v>
      </c>
      <c r="Q25" s="258"/>
    </row>
    <row r="26" spans="1:17" s="237" customFormat="1" ht="15.75" customHeight="1" x14ac:dyDescent="0.25">
      <c r="A26" s="308">
        <f t="shared" si="0"/>
        <v>23</v>
      </c>
      <c r="B26" s="587" t="s">
        <v>3076</v>
      </c>
      <c r="C26" s="588" t="s">
        <v>1021</v>
      </c>
      <c r="D26" s="252">
        <v>23</v>
      </c>
      <c r="E26" s="263">
        <v>1123</v>
      </c>
      <c r="F26" s="264">
        <v>45078</v>
      </c>
      <c r="G26" s="256" t="s">
        <v>11</v>
      </c>
      <c r="H26" s="576">
        <v>7376</v>
      </c>
      <c r="I26" s="572" t="s">
        <v>3078</v>
      </c>
      <c r="J26" s="388">
        <v>7364</v>
      </c>
      <c r="K26" s="251" t="s">
        <v>3067</v>
      </c>
      <c r="L26" s="263" t="s">
        <v>3075</v>
      </c>
      <c r="M26" s="590" t="s">
        <v>3097</v>
      </c>
      <c r="N26" s="589" t="s">
        <v>3087</v>
      </c>
      <c r="O26" s="598" t="s">
        <v>3124</v>
      </c>
      <c r="P26" s="826" t="str">
        <f>VLOOKUP(I26,'[1]EBRC BULK DOWNLOAD'!$A$2:$K$208,2,0)</f>
        <v>YESB0000006001708444</v>
      </c>
      <c r="Q26" s="258"/>
    </row>
    <row r="27" spans="1:17" s="237" customFormat="1" ht="15.75" customHeight="1" x14ac:dyDescent="0.25">
      <c r="A27" s="257">
        <f t="shared" si="0"/>
        <v>24</v>
      </c>
      <c r="B27" s="588" t="s">
        <v>1115</v>
      </c>
      <c r="C27" s="588" t="s">
        <v>1116</v>
      </c>
      <c r="D27" s="252">
        <v>24</v>
      </c>
      <c r="E27" s="263">
        <v>1124</v>
      </c>
      <c r="F27" s="264">
        <v>45078</v>
      </c>
      <c r="G27" s="256" t="s">
        <v>11</v>
      </c>
      <c r="H27" s="576">
        <v>1275</v>
      </c>
      <c r="I27" s="572" t="s">
        <v>3079</v>
      </c>
      <c r="J27" s="388">
        <v>1550</v>
      </c>
      <c r="K27" s="251" t="s">
        <v>3088</v>
      </c>
      <c r="L27" s="263" t="s">
        <v>3075</v>
      </c>
      <c r="M27" s="590" t="s">
        <v>3097</v>
      </c>
      <c r="N27" s="589" t="s">
        <v>3089</v>
      </c>
      <c r="O27" s="598" t="s">
        <v>3125</v>
      </c>
      <c r="P27" s="826" t="str">
        <f>VLOOKUP(I27,'[1]EBRC BULK DOWNLOAD'!$A$2:$K$208,2,0)</f>
        <v>YESB0000006001706423</v>
      </c>
      <c r="Q27" s="258"/>
    </row>
    <row r="28" spans="1:17" s="237" customFormat="1" ht="15.75" customHeight="1" x14ac:dyDescent="0.25">
      <c r="A28" s="308">
        <f t="shared" si="0"/>
        <v>25</v>
      </c>
      <c r="B28" s="588" t="s">
        <v>1086</v>
      </c>
      <c r="C28" s="588" t="s">
        <v>1087</v>
      </c>
      <c r="D28" s="252">
        <v>25</v>
      </c>
      <c r="E28" s="263">
        <v>1125</v>
      </c>
      <c r="F28" s="264">
        <v>45078</v>
      </c>
      <c r="G28" s="256" t="s">
        <v>52</v>
      </c>
      <c r="H28" s="576">
        <v>8650</v>
      </c>
      <c r="I28" s="572" t="s">
        <v>3080</v>
      </c>
      <c r="J28" s="388">
        <v>8644</v>
      </c>
      <c r="K28" s="251" t="s">
        <v>3068</v>
      </c>
      <c r="L28" s="263" t="s">
        <v>3075</v>
      </c>
      <c r="M28" s="590" t="s">
        <v>3097</v>
      </c>
      <c r="N28" s="589" t="s">
        <v>3090</v>
      </c>
      <c r="O28" s="237" t="s">
        <v>3126</v>
      </c>
      <c r="P28" s="826" t="str">
        <f>VLOOKUP(I28,'[1]EBRC BULK DOWNLOAD'!$A$2:$K$208,2,0)</f>
        <v>YESB0000006001707016</v>
      </c>
      <c r="Q28" s="258"/>
    </row>
    <row r="29" spans="1:17" s="237" customFormat="1" ht="15.75" customHeight="1" x14ac:dyDescent="0.25">
      <c r="A29" s="257">
        <f t="shared" si="0"/>
        <v>26</v>
      </c>
      <c r="B29" s="588" t="s">
        <v>1057</v>
      </c>
      <c r="C29" s="588" t="s">
        <v>1021</v>
      </c>
      <c r="D29" s="252">
        <v>26</v>
      </c>
      <c r="E29" s="263">
        <v>1126</v>
      </c>
      <c r="F29" s="264">
        <v>45078</v>
      </c>
      <c r="G29" s="256" t="s">
        <v>11</v>
      </c>
      <c r="H29" s="576">
        <v>2115</v>
      </c>
      <c r="I29" s="572" t="s">
        <v>3081</v>
      </c>
      <c r="J29" s="388">
        <v>2107</v>
      </c>
      <c r="K29" s="251" t="s">
        <v>3069</v>
      </c>
      <c r="L29" s="263" t="s">
        <v>3075</v>
      </c>
      <c r="M29" s="590" t="s">
        <v>3097</v>
      </c>
      <c r="N29" s="589" t="s">
        <v>3091</v>
      </c>
      <c r="O29" s="237" t="s">
        <v>3127</v>
      </c>
      <c r="P29" s="826" t="str">
        <f>VLOOKUP(I29,'[1]EBRC BULK DOWNLOAD'!$A$2:$K$208,2,0)</f>
        <v>YESB0000006001709781</v>
      </c>
      <c r="Q29" s="258"/>
    </row>
    <row r="30" spans="1:17" s="237" customFormat="1" ht="15.75" customHeight="1" x14ac:dyDescent="0.25">
      <c r="A30" s="308">
        <f t="shared" si="0"/>
        <v>27</v>
      </c>
      <c r="B30" s="588" t="s">
        <v>1558</v>
      </c>
      <c r="C30" s="588" t="s">
        <v>1065</v>
      </c>
      <c r="D30" s="252">
        <v>27</v>
      </c>
      <c r="E30" s="263">
        <v>1127</v>
      </c>
      <c r="F30" s="264">
        <v>45078</v>
      </c>
      <c r="G30" s="256" t="s">
        <v>11</v>
      </c>
      <c r="H30" s="576">
        <v>650</v>
      </c>
      <c r="I30" s="572" t="s">
        <v>3082</v>
      </c>
      <c r="J30" s="388">
        <v>650</v>
      </c>
      <c r="K30" s="251" t="s">
        <v>3070</v>
      </c>
      <c r="L30" s="263" t="s">
        <v>3075</v>
      </c>
      <c r="M30" s="590" t="s">
        <v>3097</v>
      </c>
      <c r="N30" s="589" t="s">
        <v>3092</v>
      </c>
      <c r="O30" s="237" t="s">
        <v>3128</v>
      </c>
      <c r="P30" s="826" t="str">
        <f>VLOOKUP(I30,'[1]EBRC BULK DOWNLOAD'!$A$2:$K$208,2,0)</f>
        <v>YESB0000006001709840</v>
      </c>
      <c r="Q30" s="258"/>
    </row>
    <row r="31" spans="1:17" s="237" customFormat="1" ht="15.75" customHeight="1" x14ac:dyDescent="0.25">
      <c r="A31" s="257">
        <f t="shared" si="0"/>
        <v>28</v>
      </c>
      <c r="B31" s="587" t="s">
        <v>3077</v>
      </c>
      <c r="C31" s="588" t="s">
        <v>1021</v>
      </c>
      <c r="D31" s="252">
        <v>28</v>
      </c>
      <c r="E31" s="263">
        <v>1128</v>
      </c>
      <c r="F31" s="264">
        <v>45078</v>
      </c>
      <c r="G31" s="256" t="s">
        <v>11</v>
      </c>
      <c r="H31" s="576">
        <v>750</v>
      </c>
      <c r="I31" s="572" t="s">
        <v>3083</v>
      </c>
      <c r="J31" s="388">
        <v>726</v>
      </c>
      <c r="K31" s="251" t="s">
        <v>3071</v>
      </c>
      <c r="L31" s="263" t="s">
        <v>3075</v>
      </c>
      <c r="M31" s="590" t="s">
        <v>3097</v>
      </c>
      <c r="N31" s="589" t="s">
        <v>3093</v>
      </c>
      <c r="O31" s="237" t="s">
        <v>3129</v>
      </c>
      <c r="P31" s="826" t="str">
        <f>VLOOKUP(I31,'[1]EBRC BULK DOWNLOAD'!$A$2:$K$208,2,0)</f>
        <v>YESB0000006001708135</v>
      </c>
      <c r="Q31" s="258"/>
    </row>
    <row r="32" spans="1:17" s="237" customFormat="1" ht="15.75" customHeight="1" x14ac:dyDescent="0.25">
      <c r="A32" s="308">
        <f t="shared" si="0"/>
        <v>29</v>
      </c>
      <c r="B32" s="588" t="s">
        <v>3066</v>
      </c>
      <c r="C32" s="588" t="s">
        <v>2866</v>
      </c>
      <c r="D32" s="252">
        <v>29</v>
      </c>
      <c r="E32" s="263">
        <v>1129</v>
      </c>
      <c r="F32" s="264">
        <v>45078</v>
      </c>
      <c r="G32" s="256" t="s">
        <v>11</v>
      </c>
      <c r="H32" s="576">
        <v>4196</v>
      </c>
      <c r="I32" s="572" t="s">
        <v>3084</v>
      </c>
      <c r="J32" s="388">
        <v>4196</v>
      </c>
      <c r="K32" s="251" t="s">
        <v>3072</v>
      </c>
      <c r="L32" s="263" t="s">
        <v>3075</v>
      </c>
      <c r="M32" s="590" t="s">
        <v>3097</v>
      </c>
      <c r="N32" s="589" t="s">
        <v>3094</v>
      </c>
      <c r="O32" s="237" t="s">
        <v>3130</v>
      </c>
      <c r="P32" s="826" t="str">
        <f>VLOOKUP(I32,'[1]EBRC BULK DOWNLOAD'!$A$2:$K$208,2,0)</f>
        <v>YESB0000006001708455</v>
      </c>
      <c r="Q32" s="258"/>
    </row>
    <row r="33" spans="1:17" s="237" customFormat="1" ht="15.75" customHeight="1" x14ac:dyDescent="0.25">
      <c r="A33" s="257">
        <f t="shared" si="0"/>
        <v>30</v>
      </c>
      <c r="B33" s="588" t="s">
        <v>1086</v>
      </c>
      <c r="C33" s="588" t="s">
        <v>1087</v>
      </c>
      <c r="D33" s="252">
        <v>30</v>
      </c>
      <c r="E33" s="263">
        <v>1130</v>
      </c>
      <c r="F33" s="264">
        <v>45093</v>
      </c>
      <c r="G33" s="256" t="s">
        <v>52</v>
      </c>
      <c r="H33" s="576">
        <v>8357.5</v>
      </c>
      <c r="I33" s="572" t="s">
        <v>3085</v>
      </c>
      <c r="J33" s="388">
        <v>8351.5</v>
      </c>
      <c r="K33" s="251" t="s">
        <v>3073</v>
      </c>
      <c r="L33" s="263" t="s">
        <v>3075</v>
      </c>
      <c r="M33" s="590" t="s">
        <v>3097</v>
      </c>
      <c r="N33" s="589" t="s">
        <v>3095</v>
      </c>
      <c r="O33" s="237" t="s">
        <v>3131</v>
      </c>
      <c r="P33" s="826" t="str">
        <f>VLOOKUP(I33,'[1]EBRC BULK DOWNLOAD'!$A$2:$K$208,2,0)</f>
        <v>YESB0000006001708782</v>
      </c>
      <c r="Q33" s="258"/>
    </row>
    <row r="34" spans="1:17" s="237" customFormat="1" ht="15.75" customHeight="1" x14ac:dyDescent="0.25">
      <c r="A34" s="308">
        <f t="shared" si="0"/>
        <v>31</v>
      </c>
      <c r="B34" s="588" t="s">
        <v>1077</v>
      </c>
      <c r="C34" s="588" t="s">
        <v>1021</v>
      </c>
      <c r="D34" s="252">
        <v>31</v>
      </c>
      <c r="E34" s="263">
        <v>1133</v>
      </c>
      <c r="F34" s="264">
        <v>45107</v>
      </c>
      <c r="G34" s="256" t="s">
        <v>11</v>
      </c>
      <c r="H34" s="576">
        <v>27101</v>
      </c>
      <c r="I34" s="572" t="s">
        <v>3086</v>
      </c>
      <c r="J34" s="388">
        <v>26830</v>
      </c>
      <c r="K34" s="251" t="s">
        <v>3074</v>
      </c>
      <c r="L34" s="263" t="s">
        <v>3075</v>
      </c>
      <c r="M34" s="590" t="s">
        <v>3097</v>
      </c>
      <c r="N34" s="589" t="s">
        <v>3096</v>
      </c>
      <c r="O34" s="237" t="s">
        <v>3132</v>
      </c>
      <c r="P34" s="826" t="str">
        <f>VLOOKUP(I34,'[1]EBRC BULK DOWNLOAD'!$A$2:$K$208,2,0)</f>
        <v>YESB0000006001709419</v>
      </c>
      <c r="Q34" s="258"/>
    </row>
    <row r="35" spans="1:17" s="237" customFormat="1" ht="26.25" x14ac:dyDescent="0.25">
      <c r="A35" s="308">
        <f t="shared" si="0"/>
        <v>32</v>
      </c>
      <c r="B35" s="588" t="s">
        <v>1115</v>
      </c>
      <c r="C35" s="588" t="s">
        <v>1116</v>
      </c>
      <c r="D35" s="252">
        <v>32</v>
      </c>
      <c r="E35" s="263">
        <v>1134</v>
      </c>
      <c r="F35" s="264">
        <v>45108</v>
      </c>
      <c r="G35" s="256" t="s">
        <v>11</v>
      </c>
      <c r="H35" s="576">
        <v>1275</v>
      </c>
      <c r="I35" s="572" t="s">
        <v>3107</v>
      </c>
      <c r="J35" s="388">
        <v>1310.1600000000001</v>
      </c>
      <c r="K35" s="334" t="s">
        <v>3099</v>
      </c>
      <c r="L35" s="263" t="s">
        <v>3075</v>
      </c>
      <c r="M35" s="597" t="s">
        <v>3123</v>
      </c>
      <c r="N35" s="597" t="s">
        <v>3115</v>
      </c>
      <c r="O35" s="599" t="s">
        <v>3141</v>
      </c>
      <c r="P35" s="826" t="str">
        <f>VLOOKUP(I35,'[1]EBRC BULK DOWNLOAD'!$A$2:$K$208,2,0)</f>
        <v>YESB0000006001739716</v>
      </c>
      <c r="Q35" s="258"/>
    </row>
    <row r="36" spans="1:17" s="237" customFormat="1" ht="15.75" customHeight="1" x14ac:dyDescent="0.25">
      <c r="A36" s="308">
        <f t="shared" si="0"/>
        <v>33</v>
      </c>
      <c r="B36" s="588" t="s">
        <v>1086</v>
      </c>
      <c r="C36" s="588" t="s">
        <v>1087</v>
      </c>
      <c r="D36" s="252">
        <v>33</v>
      </c>
      <c r="E36" s="263">
        <v>1135</v>
      </c>
      <c r="F36" s="264">
        <v>45108</v>
      </c>
      <c r="G36" s="256" t="s">
        <v>52</v>
      </c>
      <c r="H36" s="576">
        <v>8100</v>
      </c>
      <c r="I36" s="572" t="s">
        <v>3108</v>
      </c>
      <c r="J36" s="388">
        <v>8094</v>
      </c>
      <c r="K36" s="251" t="s">
        <v>3100</v>
      </c>
      <c r="L36" s="263" t="s">
        <v>3075</v>
      </c>
      <c r="M36" s="597" t="s">
        <v>3123</v>
      </c>
      <c r="N36" s="519" t="s">
        <v>3116</v>
      </c>
      <c r="O36" s="581" t="s">
        <v>3134</v>
      </c>
      <c r="P36" s="826" t="str">
        <f>VLOOKUP(I36,'[1]EBRC BULK DOWNLOAD'!$A$2:$K$208,2,0)</f>
        <v>YESB0000006001734893</v>
      </c>
      <c r="Q36" s="258"/>
    </row>
    <row r="37" spans="1:17" s="237" customFormat="1" ht="15.75" customHeight="1" x14ac:dyDescent="0.25">
      <c r="A37" s="308">
        <f t="shared" si="0"/>
        <v>34</v>
      </c>
      <c r="B37" s="588" t="s">
        <v>1057</v>
      </c>
      <c r="C37" s="588" t="s">
        <v>1021</v>
      </c>
      <c r="D37" s="252">
        <v>34</v>
      </c>
      <c r="E37" s="263">
        <v>1136</v>
      </c>
      <c r="F37" s="264">
        <v>45108</v>
      </c>
      <c r="G37" s="256" t="s">
        <v>11</v>
      </c>
      <c r="H37" s="576">
        <v>2125</v>
      </c>
      <c r="I37" s="572" t="s">
        <v>3109</v>
      </c>
      <c r="J37" s="388">
        <v>2117</v>
      </c>
      <c r="K37" s="251" t="s">
        <v>3101</v>
      </c>
      <c r="L37" s="263" t="s">
        <v>3075</v>
      </c>
      <c r="M37" s="597" t="s">
        <v>3123</v>
      </c>
      <c r="N37" s="519" t="s">
        <v>3117</v>
      </c>
      <c r="O37" s="581" t="s">
        <v>3137</v>
      </c>
      <c r="P37" s="826" t="str">
        <f>VLOOKUP(I37,'[1]EBRC BULK DOWNLOAD'!$A$2:$K$208,2,0)</f>
        <v>YESB0000006001736402</v>
      </c>
      <c r="Q37" s="258"/>
    </row>
    <row r="38" spans="1:17" s="237" customFormat="1" ht="15.75" customHeight="1" x14ac:dyDescent="0.25">
      <c r="A38" s="308">
        <f t="shared" si="0"/>
        <v>35</v>
      </c>
      <c r="B38" s="588" t="s">
        <v>1558</v>
      </c>
      <c r="C38" s="588" t="s">
        <v>1065</v>
      </c>
      <c r="D38" s="252">
        <v>35</v>
      </c>
      <c r="E38" s="263">
        <v>1137</v>
      </c>
      <c r="F38" s="264">
        <v>45108</v>
      </c>
      <c r="G38" s="256" t="s">
        <v>11</v>
      </c>
      <c r="H38" s="576">
        <v>200</v>
      </c>
      <c r="I38" s="572" t="s">
        <v>3110</v>
      </c>
      <c r="J38" s="388">
        <v>200</v>
      </c>
      <c r="K38" s="251" t="s">
        <v>3102</v>
      </c>
      <c r="L38" s="263" t="s">
        <v>3075</v>
      </c>
      <c r="M38" s="597" t="s">
        <v>3123</v>
      </c>
      <c r="N38" s="519" t="s">
        <v>3118</v>
      </c>
      <c r="O38" s="581" t="s">
        <v>3139</v>
      </c>
      <c r="P38" s="826" t="str">
        <f>VLOOKUP(I38,'[1]EBRC BULK DOWNLOAD'!$A$2:$K$208,2,0)</f>
        <v>YESB0000006001734946</v>
      </c>
      <c r="Q38" s="258"/>
    </row>
    <row r="39" spans="1:17" s="237" customFormat="1" ht="15.75" customHeight="1" x14ac:dyDescent="0.25">
      <c r="A39" s="308">
        <f t="shared" si="0"/>
        <v>36</v>
      </c>
      <c r="B39" s="588" t="s">
        <v>3077</v>
      </c>
      <c r="C39" s="588" t="s">
        <v>1021</v>
      </c>
      <c r="D39" s="252">
        <v>36</v>
      </c>
      <c r="E39" s="263">
        <v>1138</v>
      </c>
      <c r="F39" s="264">
        <v>45108</v>
      </c>
      <c r="G39" s="256" t="s">
        <v>11</v>
      </c>
      <c r="H39" s="576">
        <v>750</v>
      </c>
      <c r="I39" s="572" t="s">
        <v>3111</v>
      </c>
      <c r="J39" s="388">
        <v>726</v>
      </c>
      <c r="K39" s="251" t="s">
        <v>3103</v>
      </c>
      <c r="L39" s="263" t="s">
        <v>3075</v>
      </c>
      <c r="M39" s="597" t="s">
        <v>3123</v>
      </c>
      <c r="N39" s="519" t="s">
        <v>3119</v>
      </c>
      <c r="O39" s="581" t="s">
        <v>3140</v>
      </c>
      <c r="P39" s="826" t="str">
        <f>VLOOKUP(I39,'[1]EBRC BULK DOWNLOAD'!$A$2:$K$208,2,0)</f>
        <v>YESB0000006001735630</v>
      </c>
      <c r="Q39" s="258"/>
    </row>
    <row r="40" spans="1:17" s="237" customFormat="1" ht="15.75" customHeight="1" x14ac:dyDescent="0.25">
      <c r="A40" s="308">
        <f t="shared" si="0"/>
        <v>37</v>
      </c>
      <c r="B40" s="588" t="s">
        <v>3098</v>
      </c>
      <c r="C40" s="588" t="s">
        <v>1644</v>
      </c>
      <c r="D40" s="252">
        <v>37</v>
      </c>
      <c r="E40" s="263">
        <v>1139</v>
      </c>
      <c r="F40" s="264">
        <v>45108</v>
      </c>
      <c r="G40" s="256" t="s">
        <v>11</v>
      </c>
      <c r="H40" s="576">
        <v>3915</v>
      </c>
      <c r="I40" s="572" t="s">
        <v>3112</v>
      </c>
      <c r="J40" s="388">
        <v>3909.52</v>
      </c>
      <c r="K40" s="251" t="s">
        <v>3104</v>
      </c>
      <c r="L40" s="263" t="s">
        <v>3075</v>
      </c>
      <c r="M40" s="597" t="s">
        <v>3123</v>
      </c>
      <c r="N40" s="519" t="s">
        <v>3120</v>
      </c>
      <c r="O40" s="581" t="s">
        <v>3138</v>
      </c>
      <c r="P40" s="826" t="str">
        <f>VLOOKUP(I40,'[1]EBRC BULK DOWNLOAD'!$A$2:$K$208,2,0)</f>
        <v>YESB0000006001733912</v>
      </c>
      <c r="Q40" s="258"/>
    </row>
    <row r="41" spans="1:17" s="237" customFormat="1" ht="15.75" customHeight="1" x14ac:dyDescent="0.25">
      <c r="A41" s="308">
        <f t="shared" si="0"/>
        <v>38</v>
      </c>
      <c r="B41" s="588" t="s">
        <v>1086</v>
      </c>
      <c r="C41" s="588" t="s">
        <v>1087</v>
      </c>
      <c r="D41" s="252">
        <v>38</v>
      </c>
      <c r="E41" s="263">
        <v>1143</v>
      </c>
      <c r="F41" s="264">
        <v>45122</v>
      </c>
      <c r="G41" s="256" t="s">
        <v>52</v>
      </c>
      <c r="H41" s="576">
        <v>8425</v>
      </c>
      <c r="I41" s="572" t="s">
        <v>3113</v>
      </c>
      <c r="J41" s="388">
        <v>8419</v>
      </c>
      <c r="K41" s="251" t="s">
        <v>3105</v>
      </c>
      <c r="L41" s="263" t="s">
        <v>3075</v>
      </c>
      <c r="M41" s="597" t="s">
        <v>3123</v>
      </c>
      <c r="N41" s="519" t="s">
        <v>3121</v>
      </c>
      <c r="O41" s="581" t="s">
        <v>3136</v>
      </c>
      <c r="P41" s="826" t="str">
        <f>VLOOKUP(I41,'[1]EBRC BULK DOWNLOAD'!$A$2:$K$208,2,0)</f>
        <v>YESB0000006001735165</v>
      </c>
      <c r="Q41" s="258"/>
    </row>
    <row r="42" spans="1:17" s="237" customFormat="1" ht="15.75" customHeight="1" x14ac:dyDescent="0.25">
      <c r="A42" s="308">
        <f t="shared" si="0"/>
        <v>39</v>
      </c>
      <c r="B42" s="588" t="s">
        <v>1077</v>
      </c>
      <c r="C42" s="588" t="s">
        <v>1021</v>
      </c>
      <c r="D42" s="252">
        <v>39</v>
      </c>
      <c r="E42" s="263">
        <v>1144</v>
      </c>
      <c r="F42" s="264">
        <v>45138</v>
      </c>
      <c r="G42" s="256" t="s">
        <v>11</v>
      </c>
      <c r="H42" s="576">
        <v>21626</v>
      </c>
      <c r="I42" s="572" t="s">
        <v>3114</v>
      </c>
      <c r="J42" s="388">
        <v>21410</v>
      </c>
      <c r="K42" s="251" t="s">
        <v>3106</v>
      </c>
      <c r="L42" s="263" t="s">
        <v>3075</v>
      </c>
      <c r="M42" s="597" t="s">
        <v>3123</v>
      </c>
      <c r="N42" s="519" t="s">
        <v>3122</v>
      </c>
      <c r="O42" s="581" t="s">
        <v>3135</v>
      </c>
      <c r="P42" s="826" t="str">
        <f>VLOOKUP(I42,'[1]EBRC BULK DOWNLOAD'!$A$2:$K$208,2,0)</f>
        <v>YESB0000006001734539</v>
      </c>
      <c r="Q42" s="258"/>
    </row>
    <row r="43" spans="1:17" s="237" customFormat="1" ht="15.75" customHeight="1" x14ac:dyDescent="0.25">
      <c r="A43" s="308">
        <f t="shared" si="0"/>
        <v>40</v>
      </c>
      <c r="B43" s="588" t="s">
        <v>1115</v>
      </c>
      <c r="C43" s="588" t="s">
        <v>1116</v>
      </c>
      <c r="D43" s="252">
        <v>40</v>
      </c>
      <c r="E43" s="263">
        <v>1145</v>
      </c>
      <c r="F43" s="264">
        <v>45139</v>
      </c>
      <c r="G43" s="256" t="s">
        <v>11</v>
      </c>
      <c r="H43" s="576">
        <v>1275</v>
      </c>
      <c r="I43" s="572" t="s">
        <v>3150</v>
      </c>
      <c r="J43" s="388">
        <v>1215</v>
      </c>
      <c r="K43" s="251" t="s">
        <v>3142</v>
      </c>
      <c r="L43" s="263" t="s">
        <v>3075</v>
      </c>
      <c r="M43" s="600" t="s">
        <v>3159</v>
      </c>
      <c r="N43" s="600" t="s">
        <v>3158</v>
      </c>
      <c r="O43" s="605" t="s">
        <v>3225</v>
      </c>
      <c r="P43" s="826" t="str">
        <f>VLOOKUP(I43,'[1]EBRC BULK DOWNLOAD'!$A$2:$K$208,2,0)</f>
        <v>YESB0000006001756009</v>
      </c>
      <c r="Q43" s="258"/>
    </row>
    <row r="44" spans="1:17" s="237" customFormat="1" ht="15.75" customHeight="1" x14ac:dyDescent="0.25">
      <c r="A44" s="308">
        <f t="shared" si="0"/>
        <v>41</v>
      </c>
      <c r="B44" s="588" t="s">
        <v>1086</v>
      </c>
      <c r="C44" s="588" t="s">
        <v>1087</v>
      </c>
      <c r="D44" s="252">
        <v>41</v>
      </c>
      <c r="E44" s="263">
        <v>1146</v>
      </c>
      <c r="F44" s="264">
        <v>45139</v>
      </c>
      <c r="G44" s="256" t="s">
        <v>52</v>
      </c>
      <c r="H44" s="576">
        <v>7925</v>
      </c>
      <c r="I44" s="572" t="s">
        <v>3151</v>
      </c>
      <c r="J44" s="388">
        <v>7919</v>
      </c>
      <c r="K44" s="251" t="s">
        <v>3143</v>
      </c>
      <c r="L44" s="263" t="s">
        <v>3075</v>
      </c>
      <c r="M44" s="600" t="s">
        <v>3159</v>
      </c>
      <c r="N44" s="600" t="s">
        <v>3160</v>
      </c>
      <c r="O44" s="605" t="s">
        <v>3227</v>
      </c>
      <c r="P44" s="826" t="str">
        <f>VLOOKUP(I44,'[1]EBRC BULK DOWNLOAD'!$A$2:$K$208,2,0)</f>
        <v>YESB0000006001757053</v>
      </c>
      <c r="Q44" s="258"/>
    </row>
    <row r="45" spans="1:17" s="237" customFormat="1" ht="15.75" customHeight="1" x14ac:dyDescent="0.25">
      <c r="A45" s="308">
        <f t="shared" si="0"/>
        <v>42</v>
      </c>
      <c r="B45" s="588" t="s">
        <v>1057</v>
      </c>
      <c r="C45" s="588" t="s">
        <v>1021</v>
      </c>
      <c r="D45" s="252">
        <v>42</v>
      </c>
      <c r="E45" s="263">
        <v>1147</v>
      </c>
      <c r="F45" s="264">
        <v>45139</v>
      </c>
      <c r="G45" s="256" t="s">
        <v>11</v>
      </c>
      <c r="H45" s="576">
        <v>2525</v>
      </c>
      <c r="I45" s="572" t="s">
        <v>3152</v>
      </c>
      <c r="J45" s="388">
        <v>2517</v>
      </c>
      <c r="K45" s="251" t="s">
        <v>3144</v>
      </c>
      <c r="L45" s="263" t="s">
        <v>3075</v>
      </c>
      <c r="M45" s="600" t="s">
        <v>3159</v>
      </c>
      <c r="N45" s="600" t="s">
        <v>3161</v>
      </c>
      <c r="O45" s="605" t="s">
        <v>3228</v>
      </c>
      <c r="P45" s="826" t="str">
        <f>VLOOKUP(I45,'[1]EBRC BULK DOWNLOAD'!$A$2:$K$208,2,0)</f>
        <v>YESB0000006001755103</v>
      </c>
      <c r="Q45" s="258"/>
    </row>
    <row r="46" spans="1:17" s="237" customFormat="1" ht="15.75" customHeight="1" x14ac:dyDescent="0.25">
      <c r="A46" s="308">
        <f t="shared" si="0"/>
        <v>43</v>
      </c>
      <c r="B46" s="588" t="s">
        <v>1558</v>
      </c>
      <c r="C46" s="588" t="s">
        <v>1065</v>
      </c>
      <c r="D46" s="252">
        <v>43</v>
      </c>
      <c r="E46" s="263">
        <v>1148</v>
      </c>
      <c r="F46" s="264">
        <v>45139</v>
      </c>
      <c r="G46" s="256" t="s">
        <v>11</v>
      </c>
      <c r="H46" s="576">
        <v>200</v>
      </c>
      <c r="I46" s="572" t="s">
        <v>3153</v>
      </c>
      <c r="J46" s="388">
        <v>200</v>
      </c>
      <c r="K46" s="251" t="s">
        <v>3145</v>
      </c>
      <c r="L46" s="263" t="s">
        <v>3075</v>
      </c>
      <c r="M46" s="600" t="s">
        <v>3159</v>
      </c>
      <c r="N46" s="600" t="s">
        <v>3162</v>
      </c>
      <c r="O46" s="605" t="s">
        <v>3229</v>
      </c>
      <c r="P46" s="826" t="str">
        <f>VLOOKUP(I46,'[1]EBRC BULK DOWNLOAD'!$A$2:$K$208,2,0)</f>
        <v>YESB0000006001755102</v>
      </c>
      <c r="Q46" s="258"/>
    </row>
    <row r="47" spans="1:17" s="237" customFormat="1" ht="25.5" x14ac:dyDescent="0.25">
      <c r="A47" s="308">
        <f t="shared" si="0"/>
        <v>44</v>
      </c>
      <c r="B47" s="601" t="s">
        <v>3077</v>
      </c>
      <c r="C47" s="602" t="s">
        <v>1021</v>
      </c>
      <c r="D47" s="252">
        <v>44</v>
      </c>
      <c r="E47" s="263">
        <v>1149</v>
      </c>
      <c r="F47" s="264">
        <v>45139</v>
      </c>
      <c r="G47" s="256" t="s">
        <v>11</v>
      </c>
      <c r="H47" s="576">
        <v>1500</v>
      </c>
      <c r="I47" s="572" t="s">
        <v>3154</v>
      </c>
      <c r="J47" s="571">
        <v>1476</v>
      </c>
      <c r="K47" s="571" t="s">
        <v>3146</v>
      </c>
      <c r="L47" s="263" t="s">
        <v>3075</v>
      </c>
      <c r="M47" s="600" t="s">
        <v>3159</v>
      </c>
      <c r="N47" s="600" t="s">
        <v>3163</v>
      </c>
      <c r="O47" s="605" t="s">
        <v>3230</v>
      </c>
      <c r="P47" s="826" t="str">
        <f>VLOOKUP(I47,'[1]EBRC BULK DOWNLOAD'!$A$2:$K$208,2,0)</f>
        <v>YESB0000006001757697</v>
      </c>
      <c r="Q47" s="258"/>
    </row>
    <row r="48" spans="1:17" s="237" customFormat="1" ht="15" x14ac:dyDescent="0.25">
      <c r="A48" s="308">
        <v>47</v>
      </c>
      <c r="B48" s="601" t="s">
        <v>3098</v>
      </c>
      <c r="C48" s="602" t="s">
        <v>1644</v>
      </c>
      <c r="D48" s="252">
        <v>47</v>
      </c>
      <c r="E48" s="263">
        <v>1150</v>
      </c>
      <c r="F48" s="264">
        <v>45139</v>
      </c>
      <c r="G48" s="256" t="s">
        <v>11</v>
      </c>
      <c r="H48" s="576">
        <v>4021</v>
      </c>
      <c r="I48" s="572" t="s">
        <v>3155</v>
      </c>
      <c r="J48" s="571">
        <v>4021</v>
      </c>
      <c r="K48" s="571" t="s">
        <v>3147</v>
      </c>
      <c r="L48" s="263" t="s">
        <v>3075</v>
      </c>
      <c r="M48" s="600" t="s">
        <v>3159</v>
      </c>
      <c r="N48" s="600" t="s">
        <v>3164</v>
      </c>
      <c r="O48" s="605" t="s">
        <v>3231</v>
      </c>
      <c r="P48" s="826" t="str">
        <f>VLOOKUP(I48,'[1]EBRC BULK DOWNLOAD'!$A$2:$K$208,2,0)</f>
        <v>YESB0000006001756928</v>
      </c>
      <c r="Q48" s="258"/>
    </row>
    <row r="49" spans="1:17" s="237" customFormat="1" ht="15" x14ac:dyDescent="0.25">
      <c r="A49" s="308">
        <v>48</v>
      </c>
      <c r="B49" s="601" t="s">
        <v>1086</v>
      </c>
      <c r="C49" s="602" t="s">
        <v>1087</v>
      </c>
      <c r="D49" s="252">
        <v>48</v>
      </c>
      <c r="E49" s="263">
        <v>1152</v>
      </c>
      <c r="F49" s="264">
        <v>45154</v>
      </c>
      <c r="G49" s="256" t="s">
        <v>52</v>
      </c>
      <c r="H49" s="576">
        <v>7885</v>
      </c>
      <c r="I49" s="572" t="s">
        <v>3156</v>
      </c>
      <c r="J49" s="571">
        <v>7879</v>
      </c>
      <c r="K49" s="571" t="s">
        <v>3148</v>
      </c>
      <c r="L49" s="263" t="s">
        <v>3075</v>
      </c>
      <c r="M49" s="600" t="s">
        <v>3159</v>
      </c>
      <c r="N49" s="600" t="s">
        <v>3165</v>
      </c>
      <c r="O49" s="605" t="s">
        <v>3226</v>
      </c>
      <c r="P49" s="826" t="str">
        <f>VLOOKUP(I49,'[1]EBRC BULK DOWNLOAD'!$A$2:$K$208,2,0)</f>
        <v>YESB0000006001755813</v>
      </c>
      <c r="Q49" s="258"/>
    </row>
    <row r="50" spans="1:17" s="237" customFormat="1" ht="15" x14ac:dyDescent="0.25">
      <c r="A50" s="308">
        <v>49</v>
      </c>
      <c r="B50" s="601" t="s">
        <v>1077</v>
      </c>
      <c r="C50" s="602" t="s">
        <v>1021</v>
      </c>
      <c r="D50" s="252">
        <v>49</v>
      </c>
      <c r="E50" s="263">
        <v>1154</v>
      </c>
      <c r="F50" s="264">
        <v>45169</v>
      </c>
      <c r="G50" s="256" t="s">
        <v>11</v>
      </c>
      <c r="H50" s="576">
        <v>30222</v>
      </c>
      <c r="I50" s="572" t="s">
        <v>3157</v>
      </c>
      <c r="J50" s="571">
        <v>29920</v>
      </c>
      <c r="K50" s="571" t="s">
        <v>3149</v>
      </c>
      <c r="L50" s="263" t="s">
        <v>3075</v>
      </c>
      <c r="M50" s="600" t="s">
        <v>3159</v>
      </c>
      <c r="N50" s="600" t="s">
        <v>3166</v>
      </c>
      <c r="O50" s="605" t="s">
        <v>3232</v>
      </c>
      <c r="P50" s="826" t="str">
        <f>VLOOKUP(I50,'[1]EBRC BULK DOWNLOAD'!$A$2:$K$208,2,0)</f>
        <v>YESB0000006001756000</v>
      </c>
      <c r="Q50" s="258"/>
    </row>
    <row r="51" spans="1:17" s="237" customFormat="1" ht="15" x14ac:dyDescent="0.25">
      <c r="A51" s="308">
        <v>50</v>
      </c>
      <c r="B51" s="601" t="s">
        <v>1115</v>
      </c>
      <c r="C51" s="602" t="s">
        <v>1116</v>
      </c>
      <c r="D51" s="252">
        <v>50</v>
      </c>
      <c r="E51" s="263">
        <v>1155</v>
      </c>
      <c r="F51" s="264">
        <v>45170</v>
      </c>
      <c r="G51" s="256" t="s">
        <v>11</v>
      </c>
      <c r="H51" s="570">
        <v>1275</v>
      </c>
      <c r="I51" s="251" t="s">
        <v>3175</v>
      </c>
      <c r="J51" s="571">
        <v>1240</v>
      </c>
      <c r="K51" s="571" t="s">
        <v>3168</v>
      </c>
      <c r="L51" s="263" t="s">
        <v>3075</v>
      </c>
      <c r="M51" s="603" t="s">
        <v>3183</v>
      </c>
      <c r="N51" s="603" t="s">
        <v>3182</v>
      </c>
      <c r="O51" s="605" t="s">
        <v>3233</v>
      </c>
      <c r="P51" s="826" t="str">
        <f>VLOOKUP(I51,'[1]EBRC BULK DOWNLOAD'!$A$2:$K$208,2,0)</f>
        <v>YESB0000006001785189</v>
      </c>
      <c r="Q51" s="258"/>
    </row>
    <row r="52" spans="1:17" s="237" customFormat="1" ht="15" x14ac:dyDescent="0.25">
      <c r="A52" s="308">
        <v>51</v>
      </c>
      <c r="B52" s="601" t="s">
        <v>1086</v>
      </c>
      <c r="C52" s="602" t="s">
        <v>1087</v>
      </c>
      <c r="D52" s="252">
        <v>51</v>
      </c>
      <c r="E52" s="263">
        <v>1156</v>
      </c>
      <c r="F52" s="264">
        <v>45170</v>
      </c>
      <c r="G52" s="256" t="s">
        <v>52</v>
      </c>
      <c r="H52" s="570">
        <v>9150</v>
      </c>
      <c r="I52" s="251" t="s">
        <v>3176</v>
      </c>
      <c r="J52" s="571">
        <v>9144</v>
      </c>
      <c r="K52" s="571" t="s">
        <v>3169</v>
      </c>
      <c r="L52" s="263" t="s">
        <v>3075</v>
      </c>
      <c r="M52" s="603" t="s">
        <v>3183</v>
      </c>
      <c r="N52" s="603" t="s">
        <v>3184</v>
      </c>
      <c r="O52" s="605" t="s">
        <v>3234</v>
      </c>
      <c r="P52" s="826" t="str">
        <f>VLOOKUP(I52,'[1]EBRC BULK DOWNLOAD'!$A$2:$K$208,2,0)</f>
        <v>YESB0000006001786645</v>
      </c>
      <c r="Q52" s="258"/>
    </row>
    <row r="53" spans="1:17" s="237" customFormat="1" ht="15" x14ac:dyDescent="0.25">
      <c r="A53" s="308">
        <v>52</v>
      </c>
      <c r="B53" s="601" t="s">
        <v>1558</v>
      </c>
      <c r="C53" s="602" t="s">
        <v>1065</v>
      </c>
      <c r="D53" s="252">
        <v>52</v>
      </c>
      <c r="E53" s="263">
        <v>1157</v>
      </c>
      <c r="F53" s="264">
        <v>45170</v>
      </c>
      <c r="G53" s="256" t="s">
        <v>11</v>
      </c>
      <c r="H53" s="570">
        <v>200</v>
      </c>
      <c r="I53" s="251" t="s">
        <v>3177</v>
      </c>
      <c r="J53" s="571">
        <v>180</v>
      </c>
      <c r="K53" s="571" t="s">
        <v>3170</v>
      </c>
      <c r="L53" s="263" t="s">
        <v>3075</v>
      </c>
      <c r="M53" s="603" t="s">
        <v>3183</v>
      </c>
      <c r="N53" s="603" t="s">
        <v>3185</v>
      </c>
      <c r="O53" s="605" t="s">
        <v>3235</v>
      </c>
      <c r="P53" s="826" t="str">
        <f>VLOOKUP(I53,'[1]EBRC BULK DOWNLOAD'!$A$2:$K$208,2,0)</f>
        <v>YESB0000006001786046</v>
      </c>
      <c r="Q53" s="258"/>
    </row>
    <row r="54" spans="1:17" s="237" customFormat="1" ht="15" x14ac:dyDescent="0.25">
      <c r="A54" s="308">
        <v>53</v>
      </c>
      <c r="B54" s="601" t="s">
        <v>1020</v>
      </c>
      <c r="C54" s="602" t="s">
        <v>1021</v>
      </c>
      <c r="D54" s="252">
        <v>53</v>
      </c>
      <c r="E54" s="263">
        <v>1158</v>
      </c>
      <c r="F54" s="264">
        <v>45170</v>
      </c>
      <c r="G54" s="256" t="s">
        <v>11</v>
      </c>
      <c r="H54" s="570">
        <v>1425</v>
      </c>
      <c r="I54" s="251" t="s">
        <v>3178</v>
      </c>
      <c r="J54" s="571">
        <v>1401</v>
      </c>
      <c r="K54" s="571" t="s">
        <v>3171</v>
      </c>
      <c r="L54" s="263" t="s">
        <v>3075</v>
      </c>
      <c r="M54" s="603" t="s">
        <v>3183</v>
      </c>
      <c r="N54" s="603" t="s">
        <v>3186</v>
      </c>
      <c r="O54" s="605" t="s">
        <v>3236</v>
      </c>
      <c r="P54" s="826" t="str">
        <f>VLOOKUP(I54,'[1]EBRC BULK DOWNLOAD'!$A$2:$K$208,2,0)</f>
        <v>YESB0000006001785801</v>
      </c>
      <c r="Q54" s="258"/>
    </row>
    <row r="55" spans="1:17" s="237" customFormat="1" ht="15" x14ac:dyDescent="0.25">
      <c r="A55" s="308">
        <v>54</v>
      </c>
      <c r="B55" s="601" t="s">
        <v>3167</v>
      </c>
      <c r="C55" s="602" t="s">
        <v>2866</v>
      </c>
      <c r="D55" s="252">
        <v>54</v>
      </c>
      <c r="E55" s="263">
        <v>1159</v>
      </c>
      <c r="F55" s="264">
        <v>45170</v>
      </c>
      <c r="G55" s="256" t="s">
        <v>11</v>
      </c>
      <c r="H55" s="570">
        <v>3487.5</v>
      </c>
      <c r="I55" s="251" t="s">
        <v>3179</v>
      </c>
      <c r="J55" s="571">
        <v>3487.5</v>
      </c>
      <c r="K55" s="571" t="s">
        <v>3172</v>
      </c>
      <c r="L55" s="263" t="s">
        <v>3075</v>
      </c>
      <c r="M55" s="603" t="s">
        <v>3183</v>
      </c>
      <c r="N55" s="519" t="s">
        <v>3187</v>
      </c>
      <c r="O55" s="605" t="s">
        <v>3237</v>
      </c>
      <c r="P55" s="826" t="str">
        <f>VLOOKUP(I55,'[1]EBRC BULK DOWNLOAD'!$A$2:$K$208,2,0)</f>
        <v>YESB0000006001786310</v>
      </c>
      <c r="Q55" s="258"/>
    </row>
    <row r="56" spans="1:17" s="237" customFormat="1" ht="15" x14ac:dyDescent="0.25">
      <c r="A56" s="308">
        <v>55</v>
      </c>
      <c r="B56" s="601" t="s">
        <v>1086</v>
      </c>
      <c r="C56" s="602" t="s">
        <v>1087</v>
      </c>
      <c r="D56" s="252">
        <v>55</v>
      </c>
      <c r="E56" s="263">
        <v>1161</v>
      </c>
      <c r="F56" s="264">
        <v>45184</v>
      </c>
      <c r="G56" s="256" t="s">
        <v>52</v>
      </c>
      <c r="H56" s="570">
        <v>8982.5</v>
      </c>
      <c r="I56" s="251" t="s">
        <v>3180</v>
      </c>
      <c r="J56" s="571">
        <v>8976.5</v>
      </c>
      <c r="K56" s="571" t="s">
        <v>3173</v>
      </c>
      <c r="L56" s="263" t="s">
        <v>3075</v>
      </c>
      <c r="M56" s="603" t="s">
        <v>3183</v>
      </c>
      <c r="N56" s="603" t="s">
        <v>3188</v>
      </c>
      <c r="O56" s="605" t="s">
        <v>3238</v>
      </c>
      <c r="P56" s="826" t="str">
        <f>VLOOKUP(I56,'[1]EBRC BULK DOWNLOAD'!$A$2:$K$208,2,0)</f>
        <v>YESB0000006001785724</v>
      </c>
      <c r="Q56" s="258"/>
    </row>
    <row r="57" spans="1:17" s="237" customFormat="1" ht="15" x14ac:dyDescent="0.25">
      <c r="A57" s="308">
        <v>56</v>
      </c>
      <c r="B57" s="601" t="s">
        <v>1077</v>
      </c>
      <c r="C57" s="602" t="s">
        <v>1021</v>
      </c>
      <c r="D57" s="252">
        <v>56</v>
      </c>
      <c r="E57" s="263">
        <v>1163</v>
      </c>
      <c r="F57" s="264">
        <v>45199</v>
      </c>
      <c r="G57" s="256" t="s">
        <v>11</v>
      </c>
      <c r="H57" s="570">
        <v>27674</v>
      </c>
      <c r="I57" s="251" t="s">
        <v>3181</v>
      </c>
      <c r="J57" s="571">
        <v>24630</v>
      </c>
      <c r="K57" s="571" t="s">
        <v>3174</v>
      </c>
      <c r="L57" s="263" t="s">
        <v>3075</v>
      </c>
      <c r="M57" s="605" t="s">
        <v>3249</v>
      </c>
      <c r="N57" s="603" t="s">
        <v>3248</v>
      </c>
      <c r="O57" s="607" t="s">
        <v>3265</v>
      </c>
      <c r="P57" s="826" t="str">
        <f>VLOOKUP(I57,'[1]EBRC BULK DOWNLOAD'!$A$2:$K$208,2,0)</f>
        <v>YESB0000006001864938</v>
      </c>
      <c r="Q57" s="258"/>
    </row>
    <row r="58" spans="1:17" s="237" customFormat="1" ht="15" x14ac:dyDescent="0.25">
      <c r="A58" s="308">
        <v>57</v>
      </c>
      <c r="B58" s="601" t="s">
        <v>1115</v>
      </c>
      <c r="C58" s="602" t="s">
        <v>1116</v>
      </c>
      <c r="D58" s="252">
        <v>57</v>
      </c>
      <c r="E58" s="263">
        <v>1164</v>
      </c>
      <c r="F58" s="264">
        <v>45200</v>
      </c>
      <c r="G58" s="256" t="s">
        <v>11</v>
      </c>
      <c r="H58" s="570">
        <v>1275</v>
      </c>
      <c r="I58" s="251" t="s">
        <v>3189</v>
      </c>
      <c r="J58" s="571">
        <v>1240</v>
      </c>
      <c r="K58" s="571" t="s">
        <v>3196</v>
      </c>
      <c r="L58" s="263" t="s">
        <v>3075</v>
      </c>
      <c r="M58" s="604" t="s">
        <v>3204</v>
      </c>
      <c r="N58" s="604" t="s">
        <v>3203</v>
      </c>
      <c r="O58" s="605" t="s">
        <v>3239</v>
      </c>
      <c r="P58" s="826" t="str">
        <f>VLOOKUP(I58,'[1]EBRC BULK DOWNLOAD'!$A$2:$K$208,2,0)</f>
        <v>YESB0000006001806084</v>
      </c>
      <c r="Q58" s="258"/>
    </row>
    <row r="59" spans="1:17" s="237" customFormat="1" ht="15" x14ac:dyDescent="0.25">
      <c r="A59" s="308">
        <v>58</v>
      </c>
      <c r="B59" s="601" t="s">
        <v>1086</v>
      </c>
      <c r="C59" s="602" t="s">
        <v>1087</v>
      </c>
      <c r="D59" s="252">
        <v>58</v>
      </c>
      <c r="E59" s="263">
        <v>1165</v>
      </c>
      <c r="F59" s="264">
        <v>45200</v>
      </c>
      <c r="G59" s="256" t="s">
        <v>52</v>
      </c>
      <c r="H59" s="570">
        <v>8150</v>
      </c>
      <c r="I59" s="251" t="s">
        <v>3190</v>
      </c>
      <c r="J59" s="571">
        <v>8144</v>
      </c>
      <c r="K59" s="571" t="s">
        <v>3197</v>
      </c>
      <c r="L59" s="263" t="s">
        <v>3075</v>
      </c>
      <c r="M59" s="604" t="s">
        <v>3204</v>
      </c>
      <c r="N59" s="604" t="s">
        <v>3205</v>
      </c>
      <c r="O59" s="605" t="s">
        <v>3240</v>
      </c>
      <c r="P59" s="826" t="str">
        <f>VLOOKUP(I59,'[1]EBRC BULK DOWNLOAD'!$A$2:$K$208,2,0)</f>
        <v>YESB0000006001816575</v>
      </c>
      <c r="Q59" s="258"/>
    </row>
    <row r="60" spans="1:17" s="237" customFormat="1" ht="15" x14ac:dyDescent="0.25">
      <c r="A60" s="308">
        <v>59</v>
      </c>
      <c r="B60" s="601" t="s">
        <v>1558</v>
      </c>
      <c r="C60" s="602" t="s">
        <v>1065</v>
      </c>
      <c r="D60" s="252">
        <v>59</v>
      </c>
      <c r="E60" s="263">
        <v>1166</v>
      </c>
      <c r="F60" s="264">
        <v>45200</v>
      </c>
      <c r="G60" s="256" t="s">
        <v>11</v>
      </c>
      <c r="H60" s="570">
        <v>200</v>
      </c>
      <c r="I60" s="251" t="s">
        <v>3191</v>
      </c>
      <c r="J60" s="571">
        <v>180</v>
      </c>
      <c r="K60" s="571" t="s">
        <v>3198</v>
      </c>
      <c r="L60" s="263" t="s">
        <v>3075</v>
      </c>
      <c r="M60" s="604" t="s">
        <v>3204</v>
      </c>
      <c r="N60" s="604" t="s">
        <v>3206</v>
      </c>
      <c r="O60" s="605" t="s">
        <v>3241</v>
      </c>
      <c r="P60" s="826" t="str">
        <f>VLOOKUP(I60,'[1]EBRC BULK DOWNLOAD'!$A$2:$K$208,2,0)</f>
        <v>YESB0000006001816540</v>
      </c>
      <c r="Q60" s="258"/>
    </row>
    <row r="61" spans="1:17" s="237" customFormat="1" ht="25.5" x14ac:dyDescent="0.25">
      <c r="A61" s="308">
        <v>60</v>
      </c>
      <c r="B61" s="601" t="s">
        <v>3077</v>
      </c>
      <c r="C61" s="602" t="s">
        <v>1021</v>
      </c>
      <c r="D61" s="252">
        <v>60</v>
      </c>
      <c r="E61" s="263">
        <v>1167</v>
      </c>
      <c r="F61" s="264">
        <v>45200</v>
      </c>
      <c r="G61" s="256" t="s">
        <v>11</v>
      </c>
      <c r="H61" s="570">
        <v>750</v>
      </c>
      <c r="I61" s="251" t="s">
        <v>3192</v>
      </c>
      <c r="J61" s="571">
        <v>726</v>
      </c>
      <c r="K61" s="571" t="s">
        <v>3199</v>
      </c>
      <c r="L61" s="263" t="s">
        <v>3075</v>
      </c>
      <c r="M61" s="604" t="s">
        <v>3204</v>
      </c>
      <c r="N61" s="604" t="s">
        <v>3207</v>
      </c>
      <c r="O61" s="605" t="s">
        <v>3242</v>
      </c>
      <c r="P61" s="826" t="str">
        <f>VLOOKUP(I61,'[1]EBRC BULK DOWNLOAD'!$A$2:$K$208,2,0)</f>
        <v>YESB0000006001806195</v>
      </c>
      <c r="Q61" s="258"/>
    </row>
    <row r="62" spans="1:17" s="237" customFormat="1" ht="15" x14ac:dyDescent="0.25">
      <c r="A62" s="308">
        <v>61</v>
      </c>
      <c r="B62" s="601" t="s">
        <v>3167</v>
      </c>
      <c r="C62" s="602" t="s">
        <v>2866</v>
      </c>
      <c r="D62" s="252">
        <v>61</v>
      </c>
      <c r="E62" s="263">
        <v>1168</v>
      </c>
      <c r="F62" s="264">
        <v>45200</v>
      </c>
      <c r="G62" s="256" t="s">
        <v>11</v>
      </c>
      <c r="H62" s="570">
        <v>3249.5</v>
      </c>
      <c r="I62" s="251" t="s">
        <v>3193</v>
      </c>
      <c r="J62" s="571">
        <v>3249.5</v>
      </c>
      <c r="K62" s="571" t="s">
        <v>3200</v>
      </c>
      <c r="L62" s="263" t="s">
        <v>3075</v>
      </c>
      <c r="M62" s="604" t="s">
        <v>3204</v>
      </c>
      <c r="N62" s="604" t="s">
        <v>3208</v>
      </c>
      <c r="O62" s="605" t="s">
        <v>3243</v>
      </c>
      <c r="P62" s="826" t="str">
        <f>VLOOKUP(I62,'[1]EBRC BULK DOWNLOAD'!$A$2:$K$208,2,0)</f>
        <v>YESB0000006001805350</v>
      </c>
      <c r="Q62" s="258"/>
    </row>
    <row r="63" spans="1:17" s="237" customFormat="1" ht="15" x14ac:dyDescent="0.25">
      <c r="A63" s="308">
        <v>62</v>
      </c>
      <c r="B63" s="601" t="s">
        <v>1086</v>
      </c>
      <c r="C63" s="602" t="s">
        <v>1087</v>
      </c>
      <c r="D63" s="252">
        <v>62</v>
      </c>
      <c r="E63" s="263">
        <v>1172</v>
      </c>
      <c r="F63" s="264">
        <v>45215</v>
      </c>
      <c r="G63" s="256" t="s">
        <v>52</v>
      </c>
      <c r="H63" s="570">
        <v>7775</v>
      </c>
      <c r="I63" s="251" t="s">
        <v>3194</v>
      </c>
      <c r="J63" s="571">
        <v>7769</v>
      </c>
      <c r="K63" s="571" t="s">
        <v>3201</v>
      </c>
      <c r="L63" s="263" t="s">
        <v>3075</v>
      </c>
      <c r="M63" s="604" t="s">
        <v>3204</v>
      </c>
      <c r="N63" s="604" t="s">
        <v>3209</v>
      </c>
      <c r="O63" s="605" t="s">
        <v>3244</v>
      </c>
      <c r="P63" s="826" t="str">
        <f>VLOOKUP(I63,'[1]EBRC BULK DOWNLOAD'!$A$2:$K$208,2,0)</f>
        <v>YESB0000006001805563</v>
      </c>
      <c r="Q63" s="258"/>
    </row>
    <row r="64" spans="1:17" s="237" customFormat="1" ht="15" x14ac:dyDescent="0.25">
      <c r="A64" s="308">
        <v>63</v>
      </c>
      <c r="B64" s="601" t="s">
        <v>1077</v>
      </c>
      <c r="C64" s="602" t="s">
        <v>1021</v>
      </c>
      <c r="D64" s="252">
        <v>63</v>
      </c>
      <c r="E64" s="263">
        <v>1174</v>
      </c>
      <c r="F64" s="264">
        <v>45230</v>
      </c>
      <c r="G64" s="256" t="s">
        <v>11</v>
      </c>
      <c r="H64" s="570">
        <v>40780</v>
      </c>
      <c r="I64" s="251" t="s">
        <v>3195</v>
      </c>
      <c r="J64" s="571">
        <v>33440</v>
      </c>
      <c r="K64" s="571" t="s">
        <v>3202</v>
      </c>
      <c r="L64" s="263" t="s">
        <v>3075</v>
      </c>
      <c r="M64" s="604" t="s">
        <v>3204</v>
      </c>
      <c r="N64" s="604" t="s">
        <v>3210</v>
      </c>
      <c r="O64" s="605" t="s">
        <v>3245</v>
      </c>
      <c r="P64" s="826" t="str">
        <f>VLOOKUP(I64,'[1]EBRC BULK DOWNLOAD'!$A$2:$K$208,2,0)</f>
        <v>YESB0000006001822701</v>
      </c>
      <c r="Q64" s="258"/>
    </row>
    <row r="65" spans="1:17" s="237" customFormat="1" ht="15" x14ac:dyDescent="0.25">
      <c r="A65" s="308">
        <v>64</v>
      </c>
      <c r="B65" s="601" t="s">
        <v>1115</v>
      </c>
      <c r="C65" s="602" t="s">
        <v>1116</v>
      </c>
      <c r="D65" s="252">
        <v>64</v>
      </c>
      <c r="E65" s="263">
        <v>1175</v>
      </c>
      <c r="F65" s="264">
        <v>45231</v>
      </c>
      <c r="G65" s="256" t="s">
        <v>11</v>
      </c>
      <c r="H65" s="570">
        <v>1275</v>
      </c>
      <c r="I65" s="251" t="s">
        <v>3218</v>
      </c>
      <c r="J65" s="571">
        <v>1250</v>
      </c>
      <c r="K65" s="571" t="s">
        <v>3211</v>
      </c>
      <c r="L65" s="263" t="s">
        <v>3075</v>
      </c>
      <c r="M65" s="606" t="s">
        <v>3251</v>
      </c>
      <c r="N65" s="606" t="s">
        <v>3250</v>
      </c>
      <c r="O65" s="607" t="s">
        <v>3264</v>
      </c>
      <c r="P65" s="826" t="str">
        <f>VLOOKUP(I65,'[1]EBRC BULK DOWNLOAD'!$A$2:$K$208,2,0)</f>
        <v>YESB0000006001869764</v>
      </c>
      <c r="Q65" s="258"/>
    </row>
    <row r="66" spans="1:17" s="237" customFormat="1" ht="15" x14ac:dyDescent="0.25">
      <c r="A66" s="308">
        <v>65</v>
      </c>
      <c r="B66" s="601" t="s">
        <v>1086</v>
      </c>
      <c r="C66" s="602" t="s">
        <v>1087</v>
      </c>
      <c r="D66" s="252">
        <v>65</v>
      </c>
      <c r="E66" s="263">
        <v>1176</v>
      </c>
      <c r="F66" s="264">
        <v>45231</v>
      </c>
      <c r="G66" s="256" t="s">
        <v>52</v>
      </c>
      <c r="H66" s="570">
        <v>5900</v>
      </c>
      <c r="I66" s="251" t="s">
        <v>3219</v>
      </c>
      <c r="J66" s="571">
        <v>5894</v>
      </c>
      <c r="K66" s="571" t="s">
        <v>3212</v>
      </c>
      <c r="L66" s="263" t="s">
        <v>3075</v>
      </c>
      <c r="M66" s="606" t="s">
        <v>3251</v>
      </c>
      <c r="N66" s="606" t="s">
        <v>3252</v>
      </c>
      <c r="O66" s="607" t="s">
        <v>3263</v>
      </c>
      <c r="P66" s="826" t="str">
        <f>VLOOKUP(I66,'[1]EBRC BULK DOWNLOAD'!$A$2:$K$208,2,0)</f>
        <v>YESB0000006001865939</v>
      </c>
      <c r="Q66" s="258"/>
    </row>
    <row r="67" spans="1:17" s="237" customFormat="1" ht="15" x14ac:dyDescent="0.25">
      <c r="A67" s="308">
        <v>66</v>
      </c>
      <c r="B67" s="601" t="s">
        <v>1558</v>
      </c>
      <c r="C67" s="602" t="s">
        <v>1065</v>
      </c>
      <c r="D67" s="252">
        <v>66</v>
      </c>
      <c r="E67" s="263">
        <v>1177</v>
      </c>
      <c r="F67" s="264">
        <v>45231</v>
      </c>
      <c r="G67" s="256" t="s">
        <v>11</v>
      </c>
      <c r="H67" s="570">
        <v>200</v>
      </c>
      <c r="I67" s="251" t="s">
        <v>3220</v>
      </c>
      <c r="J67" s="571">
        <v>180</v>
      </c>
      <c r="K67" s="571" t="s">
        <v>3213</v>
      </c>
      <c r="L67" s="263" t="s">
        <v>3075</v>
      </c>
      <c r="M67" s="606" t="s">
        <v>3251</v>
      </c>
      <c r="N67" s="606" t="s">
        <v>3253</v>
      </c>
      <c r="O67" s="607" t="s">
        <v>3262</v>
      </c>
      <c r="P67" s="826" t="str">
        <f>VLOOKUP(I67,'[1]EBRC BULK DOWNLOAD'!$A$2:$K$208,2,0)</f>
        <v>YESB0000006001864818</v>
      </c>
      <c r="Q67" s="258"/>
    </row>
    <row r="68" spans="1:17" s="237" customFormat="1" ht="25.5" x14ac:dyDescent="0.25">
      <c r="A68" s="308">
        <v>67</v>
      </c>
      <c r="B68" s="601" t="s">
        <v>3077</v>
      </c>
      <c r="C68" s="602" t="s">
        <v>1021</v>
      </c>
      <c r="D68" s="252">
        <v>67</v>
      </c>
      <c r="E68" s="263">
        <v>1178</v>
      </c>
      <c r="F68" s="264">
        <v>45231</v>
      </c>
      <c r="G68" s="256" t="s">
        <v>11</v>
      </c>
      <c r="H68" s="570">
        <v>750</v>
      </c>
      <c r="I68" s="251" t="s">
        <v>3221</v>
      </c>
      <c r="J68" s="571">
        <v>726</v>
      </c>
      <c r="K68" s="571" t="s">
        <v>3214</v>
      </c>
      <c r="L68" s="263" t="s">
        <v>3075</v>
      </c>
      <c r="M68" s="606" t="s">
        <v>3251</v>
      </c>
      <c r="N68" s="606" t="s">
        <v>3254</v>
      </c>
      <c r="O68" s="607" t="s">
        <v>3261</v>
      </c>
      <c r="P68" s="826" t="str">
        <f>VLOOKUP(I68,'[1]EBRC BULK DOWNLOAD'!$A$2:$K$208,2,0)</f>
        <v>YESB0000006001865245</v>
      </c>
      <c r="Q68" s="258"/>
    </row>
    <row r="69" spans="1:17" s="237" customFormat="1" ht="15" x14ac:dyDescent="0.25">
      <c r="A69" s="308">
        <v>68</v>
      </c>
      <c r="B69" s="601" t="s">
        <v>3167</v>
      </c>
      <c r="C69" s="602" t="s">
        <v>2866</v>
      </c>
      <c r="D69" s="252">
        <v>68</v>
      </c>
      <c r="E69" s="263">
        <v>1179</v>
      </c>
      <c r="F69" s="264">
        <v>45231</v>
      </c>
      <c r="G69" s="256" t="s">
        <v>11</v>
      </c>
      <c r="H69" s="570">
        <v>3501</v>
      </c>
      <c r="I69" s="251" t="s">
        <v>3222</v>
      </c>
      <c r="J69" s="571">
        <v>3341</v>
      </c>
      <c r="K69" s="571" t="s">
        <v>3215</v>
      </c>
      <c r="L69" s="263" t="s">
        <v>3075</v>
      </c>
      <c r="M69" s="606" t="s">
        <v>3251</v>
      </c>
      <c r="N69" s="606" t="s">
        <v>3255</v>
      </c>
      <c r="O69" s="607" t="s">
        <v>3260</v>
      </c>
      <c r="P69" s="826" t="str">
        <f>VLOOKUP(I69,'[1]EBRC BULK DOWNLOAD'!$A$2:$K$208,2,0)</f>
        <v>YESB0000006001864939</v>
      </c>
      <c r="Q69" s="258"/>
    </row>
    <row r="70" spans="1:17" s="237" customFormat="1" ht="15" x14ac:dyDescent="0.25">
      <c r="A70" s="308">
        <v>69</v>
      </c>
      <c r="B70" s="601" t="s">
        <v>1086</v>
      </c>
      <c r="C70" s="602" t="s">
        <v>1087</v>
      </c>
      <c r="D70" s="252">
        <v>69</v>
      </c>
      <c r="E70" s="263">
        <v>1182</v>
      </c>
      <c r="F70" s="264">
        <v>45246</v>
      </c>
      <c r="G70" s="256" t="s">
        <v>52</v>
      </c>
      <c r="H70" s="570">
        <v>6700</v>
      </c>
      <c r="I70" s="251" t="s">
        <v>3223</v>
      </c>
      <c r="J70" s="571">
        <v>6694</v>
      </c>
      <c r="K70" s="571" t="s">
        <v>3216</v>
      </c>
      <c r="L70" s="263" t="s">
        <v>3075</v>
      </c>
      <c r="M70" s="606" t="s">
        <v>3251</v>
      </c>
      <c r="N70" s="606" t="s">
        <v>3256</v>
      </c>
      <c r="O70" s="607" t="s">
        <v>3259</v>
      </c>
      <c r="P70" s="826" t="str">
        <f>VLOOKUP(I70,'[1]EBRC BULK DOWNLOAD'!$A$2:$K$208,2,0)</f>
        <v>YESB0000006001865623</v>
      </c>
      <c r="Q70" s="258"/>
    </row>
    <row r="71" spans="1:17" s="237" customFormat="1" ht="15" x14ac:dyDescent="0.25">
      <c r="A71" s="308">
        <v>70</v>
      </c>
      <c r="B71" s="601" t="s">
        <v>1077</v>
      </c>
      <c r="C71" s="602" t="s">
        <v>1021</v>
      </c>
      <c r="D71" s="252">
        <v>70</v>
      </c>
      <c r="E71" s="263">
        <v>1184</v>
      </c>
      <c r="F71" s="264">
        <v>45260</v>
      </c>
      <c r="G71" s="256" t="s">
        <v>11</v>
      </c>
      <c r="H71" s="570">
        <v>27719.51</v>
      </c>
      <c r="I71" s="251" t="s">
        <v>3224</v>
      </c>
      <c r="J71" s="571">
        <v>22730</v>
      </c>
      <c r="K71" s="571" t="s">
        <v>3217</v>
      </c>
      <c r="L71" s="263" t="s">
        <v>3075</v>
      </c>
      <c r="M71" s="606" t="s">
        <v>3251</v>
      </c>
      <c r="N71" s="606" t="s">
        <v>3257</v>
      </c>
      <c r="O71" s="607" t="s">
        <v>3258</v>
      </c>
      <c r="P71" s="826" t="str">
        <f>VLOOKUP(I71,'[1]EBRC BULK DOWNLOAD'!$A$2:$K$208,2,0)</f>
        <v>YESB0000006001869303</v>
      </c>
      <c r="Q71" s="258"/>
    </row>
    <row r="72" spans="1:17" s="237" customFormat="1" ht="15" x14ac:dyDescent="0.25">
      <c r="A72" s="308">
        <v>71</v>
      </c>
      <c r="B72" s="601" t="s">
        <v>1115</v>
      </c>
      <c r="C72" s="602" t="s">
        <v>1116</v>
      </c>
      <c r="D72" s="308">
        <v>71</v>
      </c>
      <c r="E72" s="263">
        <v>1185</v>
      </c>
      <c r="F72" s="264">
        <v>45261</v>
      </c>
      <c r="G72" s="256" t="s">
        <v>11</v>
      </c>
      <c r="H72" s="570">
        <v>1275</v>
      </c>
      <c r="I72" s="251" t="s">
        <v>3273</v>
      </c>
      <c r="J72" s="571">
        <v>1250</v>
      </c>
      <c r="K72" s="571" t="s">
        <v>3266</v>
      </c>
      <c r="L72" s="263" t="s">
        <v>3075</v>
      </c>
      <c r="M72" s="608" t="s">
        <v>3281</v>
      </c>
      <c r="N72" s="608" t="s">
        <v>3280</v>
      </c>
      <c r="O72" s="609" t="s">
        <v>3289</v>
      </c>
      <c r="P72" s="826" t="str">
        <f>VLOOKUP(I72,'[1]EBRC BULK DOWNLOAD'!$A$2:$K$208,2,0)</f>
        <v>YESB0000006001893963</v>
      </c>
      <c r="Q72" s="258"/>
    </row>
    <row r="73" spans="1:17" s="237" customFormat="1" ht="15" x14ac:dyDescent="0.25">
      <c r="A73" s="308">
        <v>72</v>
      </c>
      <c r="B73" s="601" t="s">
        <v>1086</v>
      </c>
      <c r="C73" s="602" t="s">
        <v>1087</v>
      </c>
      <c r="D73" s="308">
        <v>72</v>
      </c>
      <c r="E73" s="263">
        <v>1186</v>
      </c>
      <c r="F73" s="264">
        <v>45261</v>
      </c>
      <c r="G73" s="256" t="s">
        <v>52</v>
      </c>
      <c r="H73" s="570">
        <v>6810</v>
      </c>
      <c r="I73" s="251" t="s">
        <v>3274</v>
      </c>
      <c r="J73" s="571">
        <v>6804</v>
      </c>
      <c r="K73" s="571" t="s">
        <v>3267</v>
      </c>
      <c r="L73" s="263" t="s">
        <v>3075</v>
      </c>
      <c r="M73" s="608" t="s">
        <v>3281</v>
      </c>
      <c r="N73" s="608" t="s">
        <v>3282</v>
      </c>
      <c r="O73" s="609" t="s">
        <v>3291</v>
      </c>
      <c r="P73" s="826" t="str">
        <f>VLOOKUP(I73,'[1]EBRC BULK DOWNLOAD'!$A$2:$K$208,2,0)</f>
        <v>YESB0000006001893873</v>
      </c>
      <c r="Q73" s="258"/>
    </row>
    <row r="74" spans="1:17" s="237" customFormat="1" ht="15" x14ac:dyDescent="0.25">
      <c r="A74" s="308">
        <v>73</v>
      </c>
      <c r="B74" s="601" t="s">
        <v>1558</v>
      </c>
      <c r="C74" s="602" t="s">
        <v>1065</v>
      </c>
      <c r="D74" s="308">
        <v>73</v>
      </c>
      <c r="E74" s="263">
        <v>1187</v>
      </c>
      <c r="F74" s="264">
        <v>45261</v>
      </c>
      <c r="G74" s="256" t="s">
        <v>11</v>
      </c>
      <c r="H74" s="570">
        <v>200</v>
      </c>
      <c r="I74" s="251" t="s">
        <v>3275</v>
      </c>
      <c r="J74" s="571">
        <v>180</v>
      </c>
      <c r="K74" s="571" t="s">
        <v>3268</v>
      </c>
      <c r="L74" s="263" t="s">
        <v>3075</v>
      </c>
      <c r="M74" s="608" t="s">
        <v>3281</v>
      </c>
      <c r="N74" s="608" t="s">
        <v>3283</v>
      </c>
      <c r="O74" s="609" t="s">
        <v>3290</v>
      </c>
      <c r="P74" s="826" t="str">
        <f>VLOOKUP(I74,'[1]EBRC BULK DOWNLOAD'!$A$2:$K$208,2,0)</f>
        <v>YESB0000006001893706</v>
      </c>
      <c r="Q74" s="258"/>
    </row>
    <row r="75" spans="1:17" s="237" customFormat="1" ht="15" x14ac:dyDescent="0.25">
      <c r="A75" s="308">
        <v>74</v>
      </c>
      <c r="B75" s="601" t="s">
        <v>1020</v>
      </c>
      <c r="C75" s="602" t="s">
        <v>1021</v>
      </c>
      <c r="D75" s="308">
        <v>74</v>
      </c>
      <c r="E75" s="263">
        <v>1188</v>
      </c>
      <c r="F75" s="264">
        <v>45261</v>
      </c>
      <c r="G75" s="256" t="s">
        <v>11</v>
      </c>
      <c r="H75" s="570">
        <v>750</v>
      </c>
      <c r="I75" s="251" t="s">
        <v>3276</v>
      </c>
      <c r="J75" s="571">
        <v>726</v>
      </c>
      <c r="K75" s="571" t="s">
        <v>3269</v>
      </c>
      <c r="L75" s="263" t="s">
        <v>3075</v>
      </c>
      <c r="M75" s="608" t="s">
        <v>3281</v>
      </c>
      <c r="N75" s="608" t="s">
        <v>3284</v>
      </c>
      <c r="O75" s="609" t="s">
        <v>3293</v>
      </c>
      <c r="P75" s="826" t="str">
        <f>VLOOKUP(I75,'[1]EBRC BULK DOWNLOAD'!$A$2:$K$208,2,0)</f>
        <v>YESB0000006001893533</v>
      </c>
      <c r="Q75" s="258"/>
    </row>
    <row r="76" spans="1:17" s="237" customFormat="1" ht="15" x14ac:dyDescent="0.25">
      <c r="A76" s="308">
        <v>75</v>
      </c>
      <c r="B76" s="601" t="s">
        <v>3167</v>
      </c>
      <c r="C76" s="602" t="s">
        <v>2866</v>
      </c>
      <c r="D76" s="308">
        <v>75</v>
      </c>
      <c r="E76" s="263">
        <v>1189</v>
      </c>
      <c r="F76" s="264">
        <v>45261</v>
      </c>
      <c r="G76" s="256" t="s">
        <v>11</v>
      </c>
      <c r="H76" s="570">
        <v>1760</v>
      </c>
      <c r="I76" s="251" t="s">
        <v>3277</v>
      </c>
      <c r="J76" s="571">
        <v>1760</v>
      </c>
      <c r="K76" s="571" t="s">
        <v>3270</v>
      </c>
      <c r="L76" s="263" t="s">
        <v>3075</v>
      </c>
      <c r="M76" s="608" t="s">
        <v>3281</v>
      </c>
      <c r="N76" s="608" t="s">
        <v>3285</v>
      </c>
      <c r="O76" s="609" t="s">
        <v>3294</v>
      </c>
      <c r="P76" s="826" t="str">
        <f>VLOOKUP(I76,'[1]EBRC BULK DOWNLOAD'!$A$2:$K$208,2,0)</f>
        <v>YESB0000006001893291</v>
      </c>
      <c r="Q76" s="258"/>
    </row>
    <row r="77" spans="1:17" s="237" customFormat="1" ht="15" x14ac:dyDescent="0.25">
      <c r="A77" s="308">
        <v>76</v>
      </c>
      <c r="B77" s="253" t="s">
        <v>1086</v>
      </c>
      <c r="C77" s="248" t="s">
        <v>1087</v>
      </c>
      <c r="D77" s="308">
        <v>76</v>
      </c>
      <c r="E77" s="263">
        <v>1193</v>
      </c>
      <c r="F77" s="264">
        <v>45275</v>
      </c>
      <c r="G77" s="256" t="s">
        <v>52</v>
      </c>
      <c r="H77" s="570">
        <v>8225</v>
      </c>
      <c r="I77" s="251" t="s">
        <v>3278</v>
      </c>
      <c r="J77" s="571">
        <v>8219</v>
      </c>
      <c r="K77" s="571" t="s">
        <v>3271</v>
      </c>
      <c r="L77" s="334" t="s">
        <v>3075</v>
      </c>
      <c r="M77" s="608" t="s">
        <v>3281</v>
      </c>
      <c r="N77" s="608" t="s">
        <v>3286</v>
      </c>
      <c r="O77" s="609" t="s">
        <v>3292</v>
      </c>
      <c r="P77" s="826" t="str">
        <f>VLOOKUP(I77,'[1]EBRC BULK DOWNLOAD'!$A$2:$K$208,2,0)</f>
        <v>YESB0000006001894026</v>
      </c>
      <c r="Q77" s="258"/>
    </row>
    <row r="78" spans="1:17" s="237" customFormat="1" ht="15" x14ac:dyDescent="0.25">
      <c r="A78" s="308">
        <v>77</v>
      </c>
      <c r="B78" s="253" t="s">
        <v>1077</v>
      </c>
      <c r="C78" s="248" t="s">
        <v>1021</v>
      </c>
      <c r="D78" s="308">
        <v>77</v>
      </c>
      <c r="E78" s="263">
        <v>1195</v>
      </c>
      <c r="F78" s="264">
        <v>45291</v>
      </c>
      <c r="G78" s="256" t="s">
        <v>11</v>
      </c>
      <c r="H78" s="570">
        <v>22972</v>
      </c>
      <c r="I78" s="251" t="s">
        <v>3279</v>
      </c>
      <c r="J78" s="571">
        <v>18837.04</v>
      </c>
      <c r="K78" s="571" t="s">
        <v>3272</v>
      </c>
      <c r="L78" s="334" t="s">
        <v>3075</v>
      </c>
      <c r="M78" s="608" t="s">
        <v>3281</v>
      </c>
      <c r="N78" s="608" t="s">
        <v>3287</v>
      </c>
      <c r="O78" s="609" t="s">
        <v>3288</v>
      </c>
      <c r="P78" s="826" t="str">
        <f>VLOOKUP(I78,'[1]EBRC BULK DOWNLOAD'!$A$2:$K$208,2,0)</f>
        <v>YESB0000006001897027</v>
      </c>
      <c r="Q78" s="258"/>
    </row>
    <row r="79" spans="1:17" s="237" customFormat="1" ht="15" x14ac:dyDescent="0.25">
      <c r="A79" s="308">
        <v>78</v>
      </c>
      <c r="B79" s="601" t="s">
        <v>1086</v>
      </c>
      <c r="C79" s="602" t="s">
        <v>1087</v>
      </c>
      <c r="D79" s="308">
        <v>78</v>
      </c>
      <c r="E79" s="263">
        <v>1196</v>
      </c>
      <c r="F79" s="264">
        <v>45292</v>
      </c>
      <c r="G79" s="256" t="s">
        <v>52</v>
      </c>
      <c r="H79" s="570">
        <v>6550</v>
      </c>
      <c r="I79" s="251" t="s">
        <v>3301</v>
      </c>
      <c r="J79" s="571">
        <v>6544</v>
      </c>
      <c r="K79" s="571" t="s">
        <v>3295</v>
      </c>
      <c r="L79" s="334" t="s">
        <v>3075</v>
      </c>
      <c r="M79" s="635" t="s">
        <v>3313</v>
      </c>
      <c r="N79" s="635" t="s">
        <v>3307</v>
      </c>
      <c r="O79" s="634" t="s">
        <v>3318</v>
      </c>
      <c r="P79" s="826" t="str">
        <f>VLOOKUP(I79,'[1]EBRC BULK DOWNLOAD'!$A$2:$K$208,2,0)</f>
        <v>YESB0000006001919244</v>
      </c>
      <c r="Q79" s="258"/>
    </row>
    <row r="80" spans="1:17" s="237" customFormat="1" ht="15" x14ac:dyDescent="0.25">
      <c r="A80" s="308">
        <v>79</v>
      </c>
      <c r="B80" s="601" t="s">
        <v>1558</v>
      </c>
      <c r="C80" s="602" t="s">
        <v>1065</v>
      </c>
      <c r="D80" s="308">
        <v>79</v>
      </c>
      <c r="E80" s="263">
        <v>1197</v>
      </c>
      <c r="F80" s="264">
        <v>45292</v>
      </c>
      <c r="G80" s="256" t="s">
        <v>11</v>
      </c>
      <c r="H80" s="570">
        <v>200</v>
      </c>
      <c r="I80" s="251" t="s">
        <v>3302</v>
      </c>
      <c r="J80" s="571">
        <v>180</v>
      </c>
      <c r="K80" s="571" t="s">
        <v>3296</v>
      </c>
      <c r="L80" s="334" t="s">
        <v>3075</v>
      </c>
      <c r="M80" s="635" t="s">
        <v>3313</v>
      </c>
      <c r="N80" s="635" t="s">
        <v>3308</v>
      </c>
      <c r="O80" s="634" t="s">
        <v>3316</v>
      </c>
      <c r="P80" s="826" t="str">
        <f>VLOOKUP(I80,'[1]EBRC BULK DOWNLOAD'!$A$2:$K$208,2,0)</f>
        <v>YESB0000006001910471</v>
      </c>
      <c r="Q80" s="258"/>
    </row>
    <row r="81" spans="1:17" s="237" customFormat="1" ht="15" x14ac:dyDescent="0.25">
      <c r="A81" s="308">
        <v>80</v>
      </c>
      <c r="B81" s="601" t="s">
        <v>1020</v>
      </c>
      <c r="C81" s="602" t="s">
        <v>1021</v>
      </c>
      <c r="D81" s="308">
        <v>80</v>
      </c>
      <c r="E81" s="263">
        <v>1198</v>
      </c>
      <c r="F81" s="264">
        <v>45292</v>
      </c>
      <c r="G81" s="256" t="s">
        <v>11</v>
      </c>
      <c r="H81" s="570">
        <v>750</v>
      </c>
      <c r="I81" s="251" t="s">
        <v>3303</v>
      </c>
      <c r="J81" s="571">
        <v>726</v>
      </c>
      <c r="K81" s="571" t="s">
        <v>3297</v>
      </c>
      <c r="L81" s="334" t="s">
        <v>3075</v>
      </c>
      <c r="M81" s="635" t="s">
        <v>3313</v>
      </c>
      <c r="N81" s="635" t="s">
        <v>3309</v>
      </c>
      <c r="O81" s="634" t="s">
        <v>3317</v>
      </c>
      <c r="P81" s="826" t="str">
        <f>VLOOKUP(I81,'[1]EBRC BULK DOWNLOAD'!$A$2:$K$208,2,0)</f>
        <v>YESB0000006001916603</v>
      </c>
      <c r="Q81" s="258"/>
    </row>
    <row r="82" spans="1:17" s="237" customFormat="1" ht="15" x14ac:dyDescent="0.25">
      <c r="A82" s="308">
        <v>81</v>
      </c>
      <c r="B82" s="601" t="s">
        <v>3167</v>
      </c>
      <c r="C82" s="602" t="s">
        <v>2866</v>
      </c>
      <c r="D82" s="308">
        <v>81</v>
      </c>
      <c r="E82" s="263">
        <v>1199</v>
      </c>
      <c r="F82" s="264">
        <v>45292</v>
      </c>
      <c r="G82" s="256" t="s">
        <v>52</v>
      </c>
      <c r="H82" s="570">
        <v>1095</v>
      </c>
      <c r="I82" s="251" t="s">
        <v>3304</v>
      </c>
      <c r="J82" s="571">
        <v>1083</v>
      </c>
      <c r="K82" s="571" t="s">
        <v>3298</v>
      </c>
      <c r="L82" s="334" t="s">
        <v>3075</v>
      </c>
      <c r="M82" s="635" t="s">
        <v>3313</v>
      </c>
      <c r="N82" s="635" t="s">
        <v>3310</v>
      </c>
      <c r="O82" s="634" t="s">
        <v>3315</v>
      </c>
      <c r="P82" s="826" t="str">
        <f>VLOOKUP(I82,'[1]EBRC BULK DOWNLOAD'!$A$2:$K$208,2,0)</f>
        <v>YESB0000006001916738</v>
      </c>
      <c r="Q82" s="258"/>
    </row>
    <row r="83" spans="1:17" s="237" customFormat="1" ht="15" x14ac:dyDescent="0.25">
      <c r="A83" s="308">
        <v>82</v>
      </c>
      <c r="B83" s="253" t="s">
        <v>1086</v>
      </c>
      <c r="C83" s="248" t="s">
        <v>1087</v>
      </c>
      <c r="D83" s="308">
        <v>82</v>
      </c>
      <c r="E83" s="263">
        <v>1202</v>
      </c>
      <c r="F83" s="264">
        <v>45306</v>
      </c>
      <c r="G83" s="256" t="s">
        <v>52</v>
      </c>
      <c r="H83" s="570">
        <v>6675</v>
      </c>
      <c r="I83" s="251" t="s">
        <v>3305</v>
      </c>
      <c r="J83" s="571">
        <v>6669</v>
      </c>
      <c r="K83" s="571" t="s">
        <v>3299</v>
      </c>
      <c r="L83" s="334" t="s">
        <v>3075</v>
      </c>
      <c r="M83" s="635" t="s">
        <v>3313</v>
      </c>
      <c r="N83" s="635" t="s">
        <v>3311</v>
      </c>
      <c r="O83" s="634" t="s">
        <v>3314</v>
      </c>
      <c r="P83" s="826" t="str">
        <f>VLOOKUP(I83,'[1]EBRC BULK DOWNLOAD'!$A$2:$K$208,2,0)</f>
        <v>YESB0000006001910673</v>
      </c>
      <c r="Q83" s="258"/>
    </row>
    <row r="84" spans="1:17" s="237" customFormat="1" ht="15" x14ac:dyDescent="0.25">
      <c r="A84" s="308">
        <v>83</v>
      </c>
      <c r="B84" s="253" t="s">
        <v>1077</v>
      </c>
      <c r="C84" s="248" t="s">
        <v>1021</v>
      </c>
      <c r="D84" s="308">
        <v>83</v>
      </c>
      <c r="E84" s="263">
        <v>1204</v>
      </c>
      <c r="F84" s="264">
        <v>45322</v>
      </c>
      <c r="G84" s="256" t="s">
        <v>11</v>
      </c>
      <c r="H84" s="570">
        <v>27917</v>
      </c>
      <c r="I84" s="251" t="s">
        <v>3306</v>
      </c>
      <c r="J84" s="571">
        <v>23450</v>
      </c>
      <c r="K84" s="571" t="s">
        <v>3300</v>
      </c>
      <c r="L84" s="334" t="s">
        <v>3075</v>
      </c>
      <c r="M84" s="635" t="s">
        <v>3313</v>
      </c>
      <c r="N84" s="635" t="s">
        <v>3312</v>
      </c>
      <c r="O84" s="636" t="s">
        <v>3319</v>
      </c>
      <c r="P84" s="826" t="str">
        <f>VLOOKUP(I84,'[1]EBRC BULK DOWNLOAD'!$A$2:$K$208,2,0)</f>
        <v>YESB0000006001919878</v>
      </c>
      <c r="Q84" s="258"/>
    </row>
    <row r="85" spans="1:17" s="237" customFormat="1" ht="15" x14ac:dyDescent="0.25">
      <c r="A85" s="308">
        <v>84</v>
      </c>
      <c r="B85" s="601" t="s">
        <v>1086</v>
      </c>
      <c r="C85" s="602" t="s">
        <v>1087</v>
      </c>
      <c r="D85" s="308">
        <v>84</v>
      </c>
      <c r="E85" s="263">
        <v>1205</v>
      </c>
      <c r="F85" s="264">
        <v>45323</v>
      </c>
      <c r="G85" s="256" t="s">
        <v>52</v>
      </c>
      <c r="H85" s="570">
        <v>6350</v>
      </c>
      <c r="I85" s="251" t="s">
        <v>3320</v>
      </c>
      <c r="J85" s="571">
        <v>6344</v>
      </c>
      <c r="K85" s="571" t="s">
        <v>3326</v>
      </c>
      <c r="L85" s="334" t="s">
        <v>3075</v>
      </c>
      <c r="M85" s="637" t="s">
        <v>3338</v>
      </c>
      <c r="N85" s="637" t="s">
        <v>3332</v>
      </c>
      <c r="O85" s="638" t="s">
        <v>3343</v>
      </c>
      <c r="P85" s="826" t="str">
        <f>VLOOKUP(I85,'[1]EBRC BULK DOWNLOAD'!$A$2:$K$208,2,0)</f>
        <v>YESB0000006001932982</v>
      </c>
      <c r="Q85" s="258"/>
    </row>
    <row r="86" spans="1:17" s="237" customFormat="1" ht="15" x14ac:dyDescent="0.25">
      <c r="A86" s="308">
        <v>85</v>
      </c>
      <c r="B86" s="601" t="s">
        <v>1558</v>
      </c>
      <c r="C86" s="602" t="s">
        <v>1065</v>
      </c>
      <c r="D86" s="308">
        <v>85</v>
      </c>
      <c r="E86" s="263">
        <v>1206</v>
      </c>
      <c r="F86" s="264">
        <v>45323</v>
      </c>
      <c r="G86" s="256" t="s">
        <v>11</v>
      </c>
      <c r="H86" s="570">
        <v>200</v>
      </c>
      <c r="I86" s="251" t="s">
        <v>3321</v>
      </c>
      <c r="J86" s="571">
        <v>180</v>
      </c>
      <c r="K86" s="571" t="s">
        <v>3327</v>
      </c>
      <c r="L86" s="334" t="s">
        <v>3075</v>
      </c>
      <c r="M86" s="637" t="s">
        <v>3338</v>
      </c>
      <c r="N86" s="637" t="s">
        <v>3333</v>
      </c>
      <c r="O86" s="639" t="s">
        <v>3344</v>
      </c>
      <c r="P86" s="829"/>
      <c r="Q86" s="651"/>
    </row>
    <row r="87" spans="1:17" s="237" customFormat="1" ht="15" x14ac:dyDescent="0.25">
      <c r="A87" s="308">
        <v>86</v>
      </c>
      <c r="B87" s="601" t="s">
        <v>1020</v>
      </c>
      <c r="C87" s="602" t="s">
        <v>1021</v>
      </c>
      <c r="D87" s="308">
        <v>86</v>
      </c>
      <c r="E87" s="263">
        <v>1207</v>
      </c>
      <c r="F87" s="264">
        <v>45323</v>
      </c>
      <c r="G87" s="256" t="s">
        <v>11</v>
      </c>
      <c r="H87" s="570">
        <v>750</v>
      </c>
      <c r="I87" s="251" t="s">
        <v>3322</v>
      </c>
      <c r="J87" s="571">
        <v>726</v>
      </c>
      <c r="K87" s="571" t="s">
        <v>3328</v>
      </c>
      <c r="L87" s="334" t="s">
        <v>3075</v>
      </c>
      <c r="M87" s="637" t="s">
        <v>3338</v>
      </c>
      <c r="N87" s="637" t="s">
        <v>3334</v>
      </c>
      <c r="O87" s="638" t="s">
        <v>3341</v>
      </c>
      <c r="P87" s="826" t="str">
        <f>VLOOKUP(I87,'[1]EBRC BULK DOWNLOAD'!$A$2:$K$208,2,0)</f>
        <v>YESB0000006001932890</v>
      </c>
      <c r="Q87" s="258"/>
    </row>
    <row r="88" spans="1:17" s="237" customFormat="1" ht="15" x14ac:dyDescent="0.25">
      <c r="A88" s="308">
        <v>87</v>
      </c>
      <c r="B88" s="601" t="s">
        <v>3167</v>
      </c>
      <c r="C88" s="602" t="s">
        <v>2866</v>
      </c>
      <c r="D88" s="308">
        <v>87</v>
      </c>
      <c r="E88" s="263">
        <v>1208</v>
      </c>
      <c r="F88" s="264">
        <v>45323</v>
      </c>
      <c r="G88" s="256" t="s">
        <v>52</v>
      </c>
      <c r="H88" s="570">
        <v>1460</v>
      </c>
      <c r="I88" s="251" t="s">
        <v>3323</v>
      </c>
      <c r="J88" s="571">
        <v>1444.16</v>
      </c>
      <c r="K88" s="571" t="s">
        <v>3329</v>
      </c>
      <c r="L88" s="334" t="s">
        <v>3075</v>
      </c>
      <c r="M88" s="637" t="s">
        <v>3338</v>
      </c>
      <c r="N88" s="637" t="s">
        <v>3335</v>
      </c>
      <c r="O88" s="638" t="s">
        <v>3340</v>
      </c>
      <c r="P88" s="829"/>
      <c r="Q88" s="651"/>
    </row>
    <row r="89" spans="1:17" s="237" customFormat="1" ht="15" x14ac:dyDescent="0.25">
      <c r="A89" s="308">
        <v>88</v>
      </c>
      <c r="B89" s="253" t="s">
        <v>1086</v>
      </c>
      <c r="C89" s="248" t="s">
        <v>1087</v>
      </c>
      <c r="D89" s="308">
        <v>88</v>
      </c>
      <c r="E89" s="263">
        <v>1210</v>
      </c>
      <c r="F89" s="264">
        <v>45337</v>
      </c>
      <c r="G89" s="256" t="s">
        <v>52</v>
      </c>
      <c r="H89" s="570">
        <v>6125</v>
      </c>
      <c r="I89" s="251" t="s">
        <v>3324</v>
      </c>
      <c r="J89" s="571">
        <v>6119</v>
      </c>
      <c r="K89" s="571" t="s">
        <v>3330</v>
      </c>
      <c r="L89" s="334" t="s">
        <v>3075</v>
      </c>
      <c r="M89" s="637" t="s">
        <v>3338</v>
      </c>
      <c r="N89" s="637" t="s">
        <v>3336</v>
      </c>
      <c r="O89" s="638" t="s">
        <v>3342</v>
      </c>
      <c r="P89" s="826"/>
      <c r="Q89" s="258"/>
    </row>
    <row r="90" spans="1:17" s="237" customFormat="1" ht="15" x14ac:dyDescent="0.25">
      <c r="A90" s="308">
        <v>89</v>
      </c>
      <c r="B90" s="253" t="s">
        <v>1077</v>
      </c>
      <c r="C90" s="248" t="s">
        <v>1021</v>
      </c>
      <c r="D90" s="308">
        <v>89</v>
      </c>
      <c r="E90" s="263">
        <v>1212</v>
      </c>
      <c r="F90" s="264">
        <v>45351</v>
      </c>
      <c r="G90" s="256" t="s">
        <v>11</v>
      </c>
      <c r="H90" s="570">
        <v>22293</v>
      </c>
      <c r="I90" s="251" t="s">
        <v>3325</v>
      </c>
      <c r="J90" s="571">
        <v>22070</v>
      </c>
      <c r="K90" s="571" t="s">
        <v>3331</v>
      </c>
      <c r="L90" s="334" t="s">
        <v>3075</v>
      </c>
      <c r="M90" s="637" t="s">
        <v>3338</v>
      </c>
      <c r="N90" s="637" t="s">
        <v>3337</v>
      </c>
      <c r="O90" s="638" t="s">
        <v>3339</v>
      </c>
      <c r="P90" s="826"/>
      <c r="Q90" s="258"/>
    </row>
    <row r="91" spans="1:17" s="237" customFormat="1" ht="15" x14ac:dyDescent="0.25">
      <c r="A91" s="308">
        <v>90</v>
      </c>
      <c r="B91" s="253" t="s">
        <v>1086</v>
      </c>
      <c r="C91" s="248" t="s">
        <v>1087</v>
      </c>
      <c r="D91" s="640">
        <v>90</v>
      </c>
      <c r="E91" s="263">
        <v>1213</v>
      </c>
      <c r="F91" s="264">
        <v>45352</v>
      </c>
      <c r="G91" s="256" t="s">
        <v>52</v>
      </c>
      <c r="H91" s="570">
        <v>6012.5</v>
      </c>
      <c r="I91" s="251" t="s">
        <v>3352</v>
      </c>
      <c r="J91" s="571">
        <v>6006.5</v>
      </c>
      <c r="K91" s="571" t="s">
        <v>3345</v>
      </c>
      <c r="L91" s="334" t="s">
        <v>3075</v>
      </c>
      <c r="M91" s="641" t="s">
        <v>3370</v>
      </c>
      <c r="N91" s="641" t="s">
        <v>3362</v>
      </c>
      <c r="O91" s="642" t="s">
        <v>3377</v>
      </c>
      <c r="P91" s="826"/>
      <c r="Q91" s="258"/>
    </row>
    <row r="92" spans="1:17" s="237" customFormat="1" ht="15" x14ac:dyDescent="0.25">
      <c r="A92" s="308">
        <v>91</v>
      </c>
      <c r="B92" s="253" t="s">
        <v>1558</v>
      </c>
      <c r="C92" s="248" t="s">
        <v>1065</v>
      </c>
      <c r="D92" s="252">
        <v>91</v>
      </c>
      <c r="E92" s="263">
        <v>1214</v>
      </c>
      <c r="F92" s="264">
        <v>45352</v>
      </c>
      <c r="G92" s="256" t="s">
        <v>11</v>
      </c>
      <c r="H92" s="570">
        <v>200</v>
      </c>
      <c r="I92" s="251" t="s">
        <v>3353</v>
      </c>
      <c r="J92" s="571">
        <v>180</v>
      </c>
      <c r="K92" s="571" t="s">
        <v>3346</v>
      </c>
      <c r="L92" s="334" t="s">
        <v>3075</v>
      </c>
      <c r="M92" s="641" t="s">
        <v>3370</v>
      </c>
      <c r="N92" s="641" t="s">
        <v>3363</v>
      </c>
      <c r="O92" s="642" t="s">
        <v>3372</v>
      </c>
      <c r="P92" s="826"/>
      <c r="Q92" s="258"/>
    </row>
    <row r="93" spans="1:17" s="237" customFormat="1" ht="15" x14ac:dyDescent="0.25">
      <c r="A93" s="308">
        <v>92</v>
      </c>
      <c r="B93" s="253" t="s">
        <v>1020</v>
      </c>
      <c r="C93" s="248" t="s">
        <v>1021</v>
      </c>
      <c r="D93" s="252">
        <v>92</v>
      </c>
      <c r="E93" s="263">
        <v>1215</v>
      </c>
      <c r="F93" s="264">
        <v>45352</v>
      </c>
      <c r="G93" s="256" t="s">
        <v>11</v>
      </c>
      <c r="H93" s="570">
        <v>750</v>
      </c>
      <c r="I93" s="251" t="s">
        <v>3354</v>
      </c>
      <c r="J93" s="571">
        <v>726</v>
      </c>
      <c r="K93" s="571" t="s">
        <v>3347</v>
      </c>
      <c r="L93" s="334" t="s">
        <v>3075</v>
      </c>
      <c r="M93" s="641" t="s">
        <v>3370</v>
      </c>
      <c r="N93" s="641" t="s">
        <v>3364</v>
      </c>
      <c r="O93" s="642" t="s">
        <v>3376</v>
      </c>
      <c r="P93" s="826"/>
      <c r="Q93" s="258"/>
    </row>
    <row r="94" spans="1:17" s="237" customFormat="1" ht="15" x14ac:dyDescent="0.25">
      <c r="A94" s="308">
        <v>93</v>
      </c>
      <c r="B94" s="253" t="s">
        <v>3167</v>
      </c>
      <c r="C94" s="248" t="s">
        <v>2866</v>
      </c>
      <c r="D94" s="252">
        <v>93</v>
      </c>
      <c r="E94" s="263">
        <v>1216</v>
      </c>
      <c r="F94" s="264">
        <v>45352</v>
      </c>
      <c r="G94" s="256" t="s">
        <v>52</v>
      </c>
      <c r="H94" s="570">
        <v>1460</v>
      </c>
      <c r="I94" s="251" t="s">
        <v>3355</v>
      </c>
      <c r="J94" s="571">
        <v>1448</v>
      </c>
      <c r="K94" s="571" t="s">
        <v>3348</v>
      </c>
      <c r="L94" s="334" t="s">
        <v>3075</v>
      </c>
      <c r="M94" s="641" t="s">
        <v>3370</v>
      </c>
      <c r="N94" s="641" t="s">
        <v>3365</v>
      </c>
      <c r="O94" s="642" t="s">
        <v>3375</v>
      </c>
      <c r="P94" s="826"/>
      <c r="Q94" s="258"/>
    </row>
    <row r="95" spans="1:17" s="237" customFormat="1" ht="15" x14ac:dyDescent="0.25">
      <c r="A95" s="308">
        <v>94</v>
      </c>
      <c r="B95" s="253" t="s">
        <v>1086</v>
      </c>
      <c r="C95" s="248" t="s">
        <v>1087</v>
      </c>
      <c r="D95" s="252">
        <v>94</v>
      </c>
      <c r="E95" s="263">
        <v>1218</v>
      </c>
      <c r="F95" s="264">
        <v>45366</v>
      </c>
      <c r="G95" s="256" t="s">
        <v>52</v>
      </c>
      <c r="H95" s="570">
        <v>6150</v>
      </c>
      <c r="I95" s="251" t="s">
        <v>3356</v>
      </c>
      <c r="J95" s="571">
        <v>6144</v>
      </c>
      <c r="K95" s="571" t="s">
        <v>3349</v>
      </c>
      <c r="L95" s="334" t="s">
        <v>3075</v>
      </c>
      <c r="M95" s="641" t="s">
        <v>3370</v>
      </c>
      <c r="N95" s="641" t="s">
        <v>3366</v>
      </c>
      <c r="O95" s="642" t="s">
        <v>3373</v>
      </c>
      <c r="P95" s="826"/>
      <c r="Q95" s="258"/>
    </row>
    <row r="96" spans="1:17" s="237" customFormat="1" ht="15" x14ac:dyDescent="0.25">
      <c r="A96" s="308">
        <v>95</v>
      </c>
      <c r="B96" s="253" t="s">
        <v>3360</v>
      </c>
      <c r="C96" s="248" t="s">
        <v>1035</v>
      </c>
      <c r="D96" s="252">
        <v>95</v>
      </c>
      <c r="E96" s="263">
        <v>1220</v>
      </c>
      <c r="F96" s="264">
        <v>45366</v>
      </c>
      <c r="G96" s="256" t="s">
        <v>11</v>
      </c>
      <c r="H96" s="570">
        <v>1125</v>
      </c>
      <c r="I96" s="251" t="s">
        <v>3357</v>
      </c>
      <c r="J96" s="571">
        <v>1100</v>
      </c>
      <c r="K96" s="571" t="s">
        <v>3350</v>
      </c>
      <c r="L96" s="334" t="s">
        <v>3075</v>
      </c>
      <c r="M96" s="641" t="s">
        <v>3370</v>
      </c>
      <c r="N96" s="641" t="s">
        <v>3367</v>
      </c>
      <c r="O96" s="642" t="s">
        <v>3378</v>
      </c>
      <c r="P96" s="826"/>
      <c r="Q96" s="258"/>
    </row>
    <row r="97" spans="1:17" s="237" customFormat="1" ht="15" x14ac:dyDescent="0.25">
      <c r="A97" s="308">
        <v>96</v>
      </c>
      <c r="B97" s="253" t="s">
        <v>3360</v>
      </c>
      <c r="C97" s="248" t="s">
        <v>1035</v>
      </c>
      <c r="D97" s="252">
        <v>96</v>
      </c>
      <c r="E97" s="263">
        <v>1221</v>
      </c>
      <c r="F97" s="264">
        <v>45366</v>
      </c>
      <c r="G97" s="256" t="s">
        <v>11</v>
      </c>
      <c r="H97" s="570">
        <v>1465</v>
      </c>
      <c r="I97" s="251" t="s">
        <v>3358</v>
      </c>
      <c r="J97" s="571">
        <v>1467</v>
      </c>
      <c r="K97" s="571" t="s">
        <v>3350</v>
      </c>
      <c r="L97" s="334" t="s">
        <v>3075</v>
      </c>
      <c r="M97" s="641" t="s">
        <v>3370</v>
      </c>
      <c r="N97" s="641" t="s">
        <v>3368</v>
      </c>
      <c r="O97" s="642" t="s">
        <v>3374</v>
      </c>
      <c r="P97" s="826"/>
      <c r="Q97" s="258"/>
    </row>
    <row r="98" spans="1:17" s="237" customFormat="1" ht="15" x14ac:dyDescent="0.25">
      <c r="A98" s="308">
        <v>97</v>
      </c>
      <c r="B98" s="253" t="s">
        <v>3361</v>
      </c>
      <c r="C98" s="248" t="s">
        <v>1021</v>
      </c>
      <c r="D98" s="252">
        <v>97</v>
      </c>
      <c r="E98" s="263">
        <v>1222</v>
      </c>
      <c r="F98" s="264">
        <v>45382</v>
      </c>
      <c r="G98" s="256" t="s">
        <v>11</v>
      </c>
      <c r="H98" s="570">
        <v>38976</v>
      </c>
      <c r="I98" s="251" t="s">
        <v>3359</v>
      </c>
      <c r="J98" s="571">
        <v>31960</v>
      </c>
      <c r="K98" s="571" t="s">
        <v>3351</v>
      </c>
      <c r="L98" s="334" t="s">
        <v>3075</v>
      </c>
      <c r="M98" s="641" t="s">
        <v>3370</v>
      </c>
      <c r="N98" s="641" t="s">
        <v>3369</v>
      </c>
      <c r="O98" s="642" t="s">
        <v>3371</v>
      </c>
      <c r="P98" s="826"/>
      <c r="Q98" s="258"/>
    </row>
    <row r="99" spans="1:17" ht="15" x14ac:dyDescent="0.25">
      <c r="A99" s="585"/>
      <c r="B99" s="209"/>
      <c r="C99" s="556"/>
      <c r="D99" s="584"/>
      <c r="E99" s="557"/>
      <c r="F99" s="553"/>
      <c r="G99" s="326"/>
      <c r="H99" s="552"/>
      <c r="I99" s="196"/>
      <c r="J99" s="558"/>
      <c r="K99" s="558"/>
      <c r="L99" s="521"/>
      <c r="M99" s="208"/>
      <c r="N99" s="208"/>
      <c r="O99" s="197"/>
      <c r="P99" s="830"/>
      <c r="Q99" s="226"/>
    </row>
    <row r="100" spans="1:17" ht="15" x14ac:dyDescent="0.25">
      <c r="A100" s="585"/>
      <c r="B100" s="209"/>
      <c r="C100" s="556"/>
      <c r="D100" s="584"/>
      <c r="E100" s="557"/>
      <c r="F100" s="553"/>
      <c r="G100" s="326"/>
      <c r="H100" s="552"/>
      <c r="I100" s="196"/>
      <c r="J100" s="558"/>
      <c r="K100" s="558"/>
      <c r="L100" s="521"/>
      <c r="M100" s="208"/>
      <c r="N100" s="208"/>
      <c r="O100" s="197"/>
      <c r="P100" s="830"/>
      <c r="Q100" s="226"/>
    </row>
    <row r="101" spans="1:17" ht="15" x14ac:dyDescent="0.25">
      <c r="A101" s="585"/>
      <c r="B101" s="209"/>
      <c r="C101" s="556"/>
      <c r="D101" s="584"/>
      <c r="E101" s="557"/>
      <c r="F101" s="553"/>
      <c r="G101" s="326"/>
      <c r="H101" s="552"/>
      <c r="I101" s="196"/>
      <c r="J101" s="558"/>
      <c r="K101" s="558"/>
      <c r="L101" s="521"/>
      <c r="M101" s="208"/>
      <c r="N101" s="208"/>
      <c r="O101" s="197"/>
      <c r="P101" s="830"/>
      <c r="Q101" s="226"/>
    </row>
    <row r="102" spans="1:17" ht="15" x14ac:dyDescent="0.25">
      <c r="A102" s="585"/>
      <c r="B102" s="209"/>
      <c r="C102" s="556"/>
      <c r="D102" s="584"/>
      <c r="E102" s="557"/>
      <c r="F102" s="559" t="s">
        <v>2864</v>
      </c>
      <c r="G102" s="326"/>
      <c r="H102" s="552"/>
      <c r="I102" s="196"/>
      <c r="J102" s="558"/>
      <c r="K102" s="558"/>
      <c r="L102" s="521"/>
      <c r="M102" s="208"/>
      <c r="N102" s="208"/>
      <c r="O102" s="197"/>
      <c r="P102" s="830"/>
      <c r="Q102" s="226"/>
    </row>
    <row r="103" spans="1:17" ht="15" x14ac:dyDescent="0.25">
      <c r="A103" s="585"/>
      <c r="B103" s="209"/>
      <c r="C103" s="556"/>
      <c r="D103" s="584"/>
      <c r="E103" s="557"/>
      <c r="F103" s="553"/>
      <c r="G103" s="326"/>
      <c r="H103" s="552"/>
      <c r="I103" s="196"/>
      <c r="J103" s="558"/>
      <c r="K103" s="558"/>
      <c r="L103" s="521"/>
      <c r="M103" s="208"/>
      <c r="N103" s="208"/>
      <c r="O103" s="197"/>
      <c r="P103" s="830"/>
      <c r="Q103" s="226"/>
    </row>
    <row r="104" spans="1:17" ht="15" x14ac:dyDescent="0.25">
      <c r="A104" s="585"/>
      <c r="B104" s="209"/>
      <c r="C104" s="556"/>
      <c r="D104" s="584"/>
      <c r="E104" s="557"/>
      <c r="F104" s="553"/>
      <c r="G104" s="326"/>
      <c r="H104" s="552"/>
      <c r="I104" s="196"/>
      <c r="J104" s="558"/>
      <c r="K104" s="558"/>
      <c r="L104" s="521"/>
      <c r="M104" s="208"/>
      <c r="N104" s="208"/>
      <c r="O104" s="197"/>
      <c r="P104" s="830"/>
      <c r="Q104" s="226"/>
    </row>
    <row r="105" spans="1:17" ht="15" x14ac:dyDescent="0.25">
      <c r="A105" s="585"/>
      <c r="B105" s="209"/>
      <c r="C105" s="556"/>
      <c r="D105" s="584"/>
      <c r="E105" s="557"/>
      <c r="F105" s="553"/>
      <c r="G105" s="326"/>
      <c r="H105" s="552"/>
      <c r="I105" s="196"/>
      <c r="J105" s="558"/>
      <c r="K105" s="558"/>
      <c r="L105" s="521"/>
      <c r="M105" s="208"/>
      <c r="N105" s="208"/>
      <c r="O105" s="197"/>
      <c r="P105" s="830"/>
      <c r="Q105" s="226"/>
    </row>
    <row r="106" spans="1:17" ht="15.75" customHeight="1" x14ac:dyDescent="0.25">
      <c r="A106" s="585"/>
      <c r="B106" s="226"/>
      <c r="C106" s="226"/>
      <c r="D106" s="226"/>
      <c r="E106" s="226"/>
      <c r="F106" s="226"/>
      <c r="G106" s="226"/>
      <c r="H106" s="554"/>
      <c r="I106" s="226"/>
      <c r="J106" s="226"/>
      <c r="K106" s="226"/>
      <c r="L106" s="226"/>
      <c r="M106" s="226"/>
      <c r="N106" s="226"/>
      <c r="O106" s="226"/>
      <c r="P106" s="773"/>
      <c r="Q106" s="226"/>
    </row>
    <row r="107" spans="1:17" ht="15.75" customHeight="1" x14ac:dyDescent="0.25">
      <c r="F107" s="518"/>
    </row>
    <row r="112" spans="1:17" ht="15.75" customHeight="1" x14ac:dyDescent="0.25">
      <c r="K112" s="652"/>
    </row>
    <row r="113" spans="11:11" ht="15.75" customHeight="1" x14ac:dyDescent="0.25">
      <c r="K113" s="652"/>
    </row>
    <row r="114" spans="11:11" ht="15.75" customHeight="1" x14ac:dyDescent="0.25">
      <c r="K114" s="652"/>
    </row>
    <row r="115" spans="11:11" ht="15.75" customHeight="1" x14ac:dyDescent="0.25">
      <c r="K115" s="652"/>
    </row>
    <row r="116" spans="11:11" ht="15.75" customHeight="1" x14ac:dyDescent="0.25">
      <c r="K116" s="652"/>
    </row>
    <row r="117" spans="11:11" ht="15.75" customHeight="1" x14ac:dyDescent="0.25">
      <c r="K117" s="652"/>
    </row>
    <row r="118" spans="11:11" ht="15.75" customHeight="1" x14ac:dyDescent="0.25">
      <c r="K118" s="652"/>
    </row>
    <row r="119" spans="11:11" ht="15.75" customHeight="1" x14ac:dyDescent="0.25">
      <c r="K119" s="652"/>
    </row>
    <row r="120" spans="11:11" ht="15.75" customHeight="1" x14ac:dyDescent="0.25">
      <c r="K120" s="652"/>
    </row>
    <row r="121" spans="11:11" ht="15.75" customHeight="1" x14ac:dyDescent="0.25">
      <c r="K121" s="652"/>
    </row>
    <row r="122" spans="11:11" ht="15.75" customHeight="1" x14ac:dyDescent="0.25">
      <c r="K122" s="652"/>
    </row>
    <row r="123" spans="11:11" ht="15.75" customHeight="1" x14ac:dyDescent="0.25">
      <c r="K123" s="652"/>
    </row>
  </sheetData>
  <autoFilter ref="O1:O98"/>
  <mergeCells count="14">
    <mergeCell ref="Q2:Q3"/>
    <mergeCell ref="P2:P3"/>
    <mergeCell ref="A2:A3"/>
    <mergeCell ref="B2:B3"/>
    <mergeCell ref="C2:C3"/>
    <mergeCell ref="E2:E3"/>
    <mergeCell ref="F2:F3"/>
    <mergeCell ref="G2:G3"/>
    <mergeCell ref="N2:N3"/>
    <mergeCell ref="H2:H3"/>
    <mergeCell ref="I2:I3"/>
    <mergeCell ref="L2:L3"/>
    <mergeCell ref="M2:M3"/>
    <mergeCell ref="O2:O3"/>
  </mergeCells>
  <hyperlinks>
    <hyperlink ref="A2" r:id="rId1"/>
    <hyperlink ref="D3" r:id="rId2"/>
  </hyperlinks>
  <pageMargins left="0.25" right="0.25" top="0.75" bottom="0.75" header="0.3" footer="0.3"/>
  <pageSetup scale="52" fitToHeight="0" orientation="landscape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157"/>
  <sheetViews>
    <sheetView tabSelected="1" topLeftCell="C1" workbookViewId="0">
      <pane ySplit="3" topLeftCell="A7" activePane="bottomLeft" state="frozen"/>
      <selection pane="bottomLeft" activeCell="G31" sqref="G31"/>
    </sheetView>
  </sheetViews>
  <sheetFormatPr defaultColWidth="14.42578125" defaultRowHeight="15" x14ac:dyDescent="0.25"/>
  <cols>
    <col min="1" max="1" width="5.28515625" style="198" bestFit="1" customWidth="1"/>
    <col min="2" max="2" width="24.28515625" style="198" customWidth="1"/>
    <col min="3" max="3" width="6.5703125" style="198" bestFit="1" customWidth="1"/>
    <col min="4" max="4" width="7.85546875" style="198" customWidth="1"/>
    <col min="5" max="5" width="7.5703125" style="198" customWidth="1"/>
    <col min="6" max="6" width="10.140625" style="198" bestFit="1" customWidth="1"/>
    <col min="7" max="7" width="9.140625" style="198" customWidth="1"/>
    <col min="8" max="8" width="8" style="198" bestFit="1" customWidth="1"/>
    <col min="9" max="9" width="13.42578125" style="198" bestFit="1" customWidth="1"/>
    <col min="10" max="10" width="8" style="198" customWidth="1"/>
    <col min="11" max="11" width="18.7109375" style="198" customWidth="1"/>
    <col min="12" max="12" width="9.85546875" style="198" customWidth="1"/>
    <col min="13" max="13" width="22.28515625" style="198" bestFit="1" customWidth="1"/>
    <col min="14" max="14" width="12.7109375" style="198" customWidth="1"/>
    <col min="15" max="15" width="17.5703125" style="198" customWidth="1"/>
    <col min="16" max="16" width="21.7109375" style="198" customWidth="1"/>
    <col min="17" max="17" width="54.28515625" style="198" customWidth="1"/>
    <col min="18" max="18" width="21.7109375" style="198" hidden="1" customWidth="1"/>
    <col min="19" max="19" width="16.28515625" style="198" customWidth="1"/>
    <col min="20" max="31" width="8" style="198" customWidth="1"/>
    <col min="32" max="16384" width="14.42578125" style="198"/>
  </cols>
  <sheetData>
    <row r="1" spans="1:19" x14ac:dyDescent="0.25">
      <c r="K1" s="201" t="s">
        <v>1736</v>
      </c>
      <c r="L1" s="201" t="s">
        <v>1737</v>
      </c>
      <c r="M1" s="202" t="s">
        <v>3455</v>
      </c>
      <c r="N1" s="202"/>
    </row>
    <row r="2" spans="1:19" ht="26.25" x14ac:dyDescent="0.25">
      <c r="A2" s="847" t="s">
        <v>1893</v>
      </c>
      <c r="B2" s="842" t="s">
        <v>1012</v>
      </c>
      <c r="C2" s="848" t="s">
        <v>1013</v>
      </c>
      <c r="D2" s="203" t="s">
        <v>1014</v>
      </c>
      <c r="E2" s="848" t="s">
        <v>1015</v>
      </c>
      <c r="F2" s="849" t="s">
        <v>1016</v>
      </c>
      <c r="G2" s="846" t="s">
        <v>6</v>
      </c>
      <c r="H2" s="856" t="s">
        <v>1017</v>
      </c>
      <c r="I2" s="842" t="s">
        <v>391</v>
      </c>
      <c r="J2" s="227" t="s">
        <v>392</v>
      </c>
      <c r="K2" s="228"/>
      <c r="L2" s="842" t="s">
        <v>1018</v>
      </c>
      <c r="M2" s="842" t="s">
        <v>83</v>
      </c>
      <c r="N2" s="844" t="s">
        <v>3507</v>
      </c>
      <c r="O2" s="844" t="s">
        <v>1575</v>
      </c>
      <c r="P2" s="838" t="s">
        <v>2978</v>
      </c>
      <c r="Q2" s="838" t="s">
        <v>3505</v>
      </c>
      <c r="R2" s="853" t="s">
        <v>2978</v>
      </c>
    </row>
    <row r="3" spans="1:19" x14ac:dyDescent="0.25">
      <c r="A3" s="843"/>
      <c r="B3" s="843"/>
      <c r="C3" s="843"/>
      <c r="D3" s="204" t="s">
        <v>1011</v>
      </c>
      <c r="E3" s="843"/>
      <c r="F3" s="843"/>
      <c r="G3" s="843"/>
      <c r="H3" s="843"/>
      <c r="I3" s="843"/>
      <c r="J3" s="205" t="s">
        <v>5</v>
      </c>
      <c r="K3" s="206" t="s">
        <v>394</v>
      </c>
      <c r="L3" s="843"/>
      <c r="M3" s="843"/>
      <c r="N3" s="858"/>
      <c r="O3" s="855"/>
      <c r="P3" s="857"/>
      <c r="Q3" s="850"/>
      <c r="R3" s="854"/>
    </row>
    <row r="4" spans="1:19" s="237" customFormat="1" x14ac:dyDescent="0.25">
      <c r="A4" s="238">
        <v>1</v>
      </c>
      <c r="B4" s="241" t="s">
        <v>1045</v>
      </c>
      <c r="C4" s="241" t="s">
        <v>1035</v>
      </c>
      <c r="D4" s="232">
        <v>1</v>
      </c>
      <c r="E4" s="233">
        <v>801</v>
      </c>
      <c r="F4" s="234">
        <v>44652</v>
      </c>
      <c r="G4" s="230" t="s">
        <v>11</v>
      </c>
      <c r="H4" s="230">
        <v>5000</v>
      </c>
      <c r="I4" s="235" t="s">
        <v>1693</v>
      </c>
      <c r="J4" s="235">
        <v>5000</v>
      </c>
      <c r="K4" s="235" t="s">
        <v>1647</v>
      </c>
      <c r="L4" s="233" t="s">
        <v>1678</v>
      </c>
      <c r="M4" s="236" t="s">
        <v>1730</v>
      </c>
      <c r="N4" s="236"/>
      <c r="O4" s="655" t="s">
        <v>1769</v>
      </c>
      <c r="P4" s="258" t="s">
        <v>2049</v>
      </c>
      <c r="Q4" s="236"/>
      <c r="R4" s="287" t="s">
        <v>2049</v>
      </c>
    </row>
    <row r="5" spans="1:19" s="237" customFormat="1" x14ac:dyDescent="0.25">
      <c r="A5" s="229">
        <v>2</v>
      </c>
      <c r="B5" s="230" t="s">
        <v>1050</v>
      </c>
      <c r="C5" s="230" t="s">
        <v>1021</v>
      </c>
      <c r="D5" s="232">
        <v>2</v>
      </c>
      <c r="E5" s="233">
        <v>802</v>
      </c>
      <c r="F5" s="234">
        <v>44652</v>
      </c>
      <c r="G5" s="230" t="s">
        <v>11</v>
      </c>
      <c r="H5" s="235">
        <v>4157.5</v>
      </c>
      <c r="I5" s="235" t="s">
        <v>1694</v>
      </c>
      <c r="J5" s="235">
        <v>4145.5</v>
      </c>
      <c r="K5" s="235" t="s">
        <v>1648</v>
      </c>
      <c r="L5" s="233" t="s">
        <v>1678</v>
      </c>
      <c r="M5" s="236" t="s">
        <v>1730</v>
      </c>
      <c r="N5" s="236"/>
      <c r="O5" s="655" t="s">
        <v>1770</v>
      </c>
      <c r="P5" s="258" t="s">
        <v>2058</v>
      </c>
      <c r="Q5" s="236"/>
      <c r="R5" s="287" t="s">
        <v>2058</v>
      </c>
    </row>
    <row r="6" spans="1:19" s="237" customFormat="1" x14ac:dyDescent="0.25">
      <c r="A6" s="229">
        <v>3</v>
      </c>
      <c r="B6" s="241" t="s">
        <v>1115</v>
      </c>
      <c r="C6" s="231" t="s">
        <v>1116</v>
      </c>
      <c r="D6" s="232">
        <v>3</v>
      </c>
      <c r="E6" s="233">
        <v>803</v>
      </c>
      <c r="F6" s="234">
        <v>44652</v>
      </c>
      <c r="G6" s="230" t="s">
        <v>11</v>
      </c>
      <c r="H6" s="235">
        <v>1662.5</v>
      </c>
      <c r="I6" s="235" t="s">
        <v>1695</v>
      </c>
      <c r="J6" s="235">
        <v>1227</v>
      </c>
      <c r="K6" s="235" t="s">
        <v>1649</v>
      </c>
      <c r="L6" s="233" t="s">
        <v>1678</v>
      </c>
      <c r="M6" s="236" t="s">
        <v>1730</v>
      </c>
      <c r="N6" s="236"/>
      <c r="O6" s="655" t="s">
        <v>1771</v>
      </c>
      <c r="P6" s="258" t="s">
        <v>1997</v>
      </c>
      <c r="Q6" s="236"/>
      <c r="R6" s="287" t="s">
        <v>1997</v>
      </c>
    </row>
    <row r="7" spans="1:19" s="237" customFormat="1" x14ac:dyDescent="0.25">
      <c r="A7" s="238">
        <v>4</v>
      </c>
      <c r="B7" s="230" t="s">
        <v>1057</v>
      </c>
      <c r="C7" s="230" t="s">
        <v>1021</v>
      </c>
      <c r="D7" s="232">
        <v>4</v>
      </c>
      <c r="E7" s="233">
        <v>804</v>
      </c>
      <c r="F7" s="234">
        <v>44652</v>
      </c>
      <c r="G7" s="230" t="s">
        <v>11</v>
      </c>
      <c r="H7" s="235">
        <v>1025</v>
      </c>
      <c r="I7" s="235" t="s">
        <v>1696</v>
      </c>
      <c r="J7" s="235">
        <v>1013</v>
      </c>
      <c r="K7" s="235" t="s">
        <v>1650</v>
      </c>
      <c r="L7" s="233" t="s">
        <v>1678</v>
      </c>
      <c r="M7" s="236" t="s">
        <v>1730</v>
      </c>
      <c r="N7" s="236"/>
      <c r="O7" s="655" t="s">
        <v>1772</v>
      </c>
      <c r="P7" s="258" t="s">
        <v>2051</v>
      </c>
      <c r="Q7" s="236"/>
      <c r="R7" s="287" t="s">
        <v>2051</v>
      </c>
    </row>
    <row r="8" spans="1:19" s="237" customFormat="1" x14ac:dyDescent="0.25">
      <c r="A8" s="229">
        <v>5</v>
      </c>
      <c r="B8" s="230" t="s">
        <v>1061</v>
      </c>
      <c r="C8" s="231" t="s">
        <v>1021</v>
      </c>
      <c r="D8" s="232">
        <v>5</v>
      </c>
      <c r="E8" s="233">
        <v>805</v>
      </c>
      <c r="F8" s="234">
        <v>44652</v>
      </c>
      <c r="G8" s="230" t="s">
        <v>11</v>
      </c>
      <c r="H8" s="235">
        <v>1275</v>
      </c>
      <c r="I8" s="235" t="s">
        <v>1697</v>
      </c>
      <c r="J8" s="235">
        <v>1253</v>
      </c>
      <c r="K8" s="235" t="s">
        <v>1651</v>
      </c>
      <c r="L8" s="233" t="s">
        <v>1678</v>
      </c>
      <c r="M8" s="236" t="s">
        <v>1731</v>
      </c>
      <c r="N8" s="236"/>
      <c r="O8" s="655" t="s">
        <v>1773</v>
      </c>
      <c r="P8" s="258" t="s">
        <v>1981</v>
      </c>
      <c r="Q8" s="236"/>
      <c r="R8" s="287" t="s">
        <v>1981</v>
      </c>
    </row>
    <row r="9" spans="1:19" s="237" customFormat="1" x14ac:dyDescent="0.25">
      <c r="A9" s="229">
        <v>6</v>
      </c>
      <c r="B9" s="249" t="s">
        <v>1558</v>
      </c>
      <c r="C9" s="250" t="s">
        <v>1065</v>
      </c>
      <c r="D9" s="232">
        <v>6</v>
      </c>
      <c r="E9" s="233">
        <v>806</v>
      </c>
      <c r="F9" s="234">
        <v>44652</v>
      </c>
      <c r="G9" s="230" t="s">
        <v>11</v>
      </c>
      <c r="H9" s="235">
        <v>650</v>
      </c>
      <c r="I9" s="235" t="s">
        <v>1698</v>
      </c>
      <c r="J9" s="235">
        <v>650</v>
      </c>
      <c r="K9" s="235" t="s">
        <v>1652</v>
      </c>
      <c r="L9" s="233" t="s">
        <v>1678</v>
      </c>
      <c r="M9" s="236" t="s">
        <v>1731</v>
      </c>
      <c r="N9" s="236"/>
      <c r="O9" s="655" t="s">
        <v>1774</v>
      </c>
      <c r="P9" s="258" t="s">
        <v>2013</v>
      </c>
      <c r="Q9" s="236"/>
      <c r="R9" s="287" t="s">
        <v>2013</v>
      </c>
    </row>
    <row r="10" spans="1:19" s="237" customFormat="1" x14ac:dyDescent="0.25">
      <c r="A10" s="238">
        <v>7</v>
      </c>
      <c r="B10" s="230" t="s">
        <v>1020</v>
      </c>
      <c r="C10" s="231" t="s">
        <v>1021</v>
      </c>
      <c r="D10" s="232">
        <v>7</v>
      </c>
      <c r="E10" s="233">
        <v>807</v>
      </c>
      <c r="F10" s="234">
        <v>44652</v>
      </c>
      <c r="G10" s="230" t="s">
        <v>11</v>
      </c>
      <c r="H10" s="235">
        <v>1500</v>
      </c>
      <c r="I10" s="235" t="s">
        <v>1699</v>
      </c>
      <c r="J10" s="235">
        <v>1476</v>
      </c>
      <c r="K10" s="235" t="s">
        <v>1653</v>
      </c>
      <c r="L10" s="233" t="s">
        <v>1678</v>
      </c>
      <c r="M10" s="236" t="s">
        <v>1731</v>
      </c>
      <c r="N10" s="236"/>
      <c r="O10" s="655" t="s">
        <v>1839</v>
      </c>
      <c r="P10" s="258" t="s">
        <v>1995</v>
      </c>
      <c r="Q10" s="236"/>
      <c r="R10" s="287" t="s">
        <v>1995</v>
      </c>
    </row>
    <row r="11" spans="1:19" s="237" customFormat="1" x14ac:dyDescent="0.25">
      <c r="A11" s="229">
        <v>8</v>
      </c>
      <c r="B11" s="241" t="s">
        <v>1086</v>
      </c>
      <c r="C11" s="241" t="s">
        <v>1087</v>
      </c>
      <c r="D11" s="232">
        <v>8</v>
      </c>
      <c r="E11" s="233">
        <v>808</v>
      </c>
      <c r="F11" s="234">
        <v>44652</v>
      </c>
      <c r="G11" s="230" t="s">
        <v>52</v>
      </c>
      <c r="H11" s="235">
        <v>10275</v>
      </c>
      <c r="I11" s="235" t="s">
        <v>1700</v>
      </c>
      <c r="J11" s="235">
        <v>10270.5</v>
      </c>
      <c r="K11" s="235" t="s">
        <v>1654</v>
      </c>
      <c r="L11" s="233" t="s">
        <v>1678</v>
      </c>
      <c r="M11" s="236" t="s">
        <v>1732</v>
      </c>
      <c r="N11" s="236"/>
      <c r="O11" s="655" t="s">
        <v>1780</v>
      </c>
      <c r="P11" s="258" t="s">
        <v>2003</v>
      </c>
      <c r="Q11" s="236"/>
      <c r="R11" s="287" t="s">
        <v>2003</v>
      </c>
    </row>
    <row r="12" spans="1:19" s="221" customFormat="1" ht="26.25" x14ac:dyDescent="0.25">
      <c r="A12" s="684">
        <v>9</v>
      </c>
      <c r="B12" s="686" t="s">
        <v>1311</v>
      </c>
      <c r="C12" s="686" t="s">
        <v>1434</v>
      </c>
      <c r="D12" s="216">
        <v>9</v>
      </c>
      <c r="E12" s="217">
        <v>809</v>
      </c>
      <c r="F12" s="218">
        <v>44652</v>
      </c>
      <c r="G12" s="215" t="s">
        <v>11</v>
      </c>
      <c r="H12" s="219">
        <v>8473.75</v>
      </c>
      <c r="I12" s="219" t="s">
        <v>1701</v>
      </c>
      <c r="J12" s="215"/>
      <c r="K12" s="786"/>
      <c r="L12" s="686"/>
      <c r="M12" s="787"/>
      <c r="N12" s="787"/>
      <c r="O12" s="788"/>
      <c r="P12" s="644"/>
      <c r="Q12" s="789" t="s">
        <v>3544</v>
      </c>
      <c r="R12" s="728" t="e">
        <f>VLOOKUP(I12,'[1]EBRC BULK DOWNLOAD'!$A$2:$K$207,2,0)</f>
        <v>#N/A</v>
      </c>
      <c r="S12" s="221" t="str">
        <f>VLOOKUP(I12,[2]Shipping_Bill_outstanding_EDPMS!$B$2:$L$28,1,0)</f>
        <v>S22003676110</v>
      </c>
    </row>
    <row r="13" spans="1:19" s="237" customFormat="1" x14ac:dyDescent="0.25">
      <c r="A13" s="238">
        <v>10</v>
      </c>
      <c r="B13" s="230" t="s">
        <v>1027</v>
      </c>
      <c r="C13" s="230" t="s">
        <v>1028</v>
      </c>
      <c r="D13" s="232">
        <v>10</v>
      </c>
      <c r="E13" s="231">
        <v>810</v>
      </c>
      <c r="F13" s="234">
        <v>44652</v>
      </c>
      <c r="G13" s="230" t="s">
        <v>52</v>
      </c>
      <c r="H13" s="239">
        <v>3524</v>
      </c>
      <c r="I13" s="235" t="s">
        <v>1702</v>
      </c>
      <c r="J13" s="239">
        <v>3514</v>
      </c>
      <c r="K13" s="240" t="s">
        <v>1655</v>
      </c>
      <c r="L13" s="233" t="s">
        <v>1031</v>
      </c>
      <c r="M13" s="236" t="s">
        <v>1732</v>
      </c>
      <c r="N13" s="236"/>
      <c r="O13" s="679" t="s">
        <v>1775</v>
      </c>
      <c r="P13" s="678" t="s">
        <v>1982</v>
      </c>
      <c r="Q13" s="236"/>
      <c r="R13" s="287" t="s">
        <v>1982</v>
      </c>
    </row>
    <row r="14" spans="1:19" s="237" customFormat="1" x14ac:dyDescent="0.25">
      <c r="A14" s="229">
        <v>11</v>
      </c>
      <c r="B14" s="230" t="s">
        <v>1027</v>
      </c>
      <c r="C14" s="230" t="s">
        <v>1028</v>
      </c>
      <c r="D14" s="232">
        <v>11</v>
      </c>
      <c r="E14" s="231">
        <v>811</v>
      </c>
      <c r="F14" s="234">
        <v>44652</v>
      </c>
      <c r="G14" s="230" t="s">
        <v>52</v>
      </c>
      <c r="H14" s="239">
        <v>8710</v>
      </c>
      <c r="I14" s="235" t="s">
        <v>1703</v>
      </c>
      <c r="J14" s="239">
        <f>6364+2331.75</f>
        <v>8695.75</v>
      </c>
      <c r="K14" s="231" t="s">
        <v>1656</v>
      </c>
      <c r="L14" s="233" t="s">
        <v>1031</v>
      </c>
      <c r="M14" s="236" t="s">
        <v>1732</v>
      </c>
      <c r="N14" s="236"/>
      <c r="O14" s="655" t="s">
        <v>1836</v>
      </c>
      <c r="P14" s="643" t="s">
        <v>2060</v>
      </c>
      <c r="Q14" s="236"/>
      <c r="R14" s="663" t="s">
        <v>2060</v>
      </c>
    </row>
    <row r="15" spans="1:19" s="237" customFormat="1" x14ac:dyDescent="0.25">
      <c r="A15" s="229">
        <v>12</v>
      </c>
      <c r="B15" s="241" t="s">
        <v>1086</v>
      </c>
      <c r="C15" s="241" t="s">
        <v>1087</v>
      </c>
      <c r="D15" s="232">
        <v>12</v>
      </c>
      <c r="E15" s="233">
        <v>812</v>
      </c>
      <c r="F15" s="234" t="s">
        <v>1645</v>
      </c>
      <c r="G15" s="230" t="s">
        <v>52</v>
      </c>
      <c r="H15" s="235">
        <v>10275</v>
      </c>
      <c r="I15" s="235" t="s">
        <v>1704</v>
      </c>
      <c r="J15" s="235">
        <v>10270.5</v>
      </c>
      <c r="K15" s="235" t="s">
        <v>3540</v>
      </c>
      <c r="L15" s="233" t="s">
        <v>1031</v>
      </c>
      <c r="M15" s="236" t="s">
        <v>1732</v>
      </c>
      <c r="N15" s="236"/>
      <c r="O15" s="655" t="s">
        <v>1837</v>
      </c>
      <c r="P15" s="258" t="s">
        <v>1983</v>
      </c>
      <c r="Q15" s="236"/>
      <c r="R15" s="287" t="s">
        <v>1983</v>
      </c>
    </row>
    <row r="16" spans="1:19" s="237" customFormat="1" x14ac:dyDescent="0.25">
      <c r="A16" s="238">
        <v>13</v>
      </c>
      <c r="B16" s="231" t="s">
        <v>1077</v>
      </c>
      <c r="C16" s="231" t="s">
        <v>1021</v>
      </c>
      <c r="D16" s="232">
        <v>13</v>
      </c>
      <c r="E16" s="233">
        <v>813</v>
      </c>
      <c r="F16" s="234" t="s">
        <v>1646</v>
      </c>
      <c r="G16" s="230" t="s">
        <v>11</v>
      </c>
      <c r="H16" s="235">
        <v>36091</v>
      </c>
      <c r="I16" s="235" t="s">
        <v>1705</v>
      </c>
      <c r="J16" s="235">
        <v>35730</v>
      </c>
      <c r="K16" s="235" t="s">
        <v>1658</v>
      </c>
      <c r="L16" s="233" t="s">
        <v>1031</v>
      </c>
      <c r="M16" s="236" t="s">
        <v>1732</v>
      </c>
      <c r="N16" s="236"/>
      <c r="O16" s="655" t="s">
        <v>1776</v>
      </c>
      <c r="P16" s="258" t="s">
        <v>1984</v>
      </c>
      <c r="Q16" s="236"/>
      <c r="R16" s="287" t="s">
        <v>1984</v>
      </c>
    </row>
    <row r="17" spans="1:31" s="237" customFormat="1" x14ac:dyDescent="0.25">
      <c r="A17" s="229">
        <v>14</v>
      </c>
      <c r="B17" s="241" t="s">
        <v>1045</v>
      </c>
      <c r="C17" s="241" t="s">
        <v>1035</v>
      </c>
      <c r="D17" s="232">
        <v>14</v>
      </c>
      <c r="E17" s="233">
        <v>814</v>
      </c>
      <c r="F17" s="234">
        <v>44682</v>
      </c>
      <c r="G17" s="230" t="s">
        <v>11</v>
      </c>
      <c r="H17" s="235">
        <v>5000</v>
      </c>
      <c r="I17" s="235" t="s">
        <v>1706</v>
      </c>
      <c r="J17" s="230">
        <v>5000</v>
      </c>
      <c r="K17" s="230" t="s">
        <v>1659</v>
      </c>
      <c r="L17" s="233" t="s">
        <v>1031</v>
      </c>
      <c r="M17" s="236" t="s">
        <v>1732</v>
      </c>
      <c r="N17" s="236"/>
      <c r="O17" s="655" t="s">
        <v>1777</v>
      </c>
      <c r="P17" s="335" t="s">
        <v>2050</v>
      </c>
      <c r="Q17" s="236"/>
      <c r="R17" s="664" t="s">
        <v>2050</v>
      </c>
      <c r="S17" s="306"/>
      <c r="T17" s="306"/>
      <c r="U17" s="306"/>
      <c r="V17" s="306"/>
      <c r="W17" s="306"/>
      <c r="X17" s="306"/>
      <c r="Y17" s="306"/>
      <c r="Z17" s="306"/>
      <c r="AA17" s="306"/>
      <c r="AB17" s="306"/>
      <c r="AC17" s="306"/>
      <c r="AD17" s="306"/>
      <c r="AE17" s="306"/>
    </row>
    <row r="18" spans="1:31" s="237" customFormat="1" x14ac:dyDescent="0.25">
      <c r="A18" s="229">
        <v>15</v>
      </c>
      <c r="B18" s="230" t="s">
        <v>1050</v>
      </c>
      <c r="C18" s="230" t="s">
        <v>1021</v>
      </c>
      <c r="D18" s="232">
        <v>15</v>
      </c>
      <c r="E18" s="233">
        <v>815</v>
      </c>
      <c r="F18" s="234">
        <v>44682</v>
      </c>
      <c r="G18" s="230" t="s">
        <v>11</v>
      </c>
      <c r="H18" s="235">
        <v>4004.8</v>
      </c>
      <c r="I18" s="235" t="s">
        <v>1707</v>
      </c>
      <c r="J18" s="235">
        <v>3992.8</v>
      </c>
      <c r="K18" s="235" t="s">
        <v>1660</v>
      </c>
      <c r="L18" s="233" t="s">
        <v>1031</v>
      </c>
      <c r="M18" s="236" t="s">
        <v>1732</v>
      </c>
      <c r="N18" s="236"/>
      <c r="O18" s="655" t="s">
        <v>1778</v>
      </c>
      <c r="P18" s="258" t="s">
        <v>2063</v>
      </c>
      <c r="Q18" s="236"/>
      <c r="R18" s="287" t="s">
        <v>2063</v>
      </c>
    </row>
    <row r="19" spans="1:31" s="237" customFormat="1" x14ac:dyDescent="0.25">
      <c r="A19" s="238">
        <v>16</v>
      </c>
      <c r="B19" s="241" t="s">
        <v>1115</v>
      </c>
      <c r="C19" s="231" t="s">
        <v>1116</v>
      </c>
      <c r="D19" s="232">
        <v>16</v>
      </c>
      <c r="E19" s="233">
        <v>816</v>
      </c>
      <c r="F19" s="234">
        <v>44682</v>
      </c>
      <c r="G19" s="230" t="s">
        <v>11</v>
      </c>
      <c r="H19" s="235">
        <v>1685.5</v>
      </c>
      <c r="I19" s="235" t="s">
        <v>1708</v>
      </c>
      <c r="J19" s="235">
        <v>1650.5</v>
      </c>
      <c r="K19" s="235" t="s">
        <v>1657</v>
      </c>
      <c r="L19" s="233" t="s">
        <v>1031</v>
      </c>
      <c r="M19" s="236" t="s">
        <v>1732</v>
      </c>
      <c r="N19" s="236"/>
      <c r="O19" s="655" t="s">
        <v>1779</v>
      </c>
      <c r="P19" s="258" t="s">
        <v>2048</v>
      </c>
      <c r="Q19" s="236"/>
      <c r="R19" s="287" t="s">
        <v>2048</v>
      </c>
    </row>
    <row r="20" spans="1:31" s="237" customFormat="1" x14ac:dyDescent="0.25">
      <c r="A20" s="229">
        <v>17</v>
      </c>
      <c r="B20" s="241" t="s">
        <v>1086</v>
      </c>
      <c r="C20" s="241" t="s">
        <v>1087</v>
      </c>
      <c r="D20" s="232">
        <v>17</v>
      </c>
      <c r="E20" s="233">
        <v>817</v>
      </c>
      <c r="F20" s="234">
        <v>44682</v>
      </c>
      <c r="G20" s="230" t="s">
        <v>52</v>
      </c>
      <c r="H20" s="239">
        <v>10275</v>
      </c>
      <c r="I20" s="235" t="s">
        <v>1709</v>
      </c>
      <c r="J20" s="239">
        <v>10270.5</v>
      </c>
      <c r="K20" s="311" t="s">
        <v>1661</v>
      </c>
      <c r="L20" s="242" t="s">
        <v>1031</v>
      </c>
      <c r="M20" s="236" t="s">
        <v>1732</v>
      </c>
      <c r="N20" s="236"/>
      <c r="O20" s="655" t="s">
        <v>1838</v>
      </c>
      <c r="P20" s="258" t="s">
        <v>2059</v>
      </c>
      <c r="Q20" s="236"/>
      <c r="R20" s="287" t="s">
        <v>2059</v>
      </c>
    </row>
    <row r="21" spans="1:31" s="237" customFormat="1" x14ac:dyDescent="0.25">
      <c r="A21" s="229">
        <v>18</v>
      </c>
      <c r="B21" s="230" t="s">
        <v>1027</v>
      </c>
      <c r="C21" s="230" t="s">
        <v>1028</v>
      </c>
      <c r="D21" s="232">
        <v>18</v>
      </c>
      <c r="E21" s="233">
        <v>818</v>
      </c>
      <c r="F21" s="234">
        <v>44682</v>
      </c>
      <c r="G21" s="230" t="s">
        <v>52</v>
      </c>
      <c r="H21" s="239">
        <v>8710</v>
      </c>
      <c r="I21" s="235" t="s">
        <v>1710</v>
      </c>
      <c r="J21" s="239">
        <v>8700</v>
      </c>
      <c r="K21" s="240" t="s">
        <v>1655</v>
      </c>
      <c r="L21" s="242" t="s">
        <v>1031</v>
      </c>
      <c r="M21" s="236" t="s">
        <v>1732</v>
      </c>
      <c r="N21" s="236"/>
      <c r="O21" s="655" t="s">
        <v>1835</v>
      </c>
      <c r="P21" s="258" t="s">
        <v>2062</v>
      </c>
      <c r="Q21" s="236"/>
      <c r="R21" s="287" t="s">
        <v>2062</v>
      </c>
    </row>
    <row r="22" spans="1:31" s="237" customFormat="1" x14ac:dyDescent="0.25">
      <c r="A22" s="238">
        <v>19</v>
      </c>
      <c r="B22" s="230" t="s">
        <v>1057</v>
      </c>
      <c r="C22" s="230" t="s">
        <v>1021</v>
      </c>
      <c r="D22" s="232">
        <v>19</v>
      </c>
      <c r="E22" s="233">
        <v>819</v>
      </c>
      <c r="F22" s="234">
        <v>44682</v>
      </c>
      <c r="G22" s="230" t="s">
        <v>11</v>
      </c>
      <c r="H22" s="235">
        <v>1025</v>
      </c>
      <c r="I22" s="235" t="s">
        <v>1711</v>
      </c>
      <c r="J22" s="235">
        <v>1013</v>
      </c>
      <c r="K22" s="235" t="s">
        <v>1662</v>
      </c>
      <c r="L22" s="242" t="s">
        <v>1031</v>
      </c>
      <c r="M22" s="236" t="s">
        <v>1732</v>
      </c>
      <c r="N22" s="236"/>
      <c r="O22" s="655" t="s">
        <v>1781</v>
      </c>
      <c r="P22" s="258" t="s">
        <v>1985</v>
      </c>
      <c r="Q22" s="236"/>
      <c r="R22" s="287" t="s">
        <v>1985</v>
      </c>
    </row>
    <row r="23" spans="1:31" s="237" customFormat="1" x14ac:dyDescent="0.25">
      <c r="A23" s="229">
        <v>20</v>
      </c>
      <c r="B23" s="230" t="s">
        <v>1061</v>
      </c>
      <c r="C23" s="231" t="s">
        <v>1021</v>
      </c>
      <c r="D23" s="232">
        <v>20</v>
      </c>
      <c r="E23" s="233">
        <v>820</v>
      </c>
      <c r="F23" s="234">
        <v>44682</v>
      </c>
      <c r="G23" s="230" t="s">
        <v>11</v>
      </c>
      <c r="H23" s="235">
        <v>1275</v>
      </c>
      <c r="I23" s="235" t="s">
        <v>1712</v>
      </c>
      <c r="J23" s="235">
        <v>1253</v>
      </c>
      <c r="K23" s="235" t="s">
        <v>1663</v>
      </c>
      <c r="L23" s="242" t="s">
        <v>1031</v>
      </c>
      <c r="M23" s="236" t="s">
        <v>1732</v>
      </c>
      <c r="N23" s="236"/>
      <c r="O23" s="655" t="s">
        <v>1834</v>
      </c>
      <c r="P23" s="258" t="s">
        <v>2061</v>
      </c>
      <c r="Q23" s="236"/>
      <c r="R23" s="287" t="s">
        <v>2061</v>
      </c>
    </row>
    <row r="24" spans="1:31" s="237" customFormat="1" x14ac:dyDescent="0.25">
      <c r="A24" s="229">
        <v>21</v>
      </c>
      <c r="B24" s="249" t="s">
        <v>1558</v>
      </c>
      <c r="C24" s="250" t="s">
        <v>1065</v>
      </c>
      <c r="D24" s="232">
        <v>21</v>
      </c>
      <c r="E24" s="233">
        <v>821</v>
      </c>
      <c r="F24" s="234">
        <v>44682</v>
      </c>
      <c r="G24" s="230" t="s">
        <v>11</v>
      </c>
      <c r="H24" s="235">
        <v>650</v>
      </c>
      <c r="I24" s="235" t="s">
        <v>1713</v>
      </c>
      <c r="J24" s="235">
        <v>625</v>
      </c>
      <c r="K24" s="235" t="s">
        <v>1664</v>
      </c>
      <c r="L24" s="242" t="s">
        <v>1031</v>
      </c>
      <c r="M24" s="236" t="s">
        <v>1732</v>
      </c>
      <c r="N24" s="236"/>
      <c r="O24" s="655" t="s">
        <v>1782</v>
      </c>
      <c r="P24" s="258" t="s">
        <v>1996</v>
      </c>
      <c r="Q24" s="236"/>
      <c r="R24" s="287" t="s">
        <v>1996</v>
      </c>
    </row>
    <row r="25" spans="1:31" s="237" customFormat="1" x14ac:dyDescent="0.25">
      <c r="A25" s="238">
        <v>22</v>
      </c>
      <c r="B25" s="230" t="s">
        <v>1020</v>
      </c>
      <c r="C25" s="231" t="s">
        <v>1021</v>
      </c>
      <c r="D25" s="232">
        <v>22</v>
      </c>
      <c r="E25" s="233">
        <v>822</v>
      </c>
      <c r="F25" s="234">
        <v>44682</v>
      </c>
      <c r="G25" s="230" t="s">
        <v>11</v>
      </c>
      <c r="H25" s="235">
        <v>1500</v>
      </c>
      <c r="I25" s="235" t="s">
        <v>1714</v>
      </c>
      <c r="J25" s="235">
        <v>1476</v>
      </c>
      <c r="K25" s="235" t="s">
        <v>1665</v>
      </c>
      <c r="L25" s="242" t="s">
        <v>1031</v>
      </c>
      <c r="M25" s="236" t="s">
        <v>1732</v>
      </c>
      <c r="N25" s="236"/>
      <c r="O25" s="655" t="s">
        <v>1783</v>
      </c>
      <c r="P25" s="258" t="s">
        <v>2014</v>
      </c>
      <c r="Q25" s="236"/>
      <c r="R25" s="287" t="s">
        <v>2014</v>
      </c>
    </row>
    <row r="26" spans="1:31" s="221" customFormat="1" ht="45" x14ac:dyDescent="0.25">
      <c r="A26" s="684">
        <v>23</v>
      </c>
      <c r="B26" s="685" t="s">
        <v>1642</v>
      </c>
      <c r="C26" s="686" t="s">
        <v>1644</v>
      </c>
      <c r="D26" s="216">
        <v>23</v>
      </c>
      <c r="E26" s="217">
        <v>823</v>
      </c>
      <c r="F26" s="218">
        <v>44682</v>
      </c>
      <c r="G26" s="215" t="s">
        <v>11</v>
      </c>
      <c r="H26" s="219">
        <v>7848.75</v>
      </c>
      <c r="I26" s="219" t="s">
        <v>1715</v>
      </c>
      <c r="J26" s="219">
        <v>7838.2</v>
      </c>
      <c r="K26" s="790" t="s">
        <v>1666</v>
      </c>
      <c r="L26" s="220" t="s">
        <v>1031</v>
      </c>
      <c r="M26" s="213" t="s">
        <v>1732</v>
      </c>
      <c r="N26" s="791" t="s">
        <v>3508</v>
      </c>
      <c r="O26" s="792" t="s">
        <v>1833</v>
      </c>
      <c r="P26" s="793"/>
      <c r="Q26" s="644" t="s">
        <v>3545</v>
      </c>
      <c r="R26" s="727" t="s">
        <v>1767</v>
      </c>
      <c r="S26" s="221" t="str">
        <f>VLOOKUP(I26,[2]Shipping_Bill_outstanding_EDPMS!$B$2:$L$28,1,0)</f>
        <v>S22003754767</v>
      </c>
      <c r="T26" s="221" t="e">
        <f>VLOOKUP(K26,[2]Export_Advance_outstanding!$A$2:$I$41,1,0)</f>
        <v>#N/A</v>
      </c>
    </row>
    <row r="27" spans="1:31" s="237" customFormat="1" x14ac:dyDescent="0.25">
      <c r="A27" s="229">
        <v>24</v>
      </c>
      <c r="B27" s="241" t="s">
        <v>1086</v>
      </c>
      <c r="C27" s="241" t="s">
        <v>1087</v>
      </c>
      <c r="D27" s="232">
        <v>24</v>
      </c>
      <c r="E27" s="233">
        <v>824</v>
      </c>
      <c r="F27" s="234">
        <v>44682</v>
      </c>
      <c r="G27" s="230" t="s">
        <v>52</v>
      </c>
      <c r="H27" s="239">
        <v>10275</v>
      </c>
      <c r="I27" s="235" t="s">
        <v>1716</v>
      </c>
      <c r="J27" s="239">
        <v>10269</v>
      </c>
      <c r="K27" s="251" t="s">
        <v>1667</v>
      </c>
      <c r="L27" s="246" t="s">
        <v>1031</v>
      </c>
      <c r="M27" s="236" t="s">
        <v>1732</v>
      </c>
      <c r="N27" s="236"/>
      <c r="O27" s="679" t="s">
        <v>1784</v>
      </c>
      <c r="P27" s="678" t="s">
        <v>2064</v>
      </c>
      <c r="Q27" s="236"/>
      <c r="R27" s="287" t="s">
        <v>2064</v>
      </c>
    </row>
    <row r="28" spans="1:31" s="237" customFormat="1" x14ac:dyDescent="0.25">
      <c r="A28" s="238">
        <v>25</v>
      </c>
      <c r="B28" s="231" t="s">
        <v>1077</v>
      </c>
      <c r="C28" s="231" t="s">
        <v>1021</v>
      </c>
      <c r="D28" s="232">
        <v>25</v>
      </c>
      <c r="E28" s="233">
        <v>825</v>
      </c>
      <c r="F28" s="234">
        <v>44712</v>
      </c>
      <c r="G28" s="230" t="s">
        <v>11</v>
      </c>
      <c r="H28" s="239">
        <v>24319</v>
      </c>
      <c r="I28" s="235" t="s">
        <v>1717</v>
      </c>
      <c r="J28" s="239">
        <v>24076</v>
      </c>
      <c r="K28" s="240" t="s">
        <v>1668</v>
      </c>
      <c r="L28" s="246" t="s">
        <v>1031</v>
      </c>
      <c r="M28" s="236" t="s">
        <v>1733</v>
      </c>
      <c r="N28" s="236"/>
      <c r="O28" s="655" t="s">
        <v>1832</v>
      </c>
      <c r="P28" s="258" t="s">
        <v>1992</v>
      </c>
      <c r="Q28" s="236"/>
      <c r="R28" s="287" t="s">
        <v>1992</v>
      </c>
    </row>
    <row r="29" spans="1:31" s="237" customFormat="1" x14ac:dyDescent="0.25">
      <c r="A29" s="229">
        <v>26</v>
      </c>
      <c r="B29" s="241" t="s">
        <v>1045</v>
      </c>
      <c r="C29" s="241" t="s">
        <v>1035</v>
      </c>
      <c r="D29" s="232">
        <v>26</v>
      </c>
      <c r="E29" s="233">
        <v>826</v>
      </c>
      <c r="F29" s="234">
        <v>44713</v>
      </c>
      <c r="G29" s="230" t="s">
        <v>11</v>
      </c>
      <c r="H29" s="235">
        <v>5000</v>
      </c>
      <c r="I29" s="235" t="s">
        <v>1718</v>
      </c>
      <c r="J29" s="230">
        <v>5000</v>
      </c>
      <c r="K29" s="256" t="s">
        <v>1669</v>
      </c>
      <c r="L29" s="246" t="s">
        <v>1031</v>
      </c>
      <c r="M29" s="236" t="s">
        <v>1733</v>
      </c>
      <c r="N29" s="236"/>
      <c r="O29" s="655" t="s">
        <v>1831</v>
      </c>
      <c r="P29" s="258" t="s">
        <v>1998</v>
      </c>
      <c r="Q29" s="236"/>
      <c r="R29" s="287" t="s">
        <v>1998</v>
      </c>
    </row>
    <row r="30" spans="1:31" s="237" customFormat="1" x14ac:dyDescent="0.25">
      <c r="A30" s="229">
        <v>27</v>
      </c>
      <c r="B30" s="230" t="s">
        <v>1050</v>
      </c>
      <c r="C30" s="230" t="s">
        <v>1021</v>
      </c>
      <c r="D30" s="232">
        <v>27</v>
      </c>
      <c r="E30" s="233">
        <v>827</v>
      </c>
      <c r="F30" s="234">
        <v>44713</v>
      </c>
      <c r="G30" s="230" t="s">
        <v>11</v>
      </c>
      <c r="H30" s="235">
        <v>3829</v>
      </c>
      <c r="I30" s="235" t="s">
        <v>1719</v>
      </c>
      <c r="J30" s="235">
        <v>3817</v>
      </c>
      <c r="K30" s="251" t="s">
        <v>1670</v>
      </c>
      <c r="L30" s="246" t="s">
        <v>1031</v>
      </c>
      <c r="M30" s="236" t="s">
        <v>1733</v>
      </c>
      <c r="N30" s="236"/>
      <c r="O30" s="655" t="s">
        <v>1830</v>
      </c>
      <c r="P30" s="258" t="s">
        <v>2002</v>
      </c>
      <c r="Q30" s="236"/>
      <c r="R30" s="287" t="s">
        <v>2002</v>
      </c>
    </row>
    <row r="31" spans="1:31" s="221" customFormat="1" ht="60" x14ac:dyDescent="0.25">
      <c r="A31" s="214">
        <v>28</v>
      </c>
      <c r="B31" s="215" t="s">
        <v>1027</v>
      </c>
      <c r="C31" s="215" t="s">
        <v>1028</v>
      </c>
      <c r="D31" s="216">
        <v>28</v>
      </c>
      <c r="E31" s="217">
        <v>828</v>
      </c>
      <c r="F31" s="218">
        <v>44713</v>
      </c>
      <c r="G31" s="215" t="s">
        <v>52</v>
      </c>
      <c r="H31" s="794">
        <v>10280</v>
      </c>
      <c r="I31" s="219" t="s">
        <v>1720</v>
      </c>
      <c r="J31" s="794">
        <v>8690</v>
      </c>
      <c r="K31" s="795" t="s">
        <v>1671</v>
      </c>
      <c r="L31" s="220" t="s">
        <v>1031</v>
      </c>
      <c r="M31" s="836" t="s">
        <v>3601</v>
      </c>
      <c r="N31" s="835" t="s">
        <v>3602</v>
      </c>
      <c r="O31" s="792"/>
      <c r="P31" s="644"/>
      <c r="Q31" s="796" t="s">
        <v>3547</v>
      </c>
      <c r="R31" s="665" t="e">
        <f>VLOOKUP(I31,'[1]EBRC BULK DOWNLOAD'!$A$2:$K$207,2,0)</f>
        <v>#N/A</v>
      </c>
      <c r="S31" s="221" t="str">
        <f>VLOOKUP(I31,[2]Shipping_Bill_outstanding_EDPMS!$B$2:$L$28,1,0)</f>
        <v>S22003896966</v>
      </c>
      <c r="T31" s="221" t="str">
        <f>VLOOKUP(K31,[2]Export_Advance_outstanding!$A$2:$I$41,1,0)</f>
        <v>003FINW221710091</v>
      </c>
    </row>
    <row r="32" spans="1:31" s="237" customFormat="1" x14ac:dyDescent="0.25">
      <c r="A32" s="229">
        <v>29</v>
      </c>
      <c r="B32" s="241" t="s">
        <v>1115</v>
      </c>
      <c r="C32" s="231" t="s">
        <v>1116</v>
      </c>
      <c r="D32" s="232">
        <v>29</v>
      </c>
      <c r="E32" s="233">
        <v>829</v>
      </c>
      <c r="F32" s="234">
        <v>44713</v>
      </c>
      <c r="G32" s="230" t="s">
        <v>11</v>
      </c>
      <c r="H32" s="235">
        <v>1290</v>
      </c>
      <c r="I32" s="235" t="s">
        <v>1721</v>
      </c>
      <c r="J32" s="235">
        <v>1255</v>
      </c>
      <c r="K32" s="251" t="s">
        <v>1672</v>
      </c>
      <c r="L32" s="246" t="s">
        <v>1031</v>
      </c>
      <c r="M32" s="236" t="s">
        <v>1733</v>
      </c>
      <c r="N32" s="236"/>
      <c r="O32" s="679" t="s">
        <v>1829</v>
      </c>
      <c r="P32" s="678" t="s">
        <v>2005</v>
      </c>
      <c r="Q32" s="236"/>
      <c r="R32" s="287" t="s">
        <v>2005</v>
      </c>
    </row>
    <row r="33" spans="1:20" s="237" customFormat="1" x14ac:dyDescent="0.25">
      <c r="A33" s="229">
        <v>30</v>
      </c>
      <c r="B33" s="241" t="s">
        <v>1086</v>
      </c>
      <c r="C33" s="241" t="s">
        <v>1087</v>
      </c>
      <c r="D33" s="232">
        <v>30</v>
      </c>
      <c r="E33" s="233">
        <v>830</v>
      </c>
      <c r="F33" s="234">
        <v>44713</v>
      </c>
      <c r="G33" s="230" t="s">
        <v>52</v>
      </c>
      <c r="H33" s="239">
        <v>10275</v>
      </c>
      <c r="I33" s="235" t="s">
        <v>1722</v>
      </c>
      <c r="J33" s="239">
        <v>10269</v>
      </c>
      <c r="K33" s="248" t="s">
        <v>1673</v>
      </c>
      <c r="L33" s="246" t="s">
        <v>1031</v>
      </c>
      <c r="M33" s="236" t="s">
        <v>1733</v>
      </c>
      <c r="N33" s="236"/>
      <c r="O33" s="655" t="s">
        <v>1840</v>
      </c>
      <c r="P33" s="258" t="s">
        <v>1987</v>
      </c>
      <c r="Q33" s="236"/>
      <c r="R33" s="287" t="s">
        <v>1987</v>
      </c>
    </row>
    <row r="34" spans="1:20" s="237" customFormat="1" x14ac:dyDescent="0.25">
      <c r="A34" s="238">
        <v>31</v>
      </c>
      <c r="B34" s="230" t="s">
        <v>1057</v>
      </c>
      <c r="C34" s="230" t="s">
        <v>1021</v>
      </c>
      <c r="D34" s="232">
        <v>31</v>
      </c>
      <c r="E34" s="233">
        <v>831</v>
      </c>
      <c r="F34" s="234">
        <v>44713</v>
      </c>
      <c r="G34" s="230" t="s">
        <v>11</v>
      </c>
      <c r="H34" s="235">
        <v>1025</v>
      </c>
      <c r="I34" s="235" t="s">
        <v>1723</v>
      </c>
      <c r="J34" s="235">
        <v>1013</v>
      </c>
      <c r="K34" s="251" t="s">
        <v>1674</v>
      </c>
      <c r="L34" s="246" t="s">
        <v>1031</v>
      </c>
      <c r="M34" s="236" t="s">
        <v>1733</v>
      </c>
      <c r="N34" s="236"/>
      <c r="O34" s="655" t="s">
        <v>1828</v>
      </c>
      <c r="P34" s="258" t="s">
        <v>2000</v>
      </c>
      <c r="Q34" s="236"/>
      <c r="R34" s="287" t="s">
        <v>2000</v>
      </c>
    </row>
    <row r="35" spans="1:20" s="221" customFormat="1" x14ac:dyDescent="0.25">
      <c r="A35" s="684">
        <v>32</v>
      </c>
      <c r="B35" s="215" t="s">
        <v>1061</v>
      </c>
      <c r="C35" s="686" t="s">
        <v>1021</v>
      </c>
      <c r="D35" s="216">
        <v>32</v>
      </c>
      <c r="E35" s="217">
        <v>832</v>
      </c>
      <c r="F35" s="218">
        <v>44713</v>
      </c>
      <c r="G35" s="215" t="s">
        <v>11</v>
      </c>
      <c r="H35" s="219">
        <v>1275</v>
      </c>
      <c r="I35" s="219" t="s">
        <v>1724</v>
      </c>
      <c r="J35" s="219">
        <v>1253</v>
      </c>
      <c r="K35" s="795" t="s">
        <v>1675</v>
      </c>
      <c r="L35" s="220" t="s">
        <v>1031</v>
      </c>
      <c r="M35" s="213" t="s">
        <v>1733</v>
      </c>
      <c r="N35" s="791" t="s">
        <v>3509</v>
      </c>
      <c r="O35" s="792" t="s">
        <v>1841</v>
      </c>
      <c r="P35" s="644"/>
      <c r="Q35" s="644" t="s">
        <v>3545</v>
      </c>
      <c r="R35" s="728" t="e">
        <f>VLOOKUP(I35,'[1]EBRC BULK DOWNLOAD'!$A$2:$K$207,2,0)</f>
        <v>#N/A</v>
      </c>
      <c r="S35" s="221" t="str">
        <f>VLOOKUP(I35,[2]Shipping_Bill_outstanding_EDPMS!$B$2:$L$28,1,0)</f>
        <v>S22003896970</v>
      </c>
      <c r="T35" s="221" t="e">
        <f>VLOOKUP(K35,[2]Export_Advance_outstanding!$A$2:$I$41,1,0)</f>
        <v>#N/A</v>
      </c>
    </row>
    <row r="36" spans="1:20" s="237" customFormat="1" x14ac:dyDescent="0.25">
      <c r="A36" s="229">
        <v>33</v>
      </c>
      <c r="B36" s="249" t="s">
        <v>1558</v>
      </c>
      <c r="C36" s="250" t="s">
        <v>1065</v>
      </c>
      <c r="D36" s="232">
        <v>33</v>
      </c>
      <c r="E36" s="233">
        <v>833</v>
      </c>
      <c r="F36" s="234">
        <v>44713</v>
      </c>
      <c r="G36" s="230" t="s">
        <v>11</v>
      </c>
      <c r="H36" s="235">
        <v>650</v>
      </c>
      <c r="I36" s="235" t="s">
        <v>1725</v>
      </c>
      <c r="J36" s="235">
        <v>650</v>
      </c>
      <c r="K36" s="251" t="s">
        <v>1676</v>
      </c>
      <c r="L36" s="246" t="s">
        <v>1031</v>
      </c>
      <c r="M36" s="236" t="s">
        <v>1733</v>
      </c>
      <c r="N36" s="236"/>
      <c r="O36" s="679" t="s">
        <v>1827</v>
      </c>
      <c r="P36" s="678" t="s">
        <v>1988</v>
      </c>
      <c r="Q36" s="236"/>
      <c r="R36" s="287" t="s">
        <v>1988</v>
      </c>
    </row>
    <row r="37" spans="1:20" s="237" customFormat="1" x14ac:dyDescent="0.25">
      <c r="A37" s="238">
        <v>34</v>
      </c>
      <c r="B37" s="230" t="s">
        <v>1020</v>
      </c>
      <c r="C37" s="231" t="s">
        <v>1021</v>
      </c>
      <c r="D37" s="232">
        <v>34</v>
      </c>
      <c r="E37" s="233">
        <v>834</v>
      </c>
      <c r="F37" s="234">
        <v>44713</v>
      </c>
      <c r="G37" s="230" t="s">
        <v>11</v>
      </c>
      <c r="H37" s="235">
        <v>1524</v>
      </c>
      <c r="I37" s="235" t="s">
        <v>1726</v>
      </c>
      <c r="J37" s="235">
        <v>1500</v>
      </c>
      <c r="K37" s="251" t="s">
        <v>1677</v>
      </c>
      <c r="L37" s="246" t="s">
        <v>1031</v>
      </c>
      <c r="M37" s="236" t="s">
        <v>1733</v>
      </c>
      <c r="N37" s="236"/>
      <c r="O37" s="655" t="s">
        <v>1826</v>
      </c>
      <c r="P37" s="258" t="s">
        <v>2001</v>
      </c>
      <c r="Q37" s="236"/>
      <c r="R37" s="287" t="s">
        <v>2001</v>
      </c>
    </row>
    <row r="38" spans="1:20" s="221" customFormat="1" x14ac:dyDescent="0.25">
      <c r="A38" s="684">
        <v>35</v>
      </c>
      <c r="B38" s="685" t="s">
        <v>1642</v>
      </c>
      <c r="C38" s="686" t="s">
        <v>1644</v>
      </c>
      <c r="D38" s="687">
        <v>35</v>
      </c>
      <c r="E38" s="217">
        <v>835</v>
      </c>
      <c r="F38" s="218">
        <v>44713</v>
      </c>
      <c r="G38" s="215" t="s">
        <v>11</v>
      </c>
      <c r="H38" s="219">
        <v>6217.55</v>
      </c>
      <c r="I38" s="219" t="s">
        <v>1727</v>
      </c>
      <c r="J38" s="223">
        <v>6205.41</v>
      </c>
      <c r="K38" s="223" t="s">
        <v>1734</v>
      </c>
      <c r="L38" s="220" t="s">
        <v>1031</v>
      </c>
      <c r="M38" s="213" t="s">
        <v>1733</v>
      </c>
      <c r="N38" s="213" t="s">
        <v>1868</v>
      </c>
      <c r="O38" s="708"/>
      <c r="P38" s="648"/>
      <c r="Q38" s="710" t="s">
        <v>3516</v>
      </c>
      <c r="R38" s="666" t="s">
        <v>1868</v>
      </c>
      <c r="S38" s="190" t="e">
        <f>VLOOKUP(I38,[2]Shipping_Bill_outstanding_EDPMS!$B$2:$L$28,1,0)</f>
        <v>#N/A</v>
      </c>
      <c r="T38" s="198" t="e">
        <f>VLOOKUP(K38,[2]Export_Advance_outstanding!$A$2:$I$41,1,0)</f>
        <v>#N/A</v>
      </c>
    </row>
    <row r="39" spans="1:20" s="237" customFormat="1" x14ac:dyDescent="0.25">
      <c r="A39" s="229">
        <v>36</v>
      </c>
      <c r="B39" s="241" t="s">
        <v>1086</v>
      </c>
      <c r="C39" s="241" t="s">
        <v>1087</v>
      </c>
      <c r="D39" s="252">
        <v>36</v>
      </c>
      <c r="E39" s="233">
        <v>836</v>
      </c>
      <c r="F39" s="234">
        <v>44727</v>
      </c>
      <c r="G39" s="230" t="s">
        <v>52</v>
      </c>
      <c r="H39" s="239">
        <v>10275</v>
      </c>
      <c r="I39" s="235" t="s">
        <v>1728</v>
      </c>
      <c r="J39" s="245">
        <v>10269</v>
      </c>
      <c r="K39" s="248" t="s">
        <v>1679</v>
      </c>
      <c r="L39" s="246" t="s">
        <v>1031</v>
      </c>
      <c r="M39" s="236" t="s">
        <v>1733</v>
      </c>
      <c r="N39" s="236"/>
      <c r="O39" s="680" t="s">
        <v>1840</v>
      </c>
      <c r="P39" s="678" t="s">
        <v>2068</v>
      </c>
      <c r="Q39" s="305"/>
      <c r="R39" s="287" t="s">
        <v>2068</v>
      </c>
    </row>
    <row r="40" spans="1:20" s="237" customFormat="1" x14ac:dyDescent="0.25">
      <c r="A40" s="238">
        <v>37</v>
      </c>
      <c r="B40" s="231" t="s">
        <v>1077</v>
      </c>
      <c r="C40" s="231" t="s">
        <v>1021</v>
      </c>
      <c r="D40" s="232">
        <v>37</v>
      </c>
      <c r="E40" s="233">
        <v>837</v>
      </c>
      <c r="F40" s="234">
        <v>44742</v>
      </c>
      <c r="G40" s="254" t="s">
        <v>11</v>
      </c>
      <c r="H40" s="255">
        <v>26333</v>
      </c>
      <c r="I40" s="235" t="s">
        <v>1729</v>
      </c>
      <c r="J40" s="245">
        <v>26070</v>
      </c>
      <c r="K40" s="245" t="s">
        <v>1735</v>
      </c>
      <c r="L40" s="246" t="s">
        <v>1031</v>
      </c>
      <c r="M40" s="236" t="s">
        <v>1733</v>
      </c>
      <c r="N40" s="236"/>
      <c r="O40" s="655" t="s">
        <v>1826</v>
      </c>
      <c r="P40" s="258" t="s">
        <v>1991</v>
      </c>
      <c r="Q40" s="236"/>
      <c r="R40" s="287" t="s">
        <v>1991</v>
      </c>
    </row>
    <row r="41" spans="1:20" s="237" customFormat="1" x14ac:dyDescent="0.25">
      <c r="A41" s="229">
        <v>38</v>
      </c>
      <c r="B41" s="241" t="s">
        <v>1045</v>
      </c>
      <c r="C41" s="241" t="s">
        <v>1035</v>
      </c>
      <c r="D41" s="243">
        <v>38</v>
      </c>
      <c r="E41" s="233">
        <v>838</v>
      </c>
      <c r="F41" s="244">
        <v>44743</v>
      </c>
      <c r="G41" s="254" t="s">
        <v>11</v>
      </c>
      <c r="H41" s="251">
        <v>5000</v>
      </c>
      <c r="I41" s="235" t="s">
        <v>1754</v>
      </c>
      <c r="J41" s="245">
        <v>5000</v>
      </c>
      <c r="K41" s="245" t="s">
        <v>1745</v>
      </c>
      <c r="L41" s="246" t="s">
        <v>1031</v>
      </c>
      <c r="M41" s="247" t="s">
        <v>1768</v>
      </c>
      <c r="N41" s="247"/>
      <c r="O41" s="655" t="s">
        <v>1825</v>
      </c>
      <c r="P41" s="258" t="s">
        <v>1994</v>
      </c>
      <c r="Q41" s="236"/>
      <c r="R41" s="287" t="s">
        <v>1994</v>
      </c>
    </row>
    <row r="42" spans="1:20" s="237" customFormat="1" x14ac:dyDescent="0.25">
      <c r="A42" s="229">
        <v>39</v>
      </c>
      <c r="B42" s="230" t="s">
        <v>1643</v>
      </c>
      <c r="C42" s="230" t="s">
        <v>1021</v>
      </c>
      <c r="D42" s="252">
        <v>39</v>
      </c>
      <c r="E42" s="233">
        <v>839</v>
      </c>
      <c r="F42" s="244">
        <v>44743</v>
      </c>
      <c r="G42" s="254" t="s">
        <v>11</v>
      </c>
      <c r="H42" s="251">
        <v>4250</v>
      </c>
      <c r="I42" s="235" t="s">
        <v>1755</v>
      </c>
      <c r="J42" s="245">
        <v>4238</v>
      </c>
      <c r="K42" s="245" t="s">
        <v>1746</v>
      </c>
      <c r="L42" s="246" t="s">
        <v>1031</v>
      </c>
      <c r="M42" s="247" t="s">
        <v>1768</v>
      </c>
      <c r="N42" s="247"/>
      <c r="O42" s="655" t="s">
        <v>1824</v>
      </c>
      <c r="P42" s="258" t="s">
        <v>2015</v>
      </c>
      <c r="Q42" s="236"/>
      <c r="R42" s="287" t="s">
        <v>2015</v>
      </c>
    </row>
    <row r="43" spans="1:20" s="221" customFormat="1" ht="39" x14ac:dyDescent="0.25">
      <c r="A43" s="214">
        <v>40</v>
      </c>
      <c r="B43" s="215" t="s">
        <v>1027</v>
      </c>
      <c r="C43" s="215" t="s">
        <v>1028</v>
      </c>
      <c r="D43" s="216">
        <v>40</v>
      </c>
      <c r="E43" s="217">
        <v>840</v>
      </c>
      <c r="F43" s="222">
        <v>44743</v>
      </c>
      <c r="G43" s="215" t="s">
        <v>52</v>
      </c>
      <c r="H43" s="795">
        <v>9900</v>
      </c>
      <c r="I43" s="219" t="s">
        <v>1756</v>
      </c>
      <c r="J43" s="223">
        <v>9880</v>
      </c>
      <c r="K43" s="223" t="s">
        <v>3515</v>
      </c>
      <c r="L43" s="220" t="s">
        <v>1031</v>
      </c>
      <c r="M43" s="797" t="s">
        <v>1785</v>
      </c>
      <c r="N43" s="213" t="s">
        <v>1869</v>
      </c>
      <c r="O43" s="708"/>
      <c r="P43" s="648"/>
      <c r="Q43" s="644" t="s">
        <v>3545</v>
      </c>
      <c r="R43" s="730" t="s">
        <v>1869</v>
      </c>
      <c r="S43" s="221" t="str">
        <f>VLOOKUP(I43,[2]Shipping_Bill_outstanding_EDPMS!$B$2:$L$28,1,0)</f>
        <v>S22004043643</v>
      </c>
      <c r="T43" s="221" t="e">
        <f>VLOOKUP(K43,[2]Export_Advance_outstanding!$A$2:$I$41,1,0)</f>
        <v>#N/A</v>
      </c>
    </row>
    <row r="44" spans="1:20" s="237" customFormat="1" x14ac:dyDescent="0.25">
      <c r="A44" s="229">
        <v>41</v>
      </c>
      <c r="B44" s="241" t="s">
        <v>1115</v>
      </c>
      <c r="C44" s="231" t="s">
        <v>1116</v>
      </c>
      <c r="D44" s="243">
        <v>41</v>
      </c>
      <c r="E44" s="233">
        <v>841</v>
      </c>
      <c r="F44" s="244">
        <v>44743</v>
      </c>
      <c r="G44" s="230" t="s">
        <v>11</v>
      </c>
      <c r="H44" s="235">
        <v>1275</v>
      </c>
      <c r="I44" s="235" t="s">
        <v>1757</v>
      </c>
      <c r="J44" s="245">
        <v>1275</v>
      </c>
      <c r="K44" s="245" t="s">
        <v>1747</v>
      </c>
      <c r="L44" s="246" t="s">
        <v>1031</v>
      </c>
      <c r="M44" s="247" t="s">
        <v>1768</v>
      </c>
      <c r="N44" s="247"/>
      <c r="O44" s="679" t="s">
        <v>1823</v>
      </c>
      <c r="P44" s="678" t="s">
        <v>2006</v>
      </c>
      <c r="Q44" s="236"/>
      <c r="R44" s="287" t="s">
        <v>2006</v>
      </c>
    </row>
    <row r="45" spans="1:20" s="237" customFormat="1" x14ac:dyDescent="0.25">
      <c r="A45" s="229">
        <v>42</v>
      </c>
      <c r="B45" s="241" t="s">
        <v>1086</v>
      </c>
      <c r="C45" s="241" t="s">
        <v>1087</v>
      </c>
      <c r="D45" s="252">
        <v>42</v>
      </c>
      <c r="E45" s="233">
        <v>842</v>
      </c>
      <c r="F45" s="244">
        <v>44743</v>
      </c>
      <c r="G45" s="230" t="s">
        <v>52</v>
      </c>
      <c r="H45" s="239">
        <v>10275</v>
      </c>
      <c r="I45" s="235" t="s">
        <v>1758</v>
      </c>
      <c r="J45" s="245">
        <v>10269</v>
      </c>
      <c r="K45" s="245" t="s">
        <v>1748</v>
      </c>
      <c r="L45" s="246" t="s">
        <v>1031</v>
      </c>
      <c r="M45" s="247" t="s">
        <v>1768</v>
      </c>
      <c r="N45" s="247"/>
      <c r="O45" s="655" t="s">
        <v>1822</v>
      </c>
      <c r="P45" s="258" t="s">
        <v>1993</v>
      </c>
      <c r="Q45" s="236"/>
      <c r="R45" s="287" t="s">
        <v>1993</v>
      </c>
    </row>
    <row r="46" spans="1:20" s="221" customFormat="1" x14ac:dyDescent="0.25">
      <c r="A46" s="214">
        <v>43</v>
      </c>
      <c r="B46" s="215" t="s">
        <v>1057</v>
      </c>
      <c r="C46" s="215" t="s">
        <v>1021</v>
      </c>
      <c r="D46" s="216">
        <v>43</v>
      </c>
      <c r="E46" s="217">
        <v>843</v>
      </c>
      <c r="F46" s="222">
        <v>44743</v>
      </c>
      <c r="G46" s="215" t="s">
        <v>11</v>
      </c>
      <c r="H46" s="219">
        <v>1025</v>
      </c>
      <c r="I46" s="219" t="s">
        <v>1759</v>
      </c>
      <c r="J46" s="223">
        <v>1013</v>
      </c>
      <c r="K46" s="223" t="s">
        <v>1749</v>
      </c>
      <c r="L46" s="220" t="s">
        <v>1031</v>
      </c>
      <c r="M46" s="224" t="s">
        <v>1768</v>
      </c>
      <c r="N46" s="213" t="s">
        <v>1870</v>
      </c>
      <c r="O46" s="708"/>
      <c r="P46" s="644"/>
      <c r="Q46" s="710" t="s">
        <v>3517</v>
      </c>
      <c r="R46" s="665" t="s">
        <v>1870</v>
      </c>
      <c r="S46" s="190" t="e">
        <f>VLOOKUP(I46,[2]Shipping_Bill_outstanding_EDPMS!$B$2:$L$28,1,0)</f>
        <v>#N/A</v>
      </c>
      <c r="T46" s="198" t="e">
        <f>VLOOKUP(K46,[2]Export_Advance_outstanding!$A$2:$I$41,1,0)</f>
        <v>#N/A</v>
      </c>
    </row>
    <row r="47" spans="1:20" s="237" customFormat="1" x14ac:dyDescent="0.25">
      <c r="A47" s="229">
        <v>44</v>
      </c>
      <c r="B47" s="230" t="s">
        <v>1061</v>
      </c>
      <c r="C47" s="231" t="s">
        <v>1021</v>
      </c>
      <c r="D47" s="243">
        <v>44</v>
      </c>
      <c r="E47" s="233">
        <v>844</v>
      </c>
      <c r="F47" s="244">
        <v>44743</v>
      </c>
      <c r="G47" s="230" t="s">
        <v>11</v>
      </c>
      <c r="H47" s="235">
        <v>1275</v>
      </c>
      <c r="I47" s="235" t="s">
        <v>1760</v>
      </c>
      <c r="J47" s="245">
        <v>1253</v>
      </c>
      <c r="K47" s="245" t="s">
        <v>1750</v>
      </c>
      <c r="L47" s="246" t="s">
        <v>1031</v>
      </c>
      <c r="M47" s="247" t="s">
        <v>1768</v>
      </c>
      <c r="N47" s="247"/>
      <c r="O47" s="681" t="s">
        <v>1955</v>
      </c>
      <c r="P47" s="287" t="s">
        <v>1986</v>
      </c>
      <c r="Q47" s="670"/>
      <c r="R47" s="287" t="s">
        <v>1871</v>
      </c>
      <c r="S47" s="237" t="s">
        <v>1986</v>
      </c>
    </row>
    <row r="48" spans="1:20" s="237" customFormat="1" x14ac:dyDescent="0.25">
      <c r="A48" s="229">
        <v>45</v>
      </c>
      <c r="B48" s="249" t="s">
        <v>1558</v>
      </c>
      <c r="C48" s="250" t="s">
        <v>1065</v>
      </c>
      <c r="D48" s="252">
        <v>45</v>
      </c>
      <c r="E48" s="233">
        <v>845</v>
      </c>
      <c r="F48" s="244">
        <v>44743</v>
      </c>
      <c r="G48" s="230" t="s">
        <v>11</v>
      </c>
      <c r="H48" s="235">
        <v>650</v>
      </c>
      <c r="I48" s="235" t="s">
        <v>1761</v>
      </c>
      <c r="J48" s="245">
        <v>650</v>
      </c>
      <c r="K48" s="245" t="s">
        <v>1751</v>
      </c>
      <c r="L48" s="246" t="s">
        <v>1031</v>
      </c>
      <c r="M48" s="247" t="s">
        <v>1768</v>
      </c>
      <c r="N48" s="247"/>
      <c r="O48" s="655" t="s">
        <v>1821</v>
      </c>
      <c r="P48" s="258" t="s">
        <v>1989</v>
      </c>
      <c r="Q48" s="236"/>
      <c r="R48" s="287" t="s">
        <v>1989</v>
      </c>
    </row>
    <row r="49" spans="1:20" s="237" customFormat="1" x14ac:dyDescent="0.25">
      <c r="A49" s="238">
        <v>46</v>
      </c>
      <c r="B49" s="230" t="s">
        <v>1020</v>
      </c>
      <c r="C49" s="231" t="s">
        <v>1021</v>
      </c>
      <c r="D49" s="232">
        <v>46</v>
      </c>
      <c r="E49" s="233">
        <v>846</v>
      </c>
      <c r="F49" s="244">
        <v>44743</v>
      </c>
      <c r="G49" s="230" t="s">
        <v>11</v>
      </c>
      <c r="H49" s="235">
        <v>1500</v>
      </c>
      <c r="I49" s="235" t="s">
        <v>1762</v>
      </c>
      <c r="J49" s="245">
        <v>1476</v>
      </c>
      <c r="K49" s="245" t="s">
        <v>1752</v>
      </c>
      <c r="L49" s="246" t="s">
        <v>1031</v>
      </c>
      <c r="M49" s="247" t="s">
        <v>1768</v>
      </c>
      <c r="N49" s="247"/>
      <c r="O49" s="655" t="s">
        <v>1820</v>
      </c>
      <c r="P49" s="258" t="s">
        <v>1999</v>
      </c>
      <c r="Q49" s="236"/>
      <c r="R49" s="287" t="s">
        <v>1999</v>
      </c>
    </row>
    <row r="50" spans="1:20" s="221" customFormat="1" x14ac:dyDescent="0.25">
      <c r="A50" s="684">
        <v>47</v>
      </c>
      <c r="B50" s="685" t="s">
        <v>1642</v>
      </c>
      <c r="C50" s="686" t="s">
        <v>1644</v>
      </c>
      <c r="D50" s="687">
        <v>47</v>
      </c>
      <c r="E50" s="217">
        <v>847</v>
      </c>
      <c r="F50" s="222">
        <v>44743</v>
      </c>
      <c r="G50" s="215" t="s">
        <v>11</v>
      </c>
      <c r="H50" s="219">
        <v>7200</v>
      </c>
      <c r="I50" s="219" t="s">
        <v>1763</v>
      </c>
      <c r="J50" s="223">
        <v>7189.54</v>
      </c>
      <c r="K50" s="223" t="s">
        <v>1753</v>
      </c>
      <c r="L50" s="220" t="s">
        <v>1031</v>
      </c>
      <c r="M50" s="224" t="s">
        <v>1768</v>
      </c>
      <c r="N50" s="213" t="s">
        <v>1872</v>
      </c>
      <c r="O50" s="708"/>
      <c r="P50" s="648"/>
      <c r="Q50" s="710" t="s">
        <v>3516</v>
      </c>
      <c r="R50" s="666" t="s">
        <v>1872</v>
      </c>
      <c r="S50" s="190" t="e">
        <f>VLOOKUP(I50,[2]Shipping_Bill_outstanding_EDPMS!$B$2:$L$28,1,0)</f>
        <v>#N/A</v>
      </c>
      <c r="T50" s="198" t="e">
        <f>VLOOKUP(K50,[2]Export_Advance_outstanding!$A$2:$I$41,1,0)</f>
        <v>#N/A</v>
      </c>
    </row>
    <row r="51" spans="1:20" s="237" customFormat="1" x14ac:dyDescent="0.25">
      <c r="A51" s="238">
        <v>48</v>
      </c>
      <c r="B51" s="253" t="s">
        <v>1086</v>
      </c>
      <c r="C51" s="231" t="s">
        <v>1087</v>
      </c>
      <c r="D51" s="232">
        <v>48</v>
      </c>
      <c r="E51" s="233">
        <v>848</v>
      </c>
      <c r="F51" s="244">
        <v>44743</v>
      </c>
      <c r="G51" s="230" t="s">
        <v>52</v>
      </c>
      <c r="H51" s="235">
        <v>10275</v>
      </c>
      <c r="I51" s="235" t="s">
        <v>1764</v>
      </c>
      <c r="J51" s="245">
        <v>10269</v>
      </c>
      <c r="K51" s="245" t="s">
        <v>1740</v>
      </c>
      <c r="L51" s="246" t="s">
        <v>1031</v>
      </c>
      <c r="M51" s="247" t="s">
        <v>1768</v>
      </c>
      <c r="N51" s="247"/>
      <c r="O51" s="679" t="s">
        <v>1819</v>
      </c>
      <c r="P51" s="678" t="s">
        <v>2007</v>
      </c>
      <c r="Q51" s="236"/>
      <c r="R51" s="287" t="s">
        <v>2007</v>
      </c>
    </row>
    <row r="52" spans="1:20" s="237" customFormat="1" x14ac:dyDescent="0.25">
      <c r="A52" s="229">
        <v>49</v>
      </c>
      <c r="B52" s="253" t="s">
        <v>1738</v>
      </c>
      <c r="C52" s="231" t="s">
        <v>1739</v>
      </c>
      <c r="D52" s="243">
        <v>49</v>
      </c>
      <c r="E52" s="233">
        <v>849</v>
      </c>
      <c r="F52" s="244">
        <v>44754</v>
      </c>
      <c r="G52" s="230" t="s">
        <v>11</v>
      </c>
      <c r="H52" s="235">
        <v>1025</v>
      </c>
      <c r="I52" s="235" t="s">
        <v>1765</v>
      </c>
      <c r="J52" s="245">
        <v>1013</v>
      </c>
      <c r="K52" s="245" t="s">
        <v>1741</v>
      </c>
      <c r="L52" s="246" t="s">
        <v>1031</v>
      </c>
      <c r="M52" s="247" t="s">
        <v>1768</v>
      </c>
      <c r="N52" s="247"/>
      <c r="O52" s="655" t="s">
        <v>1818</v>
      </c>
      <c r="P52" s="258" t="s">
        <v>1990</v>
      </c>
      <c r="Q52" s="236"/>
      <c r="R52" s="287" t="s">
        <v>1990</v>
      </c>
    </row>
    <row r="53" spans="1:20" s="237" customFormat="1" x14ac:dyDescent="0.25">
      <c r="A53" s="238">
        <v>50</v>
      </c>
      <c r="B53" s="253" t="s">
        <v>1077</v>
      </c>
      <c r="C53" s="231" t="s">
        <v>1021</v>
      </c>
      <c r="D53" s="232">
        <v>50</v>
      </c>
      <c r="E53" s="233">
        <v>850</v>
      </c>
      <c r="F53" s="244">
        <v>44743</v>
      </c>
      <c r="G53" s="230" t="s">
        <v>11</v>
      </c>
      <c r="H53" s="235">
        <v>30976</v>
      </c>
      <c r="I53" s="235" t="s">
        <v>1766</v>
      </c>
      <c r="J53" s="245">
        <v>30666</v>
      </c>
      <c r="K53" s="245" t="s">
        <v>1742</v>
      </c>
      <c r="L53" s="246" t="s">
        <v>1031</v>
      </c>
      <c r="M53" s="247" t="s">
        <v>1768</v>
      </c>
      <c r="N53" s="247"/>
      <c r="O53" s="655" t="s">
        <v>1817</v>
      </c>
      <c r="P53" s="258" t="s">
        <v>2004</v>
      </c>
      <c r="Q53" s="236"/>
      <c r="R53" s="287" t="s">
        <v>2004</v>
      </c>
    </row>
    <row r="54" spans="1:20" s="237" customFormat="1" x14ac:dyDescent="0.25">
      <c r="A54" s="229">
        <v>51</v>
      </c>
      <c r="B54" s="253" t="s">
        <v>1050</v>
      </c>
      <c r="C54" s="231" t="s">
        <v>1021</v>
      </c>
      <c r="D54" s="243">
        <v>51</v>
      </c>
      <c r="E54" s="233">
        <v>851</v>
      </c>
      <c r="F54" s="244">
        <v>44774</v>
      </c>
      <c r="G54" s="230" t="s">
        <v>11</v>
      </c>
      <c r="H54" s="235">
        <v>3737</v>
      </c>
      <c r="I54" s="235" t="s">
        <v>1786</v>
      </c>
      <c r="J54" s="245">
        <v>3725</v>
      </c>
      <c r="K54" s="245" t="s">
        <v>1798</v>
      </c>
      <c r="L54" s="246" t="s">
        <v>1031</v>
      </c>
      <c r="M54" s="313" t="s">
        <v>1816</v>
      </c>
      <c r="N54" s="313"/>
      <c r="O54" s="655" t="s">
        <v>1873</v>
      </c>
      <c r="P54" s="258" t="s">
        <v>2100</v>
      </c>
      <c r="Q54" s="236"/>
      <c r="R54" s="287" t="s">
        <v>2100</v>
      </c>
    </row>
    <row r="55" spans="1:20" s="237" customFormat="1" x14ac:dyDescent="0.25">
      <c r="A55" s="238">
        <v>52</v>
      </c>
      <c r="B55" s="253" t="s">
        <v>1027</v>
      </c>
      <c r="C55" s="231" t="s">
        <v>1028</v>
      </c>
      <c r="D55" s="232">
        <v>52</v>
      </c>
      <c r="E55" s="233">
        <v>852</v>
      </c>
      <c r="F55" s="244">
        <v>44774</v>
      </c>
      <c r="G55" s="230" t="s">
        <v>52</v>
      </c>
      <c r="H55" s="235">
        <v>11535</v>
      </c>
      <c r="I55" s="235" t="s">
        <v>1787</v>
      </c>
      <c r="J55" s="245">
        <v>9890</v>
      </c>
      <c r="K55" s="245" t="s">
        <v>1799</v>
      </c>
      <c r="L55" s="246" t="s">
        <v>1031</v>
      </c>
      <c r="M55" s="313" t="s">
        <v>1815</v>
      </c>
      <c r="N55" s="313"/>
      <c r="O55" s="655" t="s">
        <v>1874</v>
      </c>
      <c r="P55" s="258" t="s">
        <v>2103</v>
      </c>
      <c r="Q55" s="236"/>
      <c r="R55" s="287" t="s">
        <v>2103</v>
      </c>
    </row>
    <row r="56" spans="1:20" s="237" customFormat="1" ht="25.5" x14ac:dyDescent="0.25">
      <c r="A56" s="229">
        <v>53</v>
      </c>
      <c r="B56" s="253" t="s">
        <v>1115</v>
      </c>
      <c r="C56" s="231" t="s">
        <v>1116</v>
      </c>
      <c r="D56" s="243">
        <v>53</v>
      </c>
      <c r="E56" s="233">
        <v>853</v>
      </c>
      <c r="F56" s="244">
        <v>44774</v>
      </c>
      <c r="G56" s="230" t="s">
        <v>11</v>
      </c>
      <c r="H56" s="235">
        <v>1275</v>
      </c>
      <c r="I56" s="235" t="s">
        <v>1788</v>
      </c>
      <c r="J56" s="245">
        <v>1275</v>
      </c>
      <c r="K56" s="245" t="s">
        <v>1800</v>
      </c>
      <c r="L56" s="246" t="s">
        <v>1031</v>
      </c>
      <c r="M56" s="313" t="s">
        <v>1815</v>
      </c>
      <c r="N56" s="313"/>
      <c r="O56" s="655" t="s">
        <v>1875</v>
      </c>
      <c r="P56" s="258" t="s">
        <v>2102</v>
      </c>
      <c r="Q56" s="236"/>
      <c r="R56" s="287" t="s">
        <v>2102</v>
      </c>
    </row>
    <row r="57" spans="1:20" s="221" customFormat="1" x14ac:dyDescent="0.25">
      <c r="A57" s="214">
        <v>54</v>
      </c>
      <c r="B57" s="685" t="s">
        <v>1086</v>
      </c>
      <c r="C57" s="686" t="s">
        <v>1087</v>
      </c>
      <c r="D57" s="216">
        <v>54</v>
      </c>
      <c r="E57" s="217">
        <v>854</v>
      </c>
      <c r="F57" s="222">
        <v>44774</v>
      </c>
      <c r="G57" s="215" t="s">
        <v>52</v>
      </c>
      <c r="H57" s="219">
        <v>10275</v>
      </c>
      <c r="I57" s="219" t="s">
        <v>1789</v>
      </c>
      <c r="J57" s="223">
        <v>10269</v>
      </c>
      <c r="K57" s="223" t="s">
        <v>1743</v>
      </c>
      <c r="L57" s="220" t="s">
        <v>1031</v>
      </c>
      <c r="M57" s="798" t="s">
        <v>1815</v>
      </c>
      <c r="N57" s="213" t="s">
        <v>1979</v>
      </c>
      <c r="O57" s="708"/>
      <c r="P57" s="644"/>
      <c r="Q57" s="644" t="s">
        <v>3545</v>
      </c>
      <c r="R57" s="729" t="s">
        <v>1979</v>
      </c>
      <c r="S57" s="221" t="str">
        <f>VLOOKUP(I57,[2]Shipping_Bill_outstanding_EDPMS!$B$2:$L$28,1,0)</f>
        <v>S22004157086</v>
      </c>
      <c r="T57" s="221" t="e">
        <f>VLOOKUP(K57,[2]Export_Advance_outstanding!$A$2:$I$41,1,0)</f>
        <v>#N/A</v>
      </c>
    </row>
    <row r="58" spans="1:20" s="237" customFormat="1" x14ac:dyDescent="0.25">
      <c r="A58" s="229">
        <v>55</v>
      </c>
      <c r="B58" s="253" t="s">
        <v>1057</v>
      </c>
      <c r="C58" s="231" t="s">
        <v>1021</v>
      </c>
      <c r="D58" s="243">
        <v>55</v>
      </c>
      <c r="E58" s="233">
        <v>855</v>
      </c>
      <c r="F58" s="244">
        <v>44774</v>
      </c>
      <c r="G58" s="230" t="s">
        <v>11</v>
      </c>
      <c r="H58" s="235">
        <v>1775</v>
      </c>
      <c r="I58" s="235" t="s">
        <v>1790</v>
      </c>
      <c r="J58" s="245">
        <v>1763</v>
      </c>
      <c r="K58" s="245" t="s">
        <v>1801</v>
      </c>
      <c r="L58" s="246" t="s">
        <v>1031</v>
      </c>
      <c r="M58" s="313" t="s">
        <v>1815</v>
      </c>
      <c r="N58" s="313"/>
      <c r="O58" s="680" t="s">
        <v>1876</v>
      </c>
      <c r="P58" s="678" t="s">
        <v>2104</v>
      </c>
      <c r="Q58" s="305"/>
      <c r="R58" s="287" t="s">
        <v>2104</v>
      </c>
    </row>
    <row r="59" spans="1:20" s="237" customFormat="1" x14ac:dyDescent="0.25">
      <c r="A59" s="238">
        <v>56</v>
      </c>
      <c r="B59" s="253" t="s">
        <v>1061</v>
      </c>
      <c r="C59" s="231" t="s">
        <v>1021</v>
      </c>
      <c r="D59" s="232">
        <v>56</v>
      </c>
      <c r="E59" s="233">
        <v>856</v>
      </c>
      <c r="F59" s="244">
        <v>44774</v>
      </c>
      <c r="G59" s="230" t="s">
        <v>11</v>
      </c>
      <c r="H59" s="235">
        <v>1275</v>
      </c>
      <c r="I59" s="235" t="s">
        <v>1791</v>
      </c>
      <c r="J59" s="245">
        <v>1275</v>
      </c>
      <c r="K59" s="245" t="s">
        <v>2867</v>
      </c>
      <c r="L59" s="246" t="s">
        <v>1031</v>
      </c>
      <c r="M59" s="313" t="s">
        <v>1815</v>
      </c>
      <c r="N59" s="709" t="s">
        <v>3511</v>
      </c>
      <c r="O59" s="656" t="s">
        <v>1877</v>
      </c>
      <c r="P59" s="258" t="s">
        <v>2090</v>
      </c>
      <c r="Q59" s="305"/>
      <c r="R59" s="287" t="s">
        <v>2090</v>
      </c>
    </row>
    <row r="60" spans="1:20" s="237" customFormat="1" ht="25.5" x14ac:dyDescent="0.25">
      <c r="A60" s="229">
        <v>57</v>
      </c>
      <c r="B60" s="253" t="s">
        <v>1558</v>
      </c>
      <c r="C60" s="231" t="s">
        <v>1065</v>
      </c>
      <c r="D60" s="243">
        <v>57</v>
      </c>
      <c r="E60" s="233">
        <v>857</v>
      </c>
      <c r="F60" s="244">
        <v>44774</v>
      </c>
      <c r="G60" s="230" t="s">
        <v>11</v>
      </c>
      <c r="H60" s="235">
        <v>650</v>
      </c>
      <c r="I60" s="235" t="s">
        <v>1792</v>
      </c>
      <c r="J60" s="245">
        <v>650</v>
      </c>
      <c r="K60" s="245" t="s">
        <v>1744</v>
      </c>
      <c r="L60" s="246" t="s">
        <v>1031</v>
      </c>
      <c r="M60" s="313" t="s">
        <v>1815</v>
      </c>
      <c r="N60" s="313"/>
      <c r="O60" s="656" t="s">
        <v>1878</v>
      </c>
      <c r="P60" s="258" t="s">
        <v>2089</v>
      </c>
      <c r="Q60" s="305"/>
      <c r="R60" s="287" t="s">
        <v>2089</v>
      </c>
    </row>
    <row r="61" spans="1:20" s="237" customFormat="1" x14ac:dyDescent="0.25">
      <c r="A61" s="238">
        <v>58</v>
      </c>
      <c r="B61" s="253" t="s">
        <v>1020</v>
      </c>
      <c r="C61" s="231" t="s">
        <v>1021</v>
      </c>
      <c r="D61" s="232">
        <v>58</v>
      </c>
      <c r="E61" s="233">
        <v>858</v>
      </c>
      <c r="F61" s="244">
        <v>44774</v>
      </c>
      <c r="G61" s="230" t="s">
        <v>11</v>
      </c>
      <c r="H61" s="235">
        <v>1500</v>
      </c>
      <c r="I61" s="235" t="s">
        <v>1793</v>
      </c>
      <c r="J61" s="245">
        <v>1476</v>
      </c>
      <c r="K61" s="245" t="s">
        <v>1803</v>
      </c>
      <c r="L61" s="246" t="s">
        <v>1031</v>
      </c>
      <c r="M61" s="313" t="s">
        <v>1815</v>
      </c>
      <c r="N61" s="313"/>
      <c r="O61" s="656" t="s">
        <v>1879</v>
      </c>
      <c r="P61" s="258" t="s">
        <v>2099</v>
      </c>
      <c r="Q61" s="305"/>
      <c r="R61" s="287" t="s">
        <v>2099</v>
      </c>
    </row>
    <row r="62" spans="1:20" s="237" customFormat="1" x14ac:dyDescent="0.25">
      <c r="A62" s="229">
        <v>59</v>
      </c>
      <c r="B62" s="253" t="s">
        <v>1642</v>
      </c>
      <c r="C62" s="231" t="s">
        <v>1644</v>
      </c>
      <c r="D62" s="243">
        <v>59</v>
      </c>
      <c r="E62" s="233">
        <v>859</v>
      </c>
      <c r="F62" s="244">
        <v>44774</v>
      </c>
      <c r="G62" s="230" t="s">
        <v>11</v>
      </c>
      <c r="H62" s="235">
        <v>5321.5</v>
      </c>
      <c r="I62" s="235" t="s">
        <v>1794</v>
      </c>
      <c r="J62" s="245">
        <v>5321.5</v>
      </c>
      <c r="K62" s="245" t="s">
        <v>1804</v>
      </c>
      <c r="L62" s="246" t="s">
        <v>1031</v>
      </c>
      <c r="M62" s="313" t="s">
        <v>1815</v>
      </c>
      <c r="N62" s="313"/>
      <c r="O62" s="656" t="s">
        <v>1880</v>
      </c>
      <c r="P62" s="258" t="s">
        <v>2101</v>
      </c>
      <c r="Q62" s="305"/>
      <c r="R62" s="287" t="s">
        <v>2101</v>
      </c>
    </row>
    <row r="63" spans="1:20" s="221" customFormat="1" ht="26.25" x14ac:dyDescent="0.25">
      <c r="A63" s="214">
        <v>60</v>
      </c>
      <c r="B63" s="685" t="s">
        <v>1448</v>
      </c>
      <c r="C63" s="686" t="s">
        <v>1035</v>
      </c>
      <c r="D63" s="216">
        <v>60</v>
      </c>
      <c r="E63" s="217">
        <v>860</v>
      </c>
      <c r="F63" s="222">
        <v>44783</v>
      </c>
      <c r="G63" s="215" t="s">
        <v>11</v>
      </c>
      <c r="H63" s="219">
        <v>1025</v>
      </c>
      <c r="I63" s="219" t="s">
        <v>1795</v>
      </c>
      <c r="J63" s="223">
        <v>0</v>
      </c>
      <c r="K63" s="223"/>
      <c r="L63" s="220" t="s">
        <v>1031</v>
      </c>
      <c r="M63" s="798"/>
      <c r="N63" s="798"/>
      <c r="O63" s="799"/>
      <c r="P63" s="644"/>
      <c r="Q63" s="789" t="s">
        <v>3543</v>
      </c>
      <c r="R63" s="728" t="e">
        <f>VLOOKUP(I63,'[1]EBRC BULK DOWNLOAD'!$A$2:$K$207,2,0)</f>
        <v>#N/A</v>
      </c>
      <c r="S63" s="221" t="str">
        <f>VLOOKUP(I63,[2]Shipping_Bill_outstanding_EDPMS!$B$2:$L$28,1,0)</f>
        <v>S22004157092</v>
      </c>
    </row>
    <row r="64" spans="1:20" s="237" customFormat="1" x14ac:dyDescent="0.25">
      <c r="A64" s="229">
        <v>61</v>
      </c>
      <c r="B64" s="253" t="s">
        <v>1086</v>
      </c>
      <c r="C64" s="231" t="s">
        <v>1087</v>
      </c>
      <c r="D64" s="243">
        <v>61</v>
      </c>
      <c r="E64" s="233">
        <v>861</v>
      </c>
      <c r="F64" s="244">
        <v>44788</v>
      </c>
      <c r="G64" s="230" t="s">
        <v>52</v>
      </c>
      <c r="H64" s="235">
        <v>10275</v>
      </c>
      <c r="I64" s="235" t="s">
        <v>1796</v>
      </c>
      <c r="J64" s="245">
        <v>10269</v>
      </c>
      <c r="K64" s="245" t="s">
        <v>1805</v>
      </c>
      <c r="L64" s="246" t="s">
        <v>1031</v>
      </c>
      <c r="M64" s="313" t="s">
        <v>1815</v>
      </c>
      <c r="N64" s="313"/>
      <c r="O64" s="680" t="s">
        <v>1881</v>
      </c>
      <c r="P64" s="678" t="s">
        <v>2088</v>
      </c>
      <c r="Q64" s="305"/>
      <c r="R64" s="287" t="s">
        <v>2088</v>
      </c>
    </row>
    <row r="65" spans="1:20" s="237" customFormat="1" x14ac:dyDescent="0.25">
      <c r="A65" s="238">
        <v>62</v>
      </c>
      <c r="B65" s="253" t="s">
        <v>1077</v>
      </c>
      <c r="C65" s="231" t="s">
        <v>1021</v>
      </c>
      <c r="D65" s="232">
        <v>62</v>
      </c>
      <c r="E65" s="233">
        <v>862</v>
      </c>
      <c r="F65" s="244">
        <v>44804</v>
      </c>
      <c r="G65" s="230" t="s">
        <v>11</v>
      </c>
      <c r="H65" s="235">
        <v>19263</v>
      </c>
      <c r="I65" s="235" t="s">
        <v>1797</v>
      </c>
      <c r="J65" s="245">
        <v>19070</v>
      </c>
      <c r="K65" s="245" t="s">
        <v>1806</v>
      </c>
      <c r="L65" s="246" t="s">
        <v>1031</v>
      </c>
      <c r="M65" s="313" t="s">
        <v>1815</v>
      </c>
      <c r="N65" s="313"/>
      <c r="O65" s="656" t="s">
        <v>1882</v>
      </c>
      <c r="P65" s="258" t="s">
        <v>2087</v>
      </c>
      <c r="Q65" s="305"/>
      <c r="R65" s="287" t="s">
        <v>2087</v>
      </c>
    </row>
    <row r="66" spans="1:20" s="221" customFormat="1" x14ac:dyDescent="0.25">
      <c r="A66" s="684">
        <v>63</v>
      </c>
      <c r="B66" s="685" t="s">
        <v>1050</v>
      </c>
      <c r="C66" s="686" t="s">
        <v>1021</v>
      </c>
      <c r="D66" s="687">
        <v>63</v>
      </c>
      <c r="E66" s="217">
        <v>863</v>
      </c>
      <c r="F66" s="222">
        <v>44805</v>
      </c>
      <c r="G66" s="215" t="s">
        <v>11</v>
      </c>
      <c r="H66" s="219">
        <v>3705</v>
      </c>
      <c r="I66" s="219" t="s">
        <v>1853</v>
      </c>
      <c r="J66" s="223">
        <v>3697</v>
      </c>
      <c r="K66" s="778" t="s">
        <v>1807</v>
      </c>
      <c r="L66" s="220" t="s">
        <v>1031</v>
      </c>
      <c r="M66" s="800" t="s">
        <v>1864</v>
      </c>
      <c r="N66" s="791" t="s">
        <v>3510</v>
      </c>
      <c r="O66" s="801" t="s">
        <v>1954</v>
      </c>
      <c r="P66" s="644"/>
      <c r="Q66" s="644" t="s">
        <v>3545</v>
      </c>
      <c r="R66" s="728" t="e">
        <f>VLOOKUP(I66,'[1]EBRC BULK DOWNLOAD'!$A$2:$K$207,2,0)</f>
        <v>#N/A</v>
      </c>
      <c r="S66" s="221" t="str">
        <f>VLOOKUP(I66,[2]Shipping_Bill_outstanding_EDPMS!$B$2:$L$28,1,0)</f>
        <v>S22004278090</v>
      </c>
      <c r="T66" s="221" t="e">
        <f>VLOOKUP(K66,[2]Export_Advance_outstanding!$A$2:$I$41,1,0)</f>
        <v>#N/A</v>
      </c>
    </row>
    <row r="67" spans="1:20" s="237" customFormat="1" x14ac:dyDescent="0.25">
      <c r="A67" s="238">
        <v>64</v>
      </c>
      <c r="B67" s="253" t="s">
        <v>1027</v>
      </c>
      <c r="C67" s="231" t="s">
        <v>1028</v>
      </c>
      <c r="D67" s="232">
        <v>64</v>
      </c>
      <c r="E67" s="233">
        <v>864</v>
      </c>
      <c r="F67" s="244">
        <v>44805</v>
      </c>
      <c r="G67" s="230" t="s">
        <v>52</v>
      </c>
      <c r="H67" s="235">
        <v>8883</v>
      </c>
      <c r="I67" s="235" t="s">
        <v>1854</v>
      </c>
      <c r="J67" s="245">
        <v>8690</v>
      </c>
      <c r="K67" s="245" t="s">
        <v>1808</v>
      </c>
      <c r="L67" s="246" t="s">
        <v>1031</v>
      </c>
      <c r="M67" s="305" t="s">
        <v>1864</v>
      </c>
      <c r="N67" s="305"/>
      <c r="O67" s="680" t="s">
        <v>1883</v>
      </c>
      <c r="P67" s="678" t="s">
        <v>2069</v>
      </c>
      <c r="Q67" s="305"/>
      <c r="R67" s="287" t="s">
        <v>2069</v>
      </c>
    </row>
    <row r="68" spans="1:20" s="237" customFormat="1" ht="25.5" x14ac:dyDescent="0.25">
      <c r="A68" s="229">
        <v>65</v>
      </c>
      <c r="B68" s="253" t="s">
        <v>1115</v>
      </c>
      <c r="C68" s="231" t="s">
        <v>1116</v>
      </c>
      <c r="D68" s="243">
        <v>65</v>
      </c>
      <c r="E68" s="233">
        <v>865</v>
      </c>
      <c r="F68" s="244">
        <v>44805</v>
      </c>
      <c r="G68" s="230" t="s">
        <v>11</v>
      </c>
      <c r="H68" s="235">
        <v>1275</v>
      </c>
      <c r="I68" s="235" t="s">
        <v>1855</v>
      </c>
      <c r="J68" s="245">
        <v>1275</v>
      </c>
      <c r="K68" s="310" t="s">
        <v>1802</v>
      </c>
      <c r="L68" s="246" t="s">
        <v>1031</v>
      </c>
      <c r="M68" s="305" t="s">
        <v>1864</v>
      </c>
      <c r="N68" s="670"/>
      <c r="O68" s="646" t="s">
        <v>1953</v>
      </c>
      <c r="P68" s="258" t="s">
        <v>2057</v>
      </c>
      <c r="Q68" s="671"/>
      <c r="R68" s="398" t="s">
        <v>1884</v>
      </c>
      <c r="S68" s="237" t="s">
        <v>2057</v>
      </c>
    </row>
    <row r="69" spans="1:20" s="237" customFormat="1" x14ac:dyDescent="0.25">
      <c r="A69" s="238">
        <v>66</v>
      </c>
      <c r="B69" s="253" t="s">
        <v>1086</v>
      </c>
      <c r="C69" s="231" t="s">
        <v>1087</v>
      </c>
      <c r="D69" s="232">
        <v>66</v>
      </c>
      <c r="E69" s="233">
        <v>866</v>
      </c>
      <c r="F69" s="244">
        <v>44805</v>
      </c>
      <c r="G69" s="230" t="s">
        <v>52</v>
      </c>
      <c r="H69" s="235">
        <v>7775</v>
      </c>
      <c r="I69" s="235" t="s">
        <v>1856</v>
      </c>
      <c r="J69" s="245">
        <v>7769</v>
      </c>
      <c r="K69" s="245" t="s">
        <v>1809</v>
      </c>
      <c r="L69" s="246" t="s">
        <v>1031</v>
      </c>
      <c r="M69" s="305" t="s">
        <v>1864</v>
      </c>
      <c r="N69" s="305"/>
      <c r="O69" s="656" t="s">
        <v>1885</v>
      </c>
      <c r="P69" s="258" t="s">
        <v>2079</v>
      </c>
      <c r="Q69" s="305"/>
      <c r="R69" s="287" t="s">
        <v>2079</v>
      </c>
    </row>
    <row r="70" spans="1:20" s="237" customFormat="1" x14ac:dyDescent="0.25">
      <c r="A70" s="229">
        <v>67</v>
      </c>
      <c r="B70" s="253" t="s">
        <v>1057</v>
      </c>
      <c r="C70" s="231" t="s">
        <v>1021</v>
      </c>
      <c r="D70" s="243">
        <v>67</v>
      </c>
      <c r="E70" s="233">
        <v>867</v>
      </c>
      <c r="F70" s="244">
        <v>44805</v>
      </c>
      <c r="G70" s="230" t="s">
        <v>11</v>
      </c>
      <c r="H70" s="235">
        <v>1325</v>
      </c>
      <c r="I70" s="235" t="s">
        <v>1857</v>
      </c>
      <c r="J70" s="245">
        <v>1317</v>
      </c>
      <c r="K70" s="245" t="s">
        <v>1810</v>
      </c>
      <c r="L70" s="246" t="s">
        <v>1031</v>
      </c>
      <c r="M70" s="305" t="s">
        <v>1864</v>
      </c>
      <c r="N70" s="305"/>
      <c r="O70" s="656" t="s">
        <v>1886</v>
      </c>
      <c r="P70" s="258" t="s">
        <v>2066</v>
      </c>
      <c r="Q70" s="305"/>
      <c r="R70" s="287" t="s">
        <v>2066</v>
      </c>
    </row>
    <row r="71" spans="1:20" s="221" customFormat="1" x14ac:dyDescent="0.25">
      <c r="A71" s="214">
        <v>68</v>
      </c>
      <c r="B71" s="685" t="s">
        <v>1061</v>
      </c>
      <c r="C71" s="686" t="s">
        <v>1021</v>
      </c>
      <c r="D71" s="216">
        <v>68</v>
      </c>
      <c r="E71" s="217">
        <v>868</v>
      </c>
      <c r="F71" s="222">
        <v>44805</v>
      </c>
      <c r="G71" s="215" t="s">
        <v>11</v>
      </c>
      <c r="H71" s="219">
        <v>1275</v>
      </c>
      <c r="I71" s="219" t="s">
        <v>1858</v>
      </c>
      <c r="J71" s="223">
        <v>1257</v>
      </c>
      <c r="K71" s="778" t="s">
        <v>1811</v>
      </c>
      <c r="L71" s="220" t="s">
        <v>1031</v>
      </c>
      <c r="M71" s="800" t="s">
        <v>1864</v>
      </c>
      <c r="N71" s="802" t="s">
        <v>1887</v>
      </c>
      <c r="O71" s="801" t="s">
        <v>1953</v>
      </c>
      <c r="P71" s="644"/>
      <c r="Q71" s="644" t="s">
        <v>3545</v>
      </c>
      <c r="R71" s="728" t="s">
        <v>1887</v>
      </c>
      <c r="S71" s="221" t="str">
        <f>VLOOKUP(I71,[2]Shipping_Bill_outstanding_EDPMS!$B$2:$L$28,1,0)</f>
        <v>S22004278095</v>
      </c>
      <c r="T71" s="221" t="e">
        <f>VLOOKUP(K71,[2]Export_Advance_outstanding!$A$2:$I$41,1,0)</f>
        <v>#N/A</v>
      </c>
    </row>
    <row r="72" spans="1:20" s="237" customFormat="1" ht="25.5" x14ac:dyDescent="0.25">
      <c r="A72" s="229">
        <v>69</v>
      </c>
      <c r="B72" s="253" t="s">
        <v>1558</v>
      </c>
      <c r="C72" s="231" t="s">
        <v>1065</v>
      </c>
      <c r="D72" s="243">
        <v>69</v>
      </c>
      <c r="E72" s="233">
        <v>869</v>
      </c>
      <c r="F72" s="244">
        <v>44805</v>
      </c>
      <c r="G72" s="230" t="s">
        <v>11</v>
      </c>
      <c r="H72" s="235">
        <v>650</v>
      </c>
      <c r="I72" s="235" t="s">
        <v>1859</v>
      </c>
      <c r="J72" s="245">
        <v>650</v>
      </c>
      <c r="K72" s="245" t="s">
        <v>1812</v>
      </c>
      <c r="L72" s="246" t="s">
        <v>1031</v>
      </c>
      <c r="M72" s="305" t="s">
        <v>1864</v>
      </c>
      <c r="N72" s="305"/>
      <c r="O72" s="680" t="s">
        <v>1888</v>
      </c>
      <c r="P72" s="678" t="s">
        <v>2047</v>
      </c>
      <c r="Q72" s="305"/>
      <c r="R72" s="287" t="s">
        <v>2047</v>
      </c>
    </row>
    <row r="73" spans="1:20" s="237" customFormat="1" x14ac:dyDescent="0.25">
      <c r="A73" s="238">
        <v>70</v>
      </c>
      <c r="B73" s="253" t="s">
        <v>1020</v>
      </c>
      <c r="C73" s="231" t="s">
        <v>1021</v>
      </c>
      <c r="D73" s="232">
        <v>70</v>
      </c>
      <c r="E73" s="233">
        <v>870</v>
      </c>
      <c r="F73" s="244">
        <v>44805</v>
      </c>
      <c r="G73" s="230" t="s">
        <v>11</v>
      </c>
      <c r="H73" s="235">
        <v>1500</v>
      </c>
      <c r="I73" s="235" t="s">
        <v>1860</v>
      </c>
      <c r="J73" s="245">
        <v>1476</v>
      </c>
      <c r="K73" s="245" t="s">
        <v>1813</v>
      </c>
      <c r="L73" s="246" t="s">
        <v>1031</v>
      </c>
      <c r="M73" s="305" t="s">
        <v>1864</v>
      </c>
      <c r="N73" s="305"/>
      <c r="O73" s="656" t="s">
        <v>1889</v>
      </c>
      <c r="P73" s="258" t="s">
        <v>2065</v>
      </c>
      <c r="Q73" s="305"/>
      <c r="R73" s="287" t="s">
        <v>2065</v>
      </c>
    </row>
    <row r="74" spans="1:20" s="237" customFormat="1" x14ac:dyDescent="0.25">
      <c r="A74" s="229">
        <v>71</v>
      </c>
      <c r="B74" s="253" t="s">
        <v>1642</v>
      </c>
      <c r="C74" s="231" t="s">
        <v>1644</v>
      </c>
      <c r="D74" s="243">
        <v>71</v>
      </c>
      <c r="E74" s="233">
        <v>871</v>
      </c>
      <c r="F74" s="244">
        <v>44805</v>
      </c>
      <c r="G74" s="230" t="s">
        <v>11</v>
      </c>
      <c r="H74" s="235">
        <v>5383.2</v>
      </c>
      <c r="I74" s="235" t="s">
        <v>1861</v>
      </c>
      <c r="J74" s="245">
        <v>5383</v>
      </c>
      <c r="K74" s="310" t="s">
        <v>1814</v>
      </c>
      <c r="L74" s="246" t="s">
        <v>1031</v>
      </c>
      <c r="M74" s="305" t="s">
        <v>1865</v>
      </c>
      <c r="N74" s="670"/>
      <c r="O74" s="657" t="s">
        <v>1952</v>
      </c>
      <c r="P74" s="258" t="s">
        <v>2086</v>
      </c>
      <c r="Q74" s="670"/>
      <c r="R74" s="287" t="s">
        <v>1890</v>
      </c>
      <c r="S74" s="237" t="s">
        <v>2086</v>
      </c>
    </row>
    <row r="75" spans="1:20" s="237" customFormat="1" x14ac:dyDescent="0.25">
      <c r="A75" s="238">
        <v>72</v>
      </c>
      <c r="B75" s="253" t="s">
        <v>1086</v>
      </c>
      <c r="C75" s="231" t="s">
        <v>1087</v>
      </c>
      <c r="D75" s="232">
        <v>72</v>
      </c>
      <c r="E75" s="233">
        <v>872</v>
      </c>
      <c r="F75" s="244">
        <v>44819</v>
      </c>
      <c r="G75" s="230" t="s">
        <v>52</v>
      </c>
      <c r="H75" s="235">
        <v>7900</v>
      </c>
      <c r="I75" s="235" t="s">
        <v>1862</v>
      </c>
      <c r="J75" s="245">
        <v>7919</v>
      </c>
      <c r="K75" s="310" t="s">
        <v>1843</v>
      </c>
      <c r="L75" s="246" t="s">
        <v>1031</v>
      </c>
      <c r="M75" s="305" t="s">
        <v>1865</v>
      </c>
      <c r="N75" s="305"/>
      <c r="O75" s="657" t="s">
        <v>1951</v>
      </c>
      <c r="P75" s="258" t="s">
        <v>2084</v>
      </c>
      <c r="Q75" s="670"/>
      <c r="R75" s="287" t="s">
        <v>1891</v>
      </c>
      <c r="S75" s="237" t="s">
        <v>2084</v>
      </c>
    </row>
    <row r="76" spans="1:20" s="237" customFormat="1" x14ac:dyDescent="0.25">
      <c r="A76" s="229">
        <v>73</v>
      </c>
      <c r="B76" s="253" t="s">
        <v>1077</v>
      </c>
      <c r="C76" s="231" t="s">
        <v>1021</v>
      </c>
      <c r="D76" s="243">
        <v>73</v>
      </c>
      <c r="E76" s="233">
        <v>882</v>
      </c>
      <c r="F76" s="244" t="s">
        <v>1842</v>
      </c>
      <c r="G76" s="230" t="s">
        <v>11</v>
      </c>
      <c r="H76" s="235">
        <v>24273</v>
      </c>
      <c r="I76" s="235" t="s">
        <v>1863</v>
      </c>
      <c r="J76" s="245">
        <v>24030</v>
      </c>
      <c r="K76" s="310" t="s">
        <v>1844</v>
      </c>
      <c r="L76" s="246" t="s">
        <v>1031</v>
      </c>
      <c r="M76" s="305" t="s">
        <v>1865</v>
      </c>
      <c r="N76" s="305"/>
      <c r="O76" s="657" t="s">
        <v>1950</v>
      </c>
      <c r="P76" s="258" t="s">
        <v>2083</v>
      </c>
      <c r="Q76" s="670"/>
      <c r="R76" s="287" t="s">
        <v>1892</v>
      </c>
      <c r="S76" s="237" t="s">
        <v>2083</v>
      </c>
    </row>
    <row r="77" spans="1:20" s="237" customFormat="1" x14ac:dyDescent="0.25">
      <c r="A77" s="229">
        <v>74</v>
      </c>
      <c r="B77" s="253" t="s">
        <v>1050</v>
      </c>
      <c r="C77" s="231" t="s">
        <v>1021</v>
      </c>
      <c r="D77" s="243">
        <v>74</v>
      </c>
      <c r="E77" s="233">
        <v>873</v>
      </c>
      <c r="F77" s="244">
        <v>44835</v>
      </c>
      <c r="G77" s="230" t="s">
        <v>11</v>
      </c>
      <c r="H77" s="235">
        <v>4329</v>
      </c>
      <c r="I77" s="235" t="s">
        <v>1894</v>
      </c>
      <c r="J77" s="245">
        <v>4321</v>
      </c>
      <c r="K77" s="245" t="s">
        <v>1845</v>
      </c>
      <c r="L77" s="246" t="s">
        <v>1031</v>
      </c>
      <c r="M77" s="312" t="s">
        <v>1923</v>
      </c>
      <c r="N77" s="670"/>
      <c r="O77" s="657" t="s">
        <v>1949</v>
      </c>
      <c r="P77" s="258" t="s">
        <v>2067</v>
      </c>
      <c r="Q77" s="670"/>
      <c r="R77" s="287" t="s">
        <v>2067</v>
      </c>
    </row>
    <row r="78" spans="1:20" s="221" customFormat="1" ht="26.25" x14ac:dyDescent="0.25">
      <c r="A78" s="214">
        <v>75</v>
      </c>
      <c r="B78" s="685" t="s">
        <v>1027</v>
      </c>
      <c r="C78" s="686" t="s">
        <v>1028</v>
      </c>
      <c r="D78" s="216">
        <v>75</v>
      </c>
      <c r="E78" s="217">
        <v>874</v>
      </c>
      <c r="F78" s="222">
        <v>44835</v>
      </c>
      <c r="G78" s="215" t="s">
        <v>52</v>
      </c>
      <c r="H78" s="219">
        <v>8710</v>
      </c>
      <c r="I78" s="219" t="s">
        <v>1895</v>
      </c>
      <c r="J78" s="812">
        <f>4990+5488</f>
        <v>10478</v>
      </c>
      <c r="K78" s="223" t="s">
        <v>3512</v>
      </c>
      <c r="L78" s="220" t="s">
        <v>1031</v>
      </c>
      <c r="M78" s="802" t="s">
        <v>1936</v>
      </c>
      <c r="N78" s="800" t="s">
        <v>1937</v>
      </c>
      <c r="O78" s="813" t="s">
        <v>1978</v>
      </c>
      <c r="P78" s="805"/>
      <c r="Q78" s="644" t="s">
        <v>3545</v>
      </c>
      <c r="R78" s="814" t="s">
        <v>1937</v>
      </c>
      <c r="S78" s="221" t="e">
        <f>VLOOKUP(I78,[2]Shipping_Bill_outstanding_EDPMS!$B$2:$L$28,1,0)</f>
        <v>#N/A</v>
      </c>
      <c r="T78" s="221" t="e">
        <f>VLOOKUP(K78,[2]Export_Advance_outstanding!$A$2:$I$41,1,0)</f>
        <v>#N/A</v>
      </c>
    </row>
    <row r="79" spans="1:20" s="237" customFormat="1" ht="25.5" x14ac:dyDescent="0.25">
      <c r="A79" s="229">
        <v>76</v>
      </c>
      <c r="B79" s="253" t="s">
        <v>1115</v>
      </c>
      <c r="C79" s="231" t="s">
        <v>1116</v>
      </c>
      <c r="D79" s="243">
        <v>76</v>
      </c>
      <c r="E79" s="233">
        <v>875</v>
      </c>
      <c r="F79" s="244">
        <v>44835</v>
      </c>
      <c r="G79" s="230" t="s">
        <v>11</v>
      </c>
      <c r="H79" s="235">
        <v>1275</v>
      </c>
      <c r="I79" s="235" t="s">
        <v>1896</v>
      </c>
      <c r="J79" s="245">
        <v>1275</v>
      </c>
      <c r="K79" s="245" t="s">
        <v>1846</v>
      </c>
      <c r="L79" s="246" t="s">
        <v>1031</v>
      </c>
      <c r="M79" s="312" t="s">
        <v>1923</v>
      </c>
      <c r="N79" s="305"/>
      <c r="O79" s="681" t="s">
        <v>1948</v>
      </c>
      <c r="P79" s="678" t="s">
        <v>2076</v>
      </c>
      <c r="Q79" s="670"/>
      <c r="R79" s="287" t="s">
        <v>2076</v>
      </c>
    </row>
    <row r="80" spans="1:20" s="237" customFormat="1" x14ac:dyDescent="0.25">
      <c r="A80" s="229">
        <v>77</v>
      </c>
      <c r="B80" s="253" t="s">
        <v>1086</v>
      </c>
      <c r="C80" s="231" t="s">
        <v>1087</v>
      </c>
      <c r="D80" s="232">
        <v>77</v>
      </c>
      <c r="E80" s="233">
        <v>876</v>
      </c>
      <c r="F80" s="244">
        <v>44835</v>
      </c>
      <c r="G80" s="230" t="s">
        <v>52</v>
      </c>
      <c r="H80" s="235">
        <v>7775</v>
      </c>
      <c r="I80" s="235" t="s">
        <v>1897</v>
      </c>
      <c r="J80" s="245">
        <v>7769</v>
      </c>
      <c r="K80" s="245" t="s">
        <v>1847</v>
      </c>
      <c r="L80" s="246" t="s">
        <v>1031</v>
      </c>
      <c r="M80" s="312" t="s">
        <v>1923</v>
      </c>
      <c r="N80" s="670"/>
      <c r="O80" s="657" t="s">
        <v>1947</v>
      </c>
      <c r="P80" s="258" t="s">
        <v>2080</v>
      </c>
      <c r="Q80" s="670"/>
      <c r="R80" s="287" t="s">
        <v>2080</v>
      </c>
    </row>
    <row r="81" spans="1:20" s="237" customFormat="1" x14ac:dyDescent="0.25">
      <c r="A81" s="238">
        <v>78</v>
      </c>
      <c r="B81" s="253" t="s">
        <v>1057</v>
      </c>
      <c r="C81" s="231" t="s">
        <v>1021</v>
      </c>
      <c r="D81" s="243">
        <v>78</v>
      </c>
      <c r="E81" s="233">
        <v>877</v>
      </c>
      <c r="F81" s="244">
        <v>44835</v>
      </c>
      <c r="G81" s="230" t="s">
        <v>11</v>
      </c>
      <c r="H81" s="235">
        <v>1425</v>
      </c>
      <c r="I81" s="235" t="s">
        <v>1898</v>
      </c>
      <c r="J81" s="245">
        <v>1417</v>
      </c>
      <c r="K81" s="245" t="s">
        <v>1848</v>
      </c>
      <c r="L81" s="246" t="s">
        <v>1031</v>
      </c>
      <c r="M81" s="312" t="s">
        <v>1924</v>
      </c>
      <c r="N81" s="312"/>
      <c r="O81" s="657" t="s">
        <v>1946</v>
      </c>
      <c r="P81" s="258" t="s">
        <v>2085</v>
      </c>
      <c r="Q81" s="670"/>
      <c r="R81" s="287" t="s">
        <v>2085</v>
      </c>
    </row>
    <row r="82" spans="1:20" s="237" customFormat="1" x14ac:dyDescent="0.25">
      <c r="A82" s="229">
        <v>79</v>
      </c>
      <c r="B82" s="253" t="s">
        <v>1061</v>
      </c>
      <c r="C82" s="231" t="s">
        <v>1021</v>
      </c>
      <c r="D82" s="232">
        <v>79</v>
      </c>
      <c r="E82" s="233">
        <v>878</v>
      </c>
      <c r="F82" s="244">
        <v>44835</v>
      </c>
      <c r="G82" s="230" t="s">
        <v>11</v>
      </c>
      <c r="H82" s="235">
        <v>1275</v>
      </c>
      <c r="I82" s="235" t="s">
        <v>1899</v>
      </c>
      <c r="J82" s="245">
        <v>1257</v>
      </c>
      <c r="K82" s="245" t="s">
        <v>1849</v>
      </c>
      <c r="L82" s="246" t="s">
        <v>1031</v>
      </c>
      <c r="M82" s="312" t="s">
        <v>1924</v>
      </c>
      <c r="N82" s="312"/>
      <c r="O82" s="657" t="s">
        <v>1945</v>
      </c>
      <c r="P82" s="258" t="s">
        <v>2077</v>
      </c>
      <c r="Q82" s="670"/>
      <c r="R82" s="287" t="s">
        <v>2077</v>
      </c>
    </row>
    <row r="83" spans="1:20" s="237" customFormat="1" ht="25.5" x14ac:dyDescent="0.25">
      <c r="A83" s="229">
        <v>80</v>
      </c>
      <c r="B83" s="253" t="s">
        <v>1558</v>
      </c>
      <c r="C83" s="231" t="s">
        <v>1065</v>
      </c>
      <c r="D83" s="243">
        <v>80</v>
      </c>
      <c r="E83" s="233">
        <v>879</v>
      </c>
      <c r="F83" s="244">
        <v>44835</v>
      </c>
      <c r="G83" s="230" t="s">
        <v>11</v>
      </c>
      <c r="H83" s="235">
        <v>650</v>
      </c>
      <c r="I83" s="235" t="s">
        <v>1900</v>
      </c>
      <c r="J83" s="245">
        <v>650</v>
      </c>
      <c r="K83" s="245" t="s">
        <v>1850</v>
      </c>
      <c r="L83" s="246" t="s">
        <v>1031</v>
      </c>
      <c r="M83" s="312" t="s">
        <v>1924</v>
      </c>
      <c r="N83" s="312"/>
      <c r="O83" s="657" t="s">
        <v>1944</v>
      </c>
      <c r="P83" s="258" t="s">
        <v>2082</v>
      </c>
      <c r="Q83" s="670"/>
      <c r="R83" s="287" t="s">
        <v>2082</v>
      </c>
    </row>
    <row r="84" spans="1:20" s="237" customFormat="1" x14ac:dyDescent="0.25">
      <c r="A84" s="238">
        <v>81</v>
      </c>
      <c r="B84" s="253" t="s">
        <v>1020</v>
      </c>
      <c r="C84" s="231" t="s">
        <v>1021</v>
      </c>
      <c r="D84" s="232">
        <v>81</v>
      </c>
      <c r="E84" s="233">
        <v>880</v>
      </c>
      <c r="F84" s="244">
        <v>44835</v>
      </c>
      <c r="G84" s="230" t="s">
        <v>11</v>
      </c>
      <c r="H84" s="235">
        <v>1500</v>
      </c>
      <c r="I84" s="235" t="s">
        <v>1901</v>
      </c>
      <c r="J84" s="245">
        <v>1476</v>
      </c>
      <c r="K84" s="245" t="s">
        <v>1851</v>
      </c>
      <c r="L84" s="246" t="s">
        <v>1031</v>
      </c>
      <c r="M84" s="312" t="s">
        <v>1924</v>
      </c>
      <c r="N84" s="312"/>
      <c r="O84" s="657" t="s">
        <v>1943</v>
      </c>
      <c r="P84" s="258" t="s">
        <v>2096</v>
      </c>
      <c r="Q84" s="670"/>
      <c r="R84" s="287" t="s">
        <v>2096</v>
      </c>
    </row>
    <row r="85" spans="1:20" s="237" customFormat="1" x14ac:dyDescent="0.25">
      <c r="A85" s="229">
        <v>82</v>
      </c>
      <c r="B85" s="253" t="s">
        <v>1642</v>
      </c>
      <c r="C85" s="231" t="s">
        <v>1644</v>
      </c>
      <c r="D85" s="243">
        <v>82</v>
      </c>
      <c r="E85" s="233">
        <v>881</v>
      </c>
      <c r="F85" s="244">
        <v>44835</v>
      </c>
      <c r="G85" s="230" t="s">
        <v>11</v>
      </c>
      <c r="H85" s="235">
        <v>5328.3</v>
      </c>
      <c r="I85" s="235" t="s">
        <v>1902</v>
      </c>
      <c r="J85" s="245">
        <v>5328.3</v>
      </c>
      <c r="K85" s="245" t="s">
        <v>1852</v>
      </c>
      <c r="L85" s="246" t="s">
        <v>1031</v>
      </c>
      <c r="M85" s="312" t="s">
        <v>1924</v>
      </c>
      <c r="N85" s="312"/>
      <c r="O85" s="657" t="s">
        <v>1942</v>
      </c>
      <c r="P85" s="258" t="s">
        <v>2095</v>
      </c>
      <c r="Q85" s="670"/>
      <c r="R85" s="287" t="s">
        <v>2095</v>
      </c>
    </row>
    <row r="86" spans="1:20" s="237" customFormat="1" x14ac:dyDescent="0.25">
      <c r="A86" s="238">
        <v>83</v>
      </c>
      <c r="B86" s="253" t="s">
        <v>1086</v>
      </c>
      <c r="C86" s="231" t="s">
        <v>1087</v>
      </c>
      <c r="D86" s="232">
        <v>83</v>
      </c>
      <c r="E86" s="233">
        <v>883</v>
      </c>
      <c r="F86" s="244">
        <v>44849</v>
      </c>
      <c r="G86" s="230" t="s">
        <v>52</v>
      </c>
      <c r="H86" s="235">
        <v>7775</v>
      </c>
      <c r="I86" s="235" t="s">
        <v>1903</v>
      </c>
      <c r="J86" s="245">
        <v>7769</v>
      </c>
      <c r="K86" s="245" t="s">
        <v>1866</v>
      </c>
      <c r="L86" s="246" t="s">
        <v>1031</v>
      </c>
      <c r="M86" s="312" t="s">
        <v>1924</v>
      </c>
      <c r="N86" s="312"/>
      <c r="O86" s="657" t="s">
        <v>1941</v>
      </c>
      <c r="P86" s="258" t="s">
        <v>2081</v>
      </c>
      <c r="Q86" s="670"/>
      <c r="R86" s="287" t="s">
        <v>2081</v>
      </c>
    </row>
    <row r="87" spans="1:20" s="237" customFormat="1" x14ac:dyDescent="0.25">
      <c r="A87" s="229">
        <v>84</v>
      </c>
      <c r="B87" s="253" t="s">
        <v>1077</v>
      </c>
      <c r="C87" s="231" t="s">
        <v>1021</v>
      </c>
      <c r="D87" s="243">
        <v>84</v>
      </c>
      <c r="E87" s="233">
        <v>884</v>
      </c>
      <c r="F87" s="244">
        <v>44865</v>
      </c>
      <c r="G87" s="230" t="s">
        <v>11</v>
      </c>
      <c r="H87" s="235">
        <v>27222</v>
      </c>
      <c r="I87" s="235" t="s">
        <v>1904</v>
      </c>
      <c r="J87" s="245">
        <v>26950</v>
      </c>
      <c r="K87" s="245" t="s">
        <v>1867</v>
      </c>
      <c r="L87" s="246" t="s">
        <v>1031</v>
      </c>
      <c r="M87" s="312" t="s">
        <v>1924</v>
      </c>
      <c r="N87" s="312"/>
      <c r="O87" s="657" t="s">
        <v>1940</v>
      </c>
      <c r="P87" s="258" t="s">
        <v>2078</v>
      </c>
      <c r="Q87" s="670"/>
      <c r="R87" s="287" t="s">
        <v>2078</v>
      </c>
    </row>
    <row r="88" spans="1:20" s="237" customFormat="1" x14ac:dyDescent="0.25">
      <c r="A88" s="238">
        <v>85</v>
      </c>
      <c r="B88" s="253" t="s">
        <v>1050</v>
      </c>
      <c r="C88" s="231" t="s">
        <v>1021</v>
      </c>
      <c r="D88" s="232">
        <v>85</v>
      </c>
      <c r="E88" s="233">
        <v>885</v>
      </c>
      <c r="F88" s="244">
        <v>44866</v>
      </c>
      <c r="G88" s="230" t="s">
        <v>11</v>
      </c>
      <c r="H88" s="235">
        <v>3769</v>
      </c>
      <c r="I88" s="688" t="s">
        <v>1925</v>
      </c>
      <c r="J88" s="245">
        <v>3761</v>
      </c>
      <c r="K88" s="245" t="s">
        <v>1906</v>
      </c>
      <c r="L88" s="246" t="s">
        <v>1031</v>
      </c>
      <c r="M88" s="670" t="s">
        <v>1936</v>
      </c>
      <c r="N88" s="670"/>
      <c r="O88" s="658" t="s">
        <v>1971</v>
      </c>
      <c r="P88" s="689" t="s">
        <v>3456</v>
      </c>
      <c r="Q88" s="672"/>
      <c r="R88" s="690" t="str">
        <f>VLOOKUP(I88,'[1]EBRC BULK DOWNLOAD'!$A$2:$K$207,2,0)</f>
        <v>YESB0000006001514979</v>
      </c>
    </row>
    <row r="89" spans="1:20" s="221" customFormat="1" ht="26.25" x14ac:dyDescent="0.25">
      <c r="A89" s="684">
        <v>86</v>
      </c>
      <c r="B89" s="685" t="s">
        <v>1027</v>
      </c>
      <c r="C89" s="686" t="s">
        <v>1028</v>
      </c>
      <c r="D89" s="687">
        <v>86</v>
      </c>
      <c r="E89" s="217">
        <v>886</v>
      </c>
      <c r="F89" s="222">
        <v>44866</v>
      </c>
      <c r="G89" s="215" t="s">
        <v>52</v>
      </c>
      <c r="H89" s="219">
        <v>8710</v>
      </c>
      <c r="I89" s="803" t="s">
        <v>1926</v>
      </c>
      <c r="J89" s="223"/>
      <c r="K89" s="223"/>
      <c r="L89" s="804"/>
      <c r="M89" s="787"/>
      <c r="N89" s="787"/>
      <c r="O89" s="792"/>
      <c r="P89" s="644"/>
      <c r="Q89" s="789" t="s">
        <v>3543</v>
      </c>
      <c r="R89" s="728" t="e">
        <f>VLOOKUP(I89,'[1]EBRC BULK DOWNLOAD'!$A$2:$K$207,2,0)</f>
        <v>#N/A</v>
      </c>
      <c r="S89" s="221" t="str">
        <f>VLOOKUP(I89,[2]Shipping_Bill_outstanding_EDPMS!$B$2:$L$28,1,0)</f>
        <v>S22004489606</v>
      </c>
    </row>
    <row r="90" spans="1:20" s="221" customFormat="1" ht="25.5" x14ac:dyDescent="0.25">
      <c r="A90" s="214">
        <v>87</v>
      </c>
      <c r="B90" s="685" t="s">
        <v>1115</v>
      </c>
      <c r="C90" s="686" t="s">
        <v>1116</v>
      </c>
      <c r="D90" s="216">
        <v>87</v>
      </c>
      <c r="E90" s="217">
        <v>887</v>
      </c>
      <c r="F90" s="222">
        <v>44866</v>
      </c>
      <c r="G90" s="215" t="s">
        <v>11</v>
      </c>
      <c r="H90" s="219">
        <v>1275</v>
      </c>
      <c r="I90" s="803" t="s">
        <v>1927</v>
      </c>
      <c r="J90" s="223">
        <v>1240</v>
      </c>
      <c r="K90" s="223" t="s">
        <v>1907</v>
      </c>
      <c r="L90" s="220" t="s">
        <v>1031</v>
      </c>
      <c r="M90" s="802" t="s">
        <v>1936</v>
      </c>
      <c r="N90" s="802" t="s">
        <v>1938</v>
      </c>
      <c r="O90" s="792" t="s">
        <v>1972</v>
      </c>
      <c r="P90" s="805"/>
      <c r="Q90" s="644" t="s">
        <v>3545</v>
      </c>
      <c r="R90" s="731" t="s">
        <v>1938</v>
      </c>
      <c r="S90" s="221" t="str">
        <f>VLOOKUP(I90,[2]Shipping_Bill_outstanding_EDPMS!$B$2:$L$28,1,0)</f>
        <v>S22004489607</v>
      </c>
      <c r="T90" s="221" t="e">
        <f>VLOOKUP(K90,[2]Export_Advance_outstanding!$A$2:$I$41,1,0)</f>
        <v>#N/A</v>
      </c>
    </row>
    <row r="91" spans="1:20" x14ac:dyDescent="0.25">
      <c r="A91" s="229">
        <v>88</v>
      </c>
      <c r="B91" s="253" t="s">
        <v>1086</v>
      </c>
      <c r="C91" s="231" t="s">
        <v>1087</v>
      </c>
      <c r="D91" s="243">
        <v>88</v>
      </c>
      <c r="E91" s="233">
        <v>888</v>
      </c>
      <c r="F91" s="244">
        <v>44866</v>
      </c>
      <c r="G91" s="230" t="s">
        <v>52</v>
      </c>
      <c r="H91" s="235">
        <v>7775</v>
      </c>
      <c r="I91" s="688" t="s">
        <v>1928</v>
      </c>
      <c r="J91" s="245">
        <v>7769</v>
      </c>
      <c r="K91" s="245" t="s">
        <v>1908</v>
      </c>
      <c r="L91" s="246" t="s">
        <v>1031</v>
      </c>
      <c r="M91" s="670" t="s">
        <v>1936</v>
      </c>
      <c r="N91" s="670"/>
      <c r="O91" s="679" t="s">
        <v>1973</v>
      </c>
      <c r="P91" s="691" t="s">
        <v>3457</v>
      </c>
      <c r="Q91" s="236"/>
      <c r="R91" s="668" t="str">
        <f>VLOOKUP(I91,'[1]EBRC BULK DOWNLOAD'!$A$2:$K$207,2,0)</f>
        <v>YESB0000006001518392</v>
      </c>
    </row>
    <row r="92" spans="1:20" x14ac:dyDescent="0.25">
      <c r="A92" s="238">
        <v>89</v>
      </c>
      <c r="B92" s="253" t="s">
        <v>1057</v>
      </c>
      <c r="C92" s="231" t="s">
        <v>1021</v>
      </c>
      <c r="D92" s="232">
        <v>89</v>
      </c>
      <c r="E92" s="233">
        <v>889</v>
      </c>
      <c r="F92" s="244">
        <v>44866</v>
      </c>
      <c r="G92" s="230" t="s">
        <v>11</v>
      </c>
      <c r="H92" s="235">
        <v>2295</v>
      </c>
      <c r="I92" s="688" t="s">
        <v>1929</v>
      </c>
      <c r="J92" s="245">
        <v>2295</v>
      </c>
      <c r="K92" s="245" t="s">
        <v>1909</v>
      </c>
      <c r="L92" s="246" t="s">
        <v>1031</v>
      </c>
      <c r="M92" s="670" t="s">
        <v>1936</v>
      </c>
      <c r="N92" s="670"/>
      <c r="O92" s="655" t="s">
        <v>1974</v>
      </c>
      <c r="P92" s="689" t="s">
        <v>3458</v>
      </c>
      <c r="Q92" s="236"/>
      <c r="R92" s="668" t="str">
        <f>VLOOKUP(I92,'[1]EBRC BULK DOWNLOAD'!$A$2:$K$207,2,0)</f>
        <v>YESB0000006001515084</v>
      </c>
    </row>
    <row r="93" spans="1:20" x14ac:dyDescent="0.25">
      <c r="A93" s="229">
        <v>90</v>
      </c>
      <c r="B93" s="253" t="s">
        <v>1061</v>
      </c>
      <c r="C93" s="231" t="s">
        <v>1021</v>
      </c>
      <c r="D93" s="243">
        <v>90</v>
      </c>
      <c r="E93" s="233">
        <v>890</v>
      </c>
      <c r="F93" s="244">
        <v>44866</v>
      </c>
      <c r="G93" s="230" t="s">
        <v>11</v>
      </c>
      <c r="H93" s="235">
        <v>1275</v>
      </c>
      <c r="I93" s="688" t="s">
        <v>1930</v>
      </c>
      <c r="J93" s="245">
        <v>1257</v>
      </c>
      <c r="K93" s="245" t="s">
        <v>1910</v>
      </c>
      <c r="L93" s="246" t="s">
        <v>1031</v>
      </c>
      <c r="M93" s="670" t="s">
        <v>1936</v>
      </c>
      <c r="N93" s="709" t="s">
        <v>1938</v>
      </c>
      <c r="O93" s="653" t="s">
        <v>1972</v>
      </c>
      <c r="P93" s="689" t="s">
        <v>3459</v>
      </c>
      <c r="Q93" s="673"/>
      <c r="R93" s="669" t="str">
        <f>VLOOKUP(I93,'[1]EBRC BULK DOWNLOAD'!$A$2:$K$207,2,0)</f>
        <v>YESB0000006001515356</v>
      </c>
    </row>
    <row r="94" spans="1:20" ht="25.5" x14ac:dyDescent="0.25">
      <c r="A94" s="238">
        <v>91</v>
      </c>
      <c r="B94" s="253" t="s">
        <v>1558</v>
      </c>
      <c r="C94" s="231" t="s">
        <v>1065</v>
      </c>
      <c r="D94" s="232">
        <v>91</v>
      </c>
      <c r="E94" s="233">
        <v>891</v>
      </c>
      <c r="F94" s="244">
        <v>44866</v>
      </c>
      <c r="G94" s="230" t="s">
        <v>11</v>
      </c>
      <c r="H94" s="235">
        <v>750</v>
      </c>
      <c r="I94" s="688" t="s">
        <v>1931</v>
      </c>
      <c r="J94" s="245">
        <v>650</v>
      </c>
      <c r="K94" s="245" t="s">
        <v>1911</v>
      </c>
      <c r="L94" s="246" t="s">
        <v>1031</v>
      </c>
      <c r="M94" s="670" t="s">
        <v>1936</v>
      </c>
      <c r="N94" s="670"/>
      <c r="O94" s="658" t="s">
        <v>1975</v>
      </c>
      <c r="P94" s="689" t="s">
        <v>3460</v>
      </c>
      <c r="Q94" s="672"/>
      <c r="R94" s="668" t="str">
        <f>VLOOKUP(I94,'[1]EBRC BULK DOWNLOAD'!$A$2:$K$207,2,0)</f>
        <v>YESB0000006001519991</v>
      </c>
    </row>
    <row r="95" spans="1:20" x14ac:dyDescent="0.25">
      <c r="A95" s="229">
        <v>92</v>
      </c>
      <c r="B95" s="253" t="s">
        <v>1020</v>
      </c>
      <c r="C95" s="231" t="s">
        <v>1021</v>
      </c>
      <c r="D95" s="243">
        <v>92</v>
      </c>
      <c r="E95" s="233">
        <v>892</v>
      </c>
      <c r="F95" s="244">
        <v>44866</v>
      </c>
      <c r="G95" s="230" t="s">
        <v>11</v>
      </c>
      <c r="H95" s="235">
        <v>1500</v>
      </c>
      <c r="I95" s="688" t="s">
        <v>1932</v>
      </c>
      <c r="J95" s="245">
        <v>1476</v>
      </c>
      <c r="K95" s="245" t="s">
        <v>1912</v>
      </c>
      <c r="L95" s="246" t="s">
        <v>1031</v>
      </c>
      <c r="M95" s="670" t="s">
        <v>1936</v>
      </c>
      <c r="N95" s="670"/>
      <c r="O95" s="658" t="s">
        <v>1976</v>
      </c>
      <c r="P95" s="689" t="s">
        <v>3461</v>
      </c>
      <c r="Q95" s="672"/>
      <c r="R95" s="668" t="str">
        <f>VLOOKUP(I95,'[1]EBRC BULK DOWNLOAD'!$A$2:$K$207,2,0)</f>
        <v>YESB0000006001673396</v>
      </c>
    </row>
    <row r="96" spans="1:20" x14ac:dyDescent="0.25">
      <c r="A96" s="238">
        <v>93</v>
      </c>
      <c r="B96" s="253" t="s">
        <v>1905</v>
      </c>
      <c r="C96" s="231" t="s">
        <v>1644</v>
      </c>
      <c r="D96" s="232">
        <v>93</v>
      </c>
      <c r="E96" s="233">
        <v>893</v>
      </c>
      <c r="F96" s="244">
        <v>44866</v>
      </c>
      <c r="G96" s="230" t="s">
        <v>11</v>
      </c>
      <c r="H96" s="235">
        <v>4811</v>
      </c>
      <c r="I96" s="688" t="s">
        <v>1933</v>
      </c>
      <c r="J96" s="245">
        <v>4806.2</v>
      </c>
      <c r="K96" s="245" t="s">
        <v>1913</v>
      </c>
      <c r="L96" s="246" t="s">
        <v>1031</v>
      </c>
      <c r="M96" s="670" t="s">
        <v>1936</v>
      </c>
      <c r="N96" s="670"/>
      <c r="O96" s="658" t="s">
        <v>1977</v>
      </c>
      <c r="P96" s="689" t="s">
        <v>3462</v>
      </c>
      <c r="Q96" s="672"/>
      <c r="R96" s="668" t="str">
        <f>VLOOKUP(I96,'[1]EBRC BULK DOWNLOAD'!$A$2:$K$207,2,0)</f>
        <v>YESB0000006001515338</v>
      </c>
    </row>
    <row r="97" spans="1:20" ht="30" x14ac:dyDescent="0.25">
      <c r="A97" s="229">
        <v>94</v>
      </c>
      <c r="B97" s="253" t="s">
        <v>1086</v>
      </c>
      <c r="C97" s="231" t="s">
        <v>1087</v>
      </c>
      <c r="D97" s="243">
        <v>94</v>
      </c>
      <c r="E97" s="233">
        <v>894</v>
      </c>
      <c r="F97" s="244">
        <v>44880</v>
      </c>
      <c r="G97" s="230" t="s">
        <v>52</v>
      </c>
      <c r="H97" s="235">
        <v>11400</v>
      </c>
      <c r="I97" s="688" t="s">
        <v>1934</v>
      </c>
      <c r="J97" s="245">
        <v>11394</v>
      </c>
      <c r="K97" s="245" t="s">
        <v>1914</v>
      </c>
      <c r="L97" s="246" t="s">
        <v>1031</v>
      </c>
      <c r="M97" s="670" t="s">
        <v>1936</v>
      </c>
      <c r="N97" s="670"/>
      <c r="O97" s="659" t="s">
        <v>1980</v>
      </c>
      <c r="P97" s="689" t="s">
        <v>3463</v>
      </c>
      <c r="Q97" s="674"/>
      <c r="R97" s="669" t="str">
        <f>VLOOKUP(I97,'[1]EBRC BULK DOWNLOAD'!$A$2:$K$207,2,0)</f>
        <v>YESB0000006001515374</v>
      </c>
    </row>
    <row r="98" spans="1:20" s="221" customFormat="1" ht="90" x14ac:dyDescent="0.25">
      <c r="A98" s="214">
        <v>95</v>
      </c>
      <c r="B98" s="685" t="s">
        <v>1077</v>
      </c>
      <c r="C98" s="686" t="s">
        <v>1021</v>
      </c>
      <c r="D98" s="216">
        <v>95</v>
      </c>
      <c r="E98" s="217">
        <v>895</v>
      </c>
      <c r="F98" s="222">
        <v>44895</v>
      </c>
      <c r="G98" s="215" t="s">
        <v>11</v>
      </c>
      <c r="H98" s="219">
        <v>26099</v>
      </c>
      <c r="I98" s="803" t="s">
        <v>1935</v>
      </c>
      <c r="J98" s="806" t="s">
        <v>3001</v>
      </c>
      <c r="K98" s="223" t="s">
        <v>3513</v>
      </c>
      <c r="L98" s="220" t="s">
        <v>1031</v>
      </c>
      <c r="M98" s="802" t="s">
        <v>1936</v>
      </c>
      <c r="N98" s="213" t="s">
        <v>1939</v>
      </c>
      <c r="O98" s="708"/>
      <c r="P98" s="805"/>
      <c r="Q98" s="784" t="s">
        <v>3548</v>
      </c>
      <c r="R98" s="732" t="s">
        <v>1939</v>
      </c>
      <c r="S98" s="221" t="str">
        <f>VLOOKUP(I98,[2]Shipping_Bill_outstanding_EDPMS!$B$2:$L$28,1,0)</f>
        <v>S22004489615</v>
      </c>
      <c r="T98" s="221" t="e">
        <f>VLOOKUP(K98,[2]Export_Advance_outstanding!$A$2:$I$41,1,0)</f>
        <v>#N/A</v>
      </c>
    </row>
    <row r="99" spans="1:20" ht="30" x14ac:dyDescent="0.25">
      <c r="A99" s="238">
        <v>96</v>
      </c>
      <c r="B99" s="253" t="s">
        <v>1050</v>
      </c>
      <c r="C99" s="231" t="s">
        <v>1021</v>
      </c>
      <c r="D99" s="243">
        <v>96</v>
      </c>
      <c r="E99" s="233">
        <v>896</v>
      </c>
      <c r="F99" s="244">
        <v>44896</v>
      </c>
      <c r="G99" s="230" t="s">
        <v>11</v>
      </c>
      <c r="H99" s="235">
        <v>10242</v>
      </c>
      <c r="I99" s="688" t="s">
        <v>1956</v>
      </c>
      <c r="J99" s="245">
        <v>10219</v>
      </c>
      <c r="K99" s="245" t="s">
        <v>1916</v>
      </c>
      <c r="L99" s="246" t="s">
        <v>1031</v>
      </c>
      <c r="M99" s="692" t="s">
        <v>1970</v>
      </c>
      <c r="N99" s="692"/>
      <c r="O99" s="682" t="s">
        <v>3062</v>
      </c>
      <c r="P99" s="678" t="s">
        <v>3464</v>
      </c>
      <c r="Q99" s="675"/>
      <c r="R99" s="555" t="str">
        <f>VLOOKUP(I99,'[1]EBRC BULK DOWNLOAD'!$A$2:$K$207,2,0)</f>
        <v>YESB0000006001619916</v>
      </c>
    </row>
    <row r="100" spans="1:20" ht="25.5" x14ac:dyDescent="0.25">
      <c r="A100" s="229">
        <v>97</v>
      </c>
      <c r="B100" s="253" t="s">
        <v>1115</v>
      </c>
      <c r="C100" s="231" t="s">
        <v>1116</v>
      </c>
      <c r="D100" s="232">
        <v>97</v>
      </c>
      <c r="E100" s="233">
        <v>897</v>
      </c>
      <c r="F100" s="244">
        <v>44896</v>
      </c>
      <c r="G100" s="230" t="s">
        <v>11</v>
      </c>
      <c r="H100" s="235">
        <v>1275</v>
      </c>
      <c r="I100" s="688" t="s">
        <v>1957</v>
      </c>
      <c r="J100" s="245">
        <v>1250</v>
      </c>
      <c r="K100" s="245" t="s">
        <v>1915</v>
      </c>
      <c r="L100" s="246" t="s">
        <v>1031</v>
      </c>
      <c r="M100" s="692" t="s">
        <v>1970</v>
      </c>
      <c r="N100" s="692"/>
      <c r="O100" s="660" t="s">
        <v>2932</v>
      </c>
      <c r="P100" s="258" t="s">
        <v>3465</v>
      </c>
      <c r="Q100" s="676"/>
      <c r="R100" s="555" t="str">
        <f>VLOOKUP(I100,'[1]EBRC BULK DOWNLOAD'!$A$2:$K$207,2,0)</f>
        <v>YESB0000006001540301</v>
      </c>
    </row>
    <row r="101" spans="1:20" x14ac:dyDescent="0.25">
      <c r="A101" s="238">
        <v>98</v>
      </c>
      <c r="B101" s="253" t="s">
        <v>1086</v>
      </c>
      <c r="C101" s="231" t="s">
        <v>1087</v>
      </c>
      <c r="D101" s="243">
        <v>98</v>
      </c>
      <c r="E101" s="233">
        <v>898</v>
      </c>
      <c r="F101" s="244">
        <v>44896</v>
      </c>
      <c r="G101" s="230" t="s">
        <v>52</v>
      </c>
      <c r="H101" s="235">
        <v>9650</v>
      </c>
      <c r="I101" s="688" t="s">
        <v>1958</v>
      </c>
      <c r="J101" s="245">
        <v>9644</v>
      </c>
      <c r="K101" s="245" t="s">
        <v>1917</v>
      </c>
      <c r="L101" s="246" t="s">
        <v>1031</v>
      </c>
      <c r="M101" s="692" t="s">
        <v>1970</v>
      </c>
      <c r="N101" s="692"/>
      <c r="O101" s="287" t="s">
        <v>3133</v>
      </c>
      <c r="P101" s="258" t="s">
        <v>3466</v>
      </c>
      <c r="Q101" s="258"/>
      <c r="R101" s="555" t="str">
        <f>VLOOKUP(I101,'[1]EBRC BULK DOWNLOAD'!$A$2:$K$207,2,0)</f>
        <v>YESB0000006001713595</v>
      </c>
    </row>
    <row r="102" spans="1:20" x14ac:dyDescent="0.25">
      <c r="A102" s="229">
        <v>99</v>
      </c>
      <c r="B102" s="253" t="s">
        <v>1057</v>
      </c>
      <c r="C102" s="231" t="s">
        <v>1021</v>
      </c>
      <c r="D102" s="232">
        <v>99</v>
      </c>
      <c r="E102" s="233">
        <v>899</v>
      </c>
      <c r="F102" s="244">
        <v>44896</v>
      </c>
      <c r="G102" s="230" t="s">
        <v>11</v>
      </c>
      <c r="H102" s="235">
        <v>1605</v>
      </c>
      <c r="I102" s="688" t="s">
        <v>1959</v>
      </c>
      <c r="J102" s="245">
        <v>1597</v>
      </c>
      <c r="K102" s="245" t="s">
        <v>1918</v>
      </c>
      <c r="L102" s="246" t="s">
        <v>1031</v>
      </c>
      <c r="M102" s="692" t="s">
        <v>1970</v>
      </c>
      <c r="N102" s="692"/>
      <c r="O102" s="660" t="s">
        <v>2933</v>
      </c>
      <c r="P102" s="258" t="s">
        <v>3467</v>
      </c>
      <c r="Q102" s="676"/>
      <c r="R102" s="555" t="str">
        <f>VLOOKUP(I102,'[1]EBRC BULK DOWNLOAD'!$A$2:$K$207,2,0)</f>
        <v>YESB0000006001543456</v>
      </c>
    </row>
    <row r="103" spans="1:20" x14ac:dyDescent="0.25">
      <c r="A103" s="238">
        <v>100</v>
      </c>
      <c r="B103" s="253" t="s">
        <v>1061</v>
      </c>
      <c r="C103" s="231" t="s">
        <v>1021</v>
      </c>
      <c r="D103" s="243">
        <v>100</v>
      </c>
      <c r="E103" s="233">
        <v>900</v>
      </c>
      <c r="F103" s="244">
        <v>44896</v>
      </c>
      <c r="G103" s="230" t="s">
        <v>11</v>
      </c>
      <c r="H103" s="235">
        <v>1275</v>
      </c>
      <c r="I103" s="688" t="s">
        <v>1960</v>
      </c>
      <c r="J103" s="245">
        <v>1257</v>
      </c>
      <c r="K103" s="245" t="s">
        <v>1919</v>
      </c>
      <c r="L103" s="246" t="s">
        <v>1031</v>
      </c>
      <c r="M103" s="692" t="s">
        <v>1970</v>
      </c>
      <c r="N103" s="692"/>
      <c r="O103" s="661" t="s">
        <v>3061</v>
      </c>
      <c r="P103" s="258" t="s">
        <v>3468</v>
      </c>
      <c r="Q103" s="581"/>
      <c r="R103" s="555" t="str">
        <f>VLOOKUP(I103,'[1]EBRC BULK DOWNLOAD'!$A$2:$K$207,2,0)</f>
        <v>YESB0000006001617469</v>
      </c>
    </row>
    <row r="104" spans="1:20" ht="25.5" x14ac:dyDescent="0.25">
      <c r="A104" s="229">
        <v>101</v>
      </c>
      <c r="B104" s="253" t="s">
        <v>1558</v>
      </c>
      <c r="C104" s="231" t="s">
        <v>1065</v>
      </c>
      <c r="D104" s="232">
        <v>101</v>
      </c>
      <c r="E104" s="233">
        <v>901</v>
      </c>
      <c r="F104" s="244">
        <v>44896</v>
      </c>
      <c r="G104" s="230" t="s">
        <v>11</v>
      </c>
      <c r="H104" s="235">
        <v>650</v>
      </c>
      <c r="I104" s="688" t="s">
        <v>1961</v>
      </c>
      <c r="J104" s="245">
        <v>650</v>
      </c>
      <c r="K104" s="245" t="s">
        <v>1920</v>
      </c>
      <c r="L104" s="246" t="s">
        <v>1031</v>
      </c>
      <c r="M104" s="692" t="s">
        <v>1970</v>
      </c>
      <c r="N104" s="692"/>
      <c r="O104" s="662" t="s">
        <v>2878</v>
      </c>
      <c r="P104" s="258" t="s">
        <v>3469</v>
      </c>
      <c r="Q104" s="677"/>
      <c r="R104" s="555" t="str">
        <f>VLOOKUP(I104,'[1]EBRC BULK DOWNLOAD'!$A$2:$K$207,2,0)</f>
        <v>YESB0000006001541423</v>
      </c>
    </row>
    <row r="105" spans="1:20" x14ac:dyDescent="0.25">
      <c r="A105" s="238">
        <v>102</v>
      </c>
      <c r="B105" s="253" t="s">
        <v>1020</v>
      </c>
      <c r="C105" s="231" t="s">
        <v>1021</v>
      </c>
      <c r="D105" s="243">
        <v>102</v>
      </c>
      <c r="E105" s="233">
        <v>902</v>
      </c>
      <c r="F105" s="244">
        <v>44896</v>
      </c>
      <c r="G105" s="230" t="s">
        <v>11</v>
      </c>
      <c r="H105" s="235">
        <v>1500</v>
      </c>
      <c r="I105" s="688" t="s">
        <v>1962</v>
      </c>
      <c r="J105" s="245">
        <v>1476</v>
      </c>
      <c r="K105" s="245" t="s">
        <v>1921</v>
      </c>
      <c r="L105" s="246" t="s">
        <v>1031</v>
      </c>
      <c r="M105" s="692" t="s">
        <v>1970</v>
      </c>
      <c r="N105" s="692"/>
      <c r="O105" s="661" t="s">
        <v>3059</v>
      </c>
      <c r="P105" s="258" t="s">
        <v>3470</v>
      </c>
      <c r="Q105" s="581"/>
      <c r="R105" s="555" t="str">
        <f>VLOOKUP(I105,'[1]EBRC BULK DOWNLOAD'!$A$2:$K$207,2,0)</f>
        <v>YESB0000006001605918</v>
      </c>
    </row>
    <row r="106" spans="1:20" x14ac:dyDescent="0.25">
      <c r="A106" s="229">
        <v>103</v>
      </c>
      <c r="B106" s="253" t="s">
        <v>1905</v>
      </c>
      <c r="C106" s="231" t="s">
        <v>1644</v>
      </c>
      <c r="D106" s="232">
        <v>103</v>
      </c>
      <c r="E106" s="233">
        <v>903</v>
      </c>
      <c r="F106" s="244">
        <v>44896</v>
      </c>
      <c r="G106" s="230" t="s">
        <v>11</v>
      </c>
      <c r="H106" s="235">
        <v>7646.75</v>
      </c>
      <c r="I106" s="688" t="s">
        <v>1963</v>
      </c>
      <c r="J106" s="245">
        <v>7646.75</v>
      </c>
      <c r="K106" s="245" t="s">
        <v>1922</v>
      </c>
      <c r="L106" s="246" t="s">
        <v>1031</v>
      </c>
      <c r="M106" s="692" t="s">
        <v>1970</v>
      </c>
      <c r="N106" s="692"/>
      <c r="O106" s="661" t="s">
        <v>3060</v>
      </c>
      <c r="P106" s="258" t="s">
        <v>3471</v>
      </c>
      <c r="Q106" s="581"/>
      <c r="R106" s="555" t="str">
        <f>VLOOKUP(I106,'[1]EBRC BULK DOWNLOAD'!$A$2:$K$207,2,0)</f>
        <v>YESB0000006001606320</v>
      </c>
    </row>
    <row r="107" spans="1:20" x14ac:dyDescent="0.25">
      <c r="A107" s="238">
        <v>104</v>
      </c>
      <c r="B107" s="253" t="s">
        <v>1086</v>
      </c>
      <c r="C107" s="231" t="s">
        <v>1087</v>
      </c>
      <c r="D107" s="243">
        <v>104</v>
      </c>
      <c r="E107" s="233">
        <v>904</v>
      </c>
      <c r="F107" s="244">
        <v>44910</v>
      </c>
      <c r="G107" s="230" t="s">
        <v>52</v>
      </c>
      <c r="H107" s="235">
        <v>7775</v>
      </c>
      <c r="I107" s="688" t="s">
        <v>1964</v>
      </c>
      <c r="J107" s="245">
        <v>7769</v>
      </c>
      <c r="K107" s="245" t="s">
        <v>1967</v>
      </c>
      <c r="L107" s="246" t="s">
        <v>1031</v>
      </c>
      <c r="M107" s="692" t="s">
        <v>1970</v>
      </c>
      <c r="N107" s="692"/>
      <c r="O107" s="662" t="s">
        <v>2879</v>
      </c>
      <c r="P107" s="258" t="s">
        <v>3472</v>
      </c>
      <c r="Q107" s="677"/>
      <c r="R107" s="555" t="str">
        <f>VLOOKUP(I107,'[1]EBRC BULK DOWNLOAD'!$A$2:$K$207,2,0)</f>
        <v>YESB0000006001541212</v>
      </c>
    </row>
    <row r="108" spans="1:20" s="221" customFormat="1" ht="26.25" x14ac:dyDescent="0.25">
      <c r="A108" s="684">
        <v>105</v>
      </c>
      <c r="B108" s="685" t="s">
        <v>1027</v>
      </c>
      <c r="C108" s="686" t="s">
        <v>1028</v>
      </c>
      <c r="D108" s="687">
        <v>105</v>
      </c>
      <c r="E108" s="217">
        <v>905</v>
      </c>
      <c r="F108" s="222">
        <v>44896</v>
      </c>
      <c r="G108" s="215" t="s">
        <v>52</v>
      </c>
      <c r="H108" s="807">
        <v>8710</v>
      </c>
      <c r="I108" s="803" t="s">
        <v>1965</v>
      </c>
      <c r="J108" s="223">
        <v>0</v>
      </c>
      <c r="K108" s="223"/>
      <c r="L108" s="804"/>
      <c r="M108" s="787"/>
      <c r="N108" s="787"/>
      <c r="O108" s="792"/>
      <c r="P108" s="644"/>
      <c r="Q108" s="789" t="s">
        <v>3543</v>
      </c>
      <c r="R108" s="728" t="e">
        <f>VLOOKUP(I108,'[1]EBRC BULK DOWNLOAD'!$A$2:$K$207,2,0)</f>
        <v>#N/A</v>
      </c>
      <c r="S108" s="221" t="str">
        <f>VLOOKUP(I108,[2]Shipping_Bill_outstanding_EDPMS!$B$2:$L$28,1,0)</f>
        <v>S23004629069</v>
      </c>
    </row>
    <row r="109" spans="1:20" s="221" customFormat="1" ht="75" x14ac:dyDescent="0.25">
      <c r="A109" s="214">
        <v>106</v>
      </c>
      <c r="B109" s="685" t="s">
        <v>1077</v>
      </c>
      <c r="C109" s="686" t="s">
        <v>1021</v>
      </c>
      <c r="D109" s="687">
        <v>106</v>
      </c>
      <c r="E109" s="217">
        <v>906</v>
      </c>
      <c r="F109" s="222">
        <v>44926</v>
      </c>
      <c r="G109" s="215" t="s">
        <v>11</v>
      </c>
      <c r="H109" s="807">
        <v>14005.5</v>
      </c>
      <c r="I109" s="803" t="s">
        <v>1966</v>
      </c>
      <c r="J109" s="223">
        <v>13305.23</v>
      </c>
      <c r="K109" s="223" t="s">
        <v>1968</v>
      </c>
      <c r="L109" s="220" t="s">
        <v>1031</v>
      </c>
      <c r="M109" s="808" t="s">
        <v>1970</v>
      </c>
      <c r="N109" s="213" t="s">
        <v>1969</v>
      </c>
      <c r="O109" s="708"/>
      <c r="P109" s="644"/>
      <c r="Q109" s="809" t="s">
        <v>3518</v>
      </c>
      <c r="R109" s="728" t="s">
        <v>1969</v>
      </c>
      <c r="S109" s="221" t="str">
        <f>VLOOKUP(I109,[2]Shipping_Bill_outstanding_EDPMS!$B$2:$L$28,1,0)</f>
        <v>S23004629070</v>
      </c>
      <c r="T109" s="221" t="str">
        <f>VLOOKUP(K109,[2]Export_Advance_outstanding!$A$2:$I$41,1,0)</f>
        <v>003FINW230020170</v>
      </c>
    </row>
    <row r="110" spans="1:20" x14ac:dyDescent="0.25">
      <c r="A110" s="229">
        <v>107</v>
      </c>
      <c r="B110" s="253" t="s">
        <v>1050</v>
      </c>
      <c r="C110" s="231" t="s">
        <v>1021</v>
      </c>
      <c r="D110" s="243">
        <v>107</v>
      </c>
      <c r="E110" s="233">
        <v>907</v>
      </c>
      <c r="F110" s="244">
        <v>44927</v>
      </c>
      <c r="G110" s="230" t="s">
        <v>11</v>
      </c>
      <c r="H110" s="235">
        <v>7503</v>
      </c>
      <c r="I110" s="235" t="s">
        <v>2168</v>
      </c>
      <c r="J110" s="245">
        <v>7491</v>
      </c>
      <c r="K110" s="245" t="s">
        <v>2180</v>
      </c>
      <c r="L110" s="246" t="s">
        <v>1031</v>
      </c>
      <c r="M110" s="693" t="s">
        <v>2329</v>
      </c>
      <c r="N110" s="693"/>
      <c r="O110" s="694" t="s">
        <v>2934</v>
      </c>
      <c r="P110" s="678" t="s">
        <v>3473</v>
      </c>
      <c r="Q110" s="676"/>
      <c r="R110" s="667" t="str">
        <f>VLOOKUP(I110,'[1]EBRC BULK DOWNLOAD'!$A$2:$K$207,2,0)</f>
        <v>YESB0000006001546689</v>
      </c>
    </row>
    <row r="111" spans="1:20" ht="25.5" x14ac:dyDescent="0.25">
      <c r="A111" s="238">
        <v>108</v>
      </c>
      <c r="B111" s="253" t="s">
        <v>1115</v>
      </c>
      <c r="C111" s="231" t="s">
        <v>1116</v>
      </c>
      <c r="D111" s="243">
        <v>108</v>
      </c>
      <c r="E111" s="233">
        <v>908</v>
      </c>
      <c r="F111" s="244">
        <v>44927</v>
      </c>
      <c r="G111" s="230" t="s">
        <v>11</v>
      </c>
      <c r="H111" s="235">
        <v>1275</v>
      </c>
      <c r="I111" s="235" t="s">
        <v>2169</v>
      </c>
      <c r="J111" s="245">
        <v>1240</v>
      </c>
      <c r="K111" s="245" t="s">
        <v>2181</v>
      </c>
      <c r="L111" s="246" t="s">
        <v>1031</v>
      </c>
      <c r="M111" s="693" t="s">
        <v>2329</v>
      </c>
      <c r="N111" s="693"/>
      <c r="O111" s="660" t="s">
        <v>2935</v>
      </c>
      <c r="P111" s="258" t="s">
        <v>3474</v>
      </c>
      <c r="Q111" s="676"/>
      <c r="R111" s="555" t="str">
        <f>VLOOKUP(I111,'[1]EBRC BULK DOWNLOAD'!$A$2:$K$207,2,0)</f>
        <v>YESB0000006001546712</v>
      </c>
    </row>
    <row r="112" spans="1:20" s="221" customFormat="1" ht="26.25" x14ac:dyDescent="0.25">
      <c r="A112" s="684">
        <v>109</v>
      </c>
      <c r="B112" s="685" t="s">
        <v>1027</v>
      </c>
      <c r="C112" s="686" t="s">
        <v>1028</v>
      </c>
      <c r="D112" s="687">
        <v>109</v>
      </c>
      <c r="E112" s="217">
        <v>909</v>
      </c>
      <c r="F112" s="222">
        <v>44927</v>
      </c>
      <c r="G112" s="810" t="s">
        <v>52</v>
      </c>
      <c r="H112" s="790">
        <v>8710</v>
      </c>
      <c r="I112" s="219" t="s">
        <v>2170</v>
      </c>
      <c r="J112" s="223"/>
      <c r="K112" s="223"/>
      <c r="L112" s="804"/>
      <c r="M112" s="787"/>
      <c r="N112" s="787"/>
      <c r="O112" s="811"/>
      <c r="P112" s="644"/>
      <c r="Q112" s="789" t="s">
        <v>3543</v>
      </c>
      <c r="R112" s="728" t="e">
        <f>VLOOKUP(I112,'[1]EBRC BULK DOWNLOAD'!$A$2:$K$207,2,0)</f>
        <v>#N/A</v>
      </c>
      <c r="S112" s="221" t="str">
        <f>VLOOKUP(I112,[2]Shipping_Bill_outstanding_EDPMS!$B$2:$L$28,1,0)</f>
        <v>S23004718401</v>
      </c>
    </row>
    <row r="113" spans="1:18" x14ac:dyDescent="0.25">
      <c r="A113" s="238">
        <v>110</v>
      </c>
      <c r="B113" s="253" t="s">
        <v>1086</v>
      </c>
      <c r="C113" s="231" t="s">
        <v>1087</v>
      </c>
      <c r="D113" s="243">
        <v>110</v>
      </c>
      <c r="E113" s="233">
        <v>910</v>
      </c>
      <c r="F113" s="244">
        <v>44927</v>
      </c>
      <c r="G113" s="256" t="s">
        <v>52</v>
      </c>
      <c r="H113" s="251">
        <v>7775</v>
      </c>
      <c r="I113" s="695" t="s">
        <v>2171</v>
      </c>
      <c r="J113" s="245">
        <v>7769</v>
      </c>
      <c r="K113" s="245" t="s">
        <v>2182</v>
      </c>
      <c r="L113" s="246" t="s">
        <v>1031</v>
      </c>
      <c r="M113" s="693" t="s">
        <v>2329</v>
      </c>
      <c r="N113" s="693"/>
      <c r="O113" s="694" t="s">
        <v>2936</v>
      </c>
      <c r="P113" s="678" t="s">
        <v>3475</v>
      </c>
      <c r="Q113" s="676"/>
      <c r="R113" s="555" t="str">
        <f>VLOOKUP(I113,'[1]EBRC BULK DOWNLOAD'!$A$2:$K$207,2,0)</f>
        <v>YESB0000006001546576</v>
      </c>
    </row>
    <row r="114" spans="1:18" x14ac:dyDescent="0.25">
      <c r="A114" s="229">
        <v>111</v>
      </c>
      <c r="B114" s="253" t="s">
        <v>1057</v>
      </c>
      <c r="C114" s="231" t="s">
        <v>1021</v>
      </c>
      <c r="D114" s="243">
        <v>111</v>
      </c>
      <c r="E114" s="233">
        <v>911</v>
      </c>
      <c r="F114" s="244">
        <v>44927</v>
      </c>
      <c r="G114" s="256" t="s">
        <v>11</v>
      </c>
      <c r="H114" s="251">
        <v>2245</v>
      </c>
      <c r="I114" s="695" t="s">
        <v>2172</v>
      </c>
      <c r="J114" s="245">
        <v>2237</v>
      </c>
      <c r="K114" s="245" t="s">
        <v>2183</v>
      </c>
      <c r="L114" s="246" t="s">
        <v>1031</v>
      </c>
      <c r="M114" s="693" t="s">
        <v>2329</v>
      </c>
      <c r="N114" s="693"/>
      <c r="O114" s="660" t="s">
        <v>2937</v>
      </c>
      <c r="P114" s="258" t="s">
        <v>3476</v>
      </c>
      <c r="Q114" s="676"/>
      <c r="R114" s="555" t="str">
        <f>VLOOKUP(I114,'[1]EBRC BULK DOWNLOAD'!$A$2:$K$207,2,0)</f>
        <v>YESB0000006001546613</v>
      </c>
    </row>
    <row r="115" spans="1:18" ht="16.5" x14ac:dyDescent="0.3">
      <c r="A115" s="238">
        <v>112</v>
      </c>
      <c r="B115" s="253" t="s">
        <v>1061</v>
      </c>
      <c r="C115" s="231" t="s">
        <v>1021</v>
      </c>
      <c r="D115" s="243">
        <v>112</v>
      </c>
      <c r="E115" s="233">
        <v>912</v>
      </c>
      <c r="F115" s="244">
        <v>44927</v>
      </c>
      <c r="G115" s="256" t="s">
        <v>11</v>
      </c>
      <c r="H115" s="251">
        <v>1275</v>
      </c>
      <c r="I115" s="695" t="s">
        <v>2173</v>
      </c>
      <c r="J115" s="245">
        <v>1257</v>
      </c>
      <c r="K115" s="245" t="s">
        <v>2184</v>
      </c>
      <c r="L115" s="246" t="s">
        <v>1031</v>
      </c>
      <c r="M115" s="693" t="s">
        <v>2329</v>
      </c>
      <c r="N115" s="693"/>
      <c r="O115" s="696" t="s">
        <v>2989</v>
      </c>
      <c r="P115" s="258" t="s">
        <v>3477</v>
      </c>
      <c r="Q115" s="705"/>
      <c r="R115" s="555" t="str">
        <f>VLOOKUP(I115,'[1]EBRC BULK DOWNLOAD'!$A$2:$K$207,2,0)</f>
        <v>YESB0000006001606181</v>
      </c>
    </row>
    <row r="116" spans="1:18" ht="25.5" x14ac:dyDescent="0.25">
      <c r="A116" s="229">
        <v>113</v>
      </c>
      <c r="B116" s="253" t="s">
        <v>1558</v>
      </c>
      <c r="C116" s="231" t="s">
        <v>1065</v>
      </c>
      <c r="D116" s="243">
        <v>113</v>
      </c>
      <c r="E116" s="233">
        <v>913</v>
      </c>
      <c r="F116" s="244">
        <v>44927</v>
      </c>
      <c r="G116" s="256" t="s">
        <v>11</v>
      </c>
      <c r="H116" s="251">
        <v>650</v>
      </c>
      <c r="I116" s="695" t="s">
        <v>2174</v>
      </c>
      <c r="J116" s="245">
        <v>650</v>
      </c>
      <c r="K116" s="245" t="s">
        <v>2185</v>
      </c>
      <c r="L116" s="246" t="s">
        <v>1031</v>
      </c>
      <c r="M116" s="693" t="s">
        <v>2329</v>
      </c>
      <c r="N116" s="693"/>
      <c r="O116" s="660" t="s">
        <v>2938</v>
      </c>
      <c r="P116" s="258" t="s">
        <v>3478</v>
      </c>
      <c r="Q116" s="676"/>
      <c r="R116" s="555" t="str">
        <f>VLOOKUP(I116,'[1]EBRC BULK DOWNLOAD'!$A$2:$K$207,2,0)</f>
        <v>YESB0000006001546502</v>
      </c>
    </row>
    <row r="117" spans="1:18" ht="16.5" x14ac:dyDescent="0.3">
      <c r="A117" s="238">
        <v>114</v>
      </c>
      <c r="B117" s="253" t="s">
        <v>1020</v>
      </c>
      <c r="C117" s="231" t="s">
        <v>1021</v>
      </c>
      <c r="D117" s="243">
        <v>114</v>
      </c>
      <c r="E117" s="233">
        <v>914</v>
      </c>
      <c r="F117" s="244">
        <v>44927</v>
      </c>
      <c r="G117" s="256" t="s">
        <v>11</v>
      </c>
      <c r="H117" s="251">
        <v>1500</v>
      </c>
      <c r="I117" s="695" t="s">
        <v>2175</v>
      </c>
      <c r="J117" s="245">
        <v>1476</v>
      </c>
      <c r="K117" s="245" t="s">
        <v>2186</v>
      </c>
      <c r="L117" s="246" t="s">
        <v>1031</v>
      </c>
      <c r="M117" s="693" t="s">
        <v>2329</v>
      </c>
      <c r="N117" s="693"/>
      <c r="O117" s="696" t="s">
        <v>2990</v>
      </c>
      <c r="P117" s="258" t="s">
        <v>3479</v>
      </c>
      <c r="Q117" s="705"/>
      <c r="R117" s="555" t="str">
        <f>VLOOKUP(I117,'[1]EBRC BULK DOWNLOAD'!$A$2:$K$207,2,0)</f>
        <v>YESB0000006001605665</v>
      </c>
    </row>
    <row r="118" spans="1:18" x14ac:dyDescent="0.25">
      <c r="A118" s="229">
        <v>115</v>
      </c>
      <c r="B118" s="253" t="s">
        <v>1905</v>
      </c>
      <c r="C118" s="231" t="s">
        <v>1644</v>
      </c>
      <c r="D118" s="243">
        <v>115</v>
      </c>
      <c r="E118" s="233">
        <v>915</v>
      </c>
      <c r="F118" s="244">
        <v>44927</v>
      </c>
      <c r="G118" s="256" t="s">
        <v>11</v>
      </c>
      <c r="H118" s="251">
        <v>6931</v>
      </c>
      <c r="I118" s="695" t="s">
        <v>2176</v>
      </c>
      <c r="J118" s="245">
        <v>6920.27</v>
      </c>
      <c r="K118" s="245" t="s">
        <v>2187</v>
      </c>
      <c r="L118" s="246" t="s">
        <v>1031</v>
      </c>
      <c r="M118" s="693" t="s">
        <v>2329</v>
      </c>
      <c r="N118" s="693"/>
      <c r="O118" s="660" t="s">
        <v>2939</v>
      </c>
      <c r="P118" s="258" t="s">
        <v>3480</v>
      </c>
      <c r="Q118" s="676"/>
      <c r="R118" s="555" t="str">
        <f>VLOOKUP(I118,'[1]EBRC BULK DOWNLOAD'!$A$2:$K$207,2,0)</f>
        <v>YESB0000006001546364</v>
      </c>
    </row>
    <row r="119" spans="1:18" x14ac:dyDescent="0.25">
      <c r="A119" s="238">
        <v>116</v>
      </c>
      <c r="B119" s="253" t="s">
        <v>2165</v>
      </c>
      <c r="C119" s="231" t="s">
        <v>2167</v>
      </c>
      <c r="D119" s="243">
        <v>116</v>
      </c>
      <c r="E119" s="233">
        <v>916</v>
      </c>
      <c r="F119" s="244">
        <v>44929</v>
      </c>
      <c r="G119" s="256" t="s">
        <v>11</v>
      </c>
      <c r="H119" s="251">
        <v>3610</v>
      </c>
      <c r="I119" s="695" t="s">
        <v>2177</v>
      </c>
      <c r="J119" s="245">
        <v>3575</v>
      </c>
      <c r="K119" s="245" t="s">
        <v>2188</v>
      </c>
      <c r="L119" s="246" t="s">
        <v>1031</v>
      </c>
      <c r="M119" s="693" t="s">
        <v>2329</v>
      </c>
      <c r="N119" s="693"/>
      <c r="O119" s="660" t="s">
        <v>2940</v>
      </c>
      <c r="P119" s="258" t="s">
        <v>3481</v>
      </c>
      <c r="Q119" s="676"/>
      <c r="R119" s="555" t="str">
        <f>VLOOKUP(I119,'[1]EBRC BULK DOWNLOAD'!$A$2:$K$207,2,0)</f>
        <v>YESB0000006001546404</v>
      </c>
    </row>
    <row r="120" spans="1:18" x14ac:dyDescent="0.25">
      <c r="A120" s="229">
        <v>117</v>
      </c>
      <c r="B120" s="253" t="s">
        <v>1086</v>
      </c>
      <c r="C120" s="231" t="s">
        <v>1087</v>
      </c>
      <c r="D120" s="243">
        <v>117</v>
      </c>
      <c r="E120" s="233">
        <v>917</v>
      </c>
      <c r="F120" s="244">
        <v>44941</v>
      </c>
      <c r="G120" s="256" t="s">
        <v>52</v>
      </c>
      <c r="H120" s="251">
        <v>7775</v>
      </c>
      <c r="I120" s="695" t="s">
        <v>2178</v>
      </c>
      <c r="J120" s="245">
        <v>7769</v>
      </c>
      <c r="K120" s="245" t="s">
        <v>2189</v>
      </c>
      <c r="L120" s="246" t="s">
        <v>1031</v>
      </c>
      <c r="M120" s="693" t="s">
        <v>2329</v>
      </c>
      <c r="N120" s="693"/>
      <c r="O120" s="660" t="s">
        <v>2941</v>
      </c>
      <c r="P120" s="258" t="s">
        <v>3482</v>
      </c>
      <c r="Q120" s="676"/>
      <c r="R120" s="555" t="str">
        <f>VLOOKUP(I120,'[1]EBRC BULK DOWNLOAD'!$A$2:$K$207,2,0)</f>
        <v>YESB0000006001546676</v>
      </c>
    </row>
    <row r="121" spans="1:18" x14ac:dyDescent="0.25">
      <c r="A121" s="238">
        <v>118</v>
      </c>
      <c r="B121" s="253" t="s">
        <v>1077</v>
      </c>
      <c r="C121" s="231" t="s">
        <v>1021</v>
      </c>
      <c r="D121" s="243">
        <v>118</v>
      </c>
      <c r="E121" s="233">
        <v>918</v>
      </c>
      <c r="F121" s="244">
        <v>44957</v>
      </c>
      <c r="G121" s="256" t="s">
        <v>11</v>
      </c>
      <c r="H121" s="251">
        <v>18242</v>
      </c>
      <c r="I121" s="695" t="s">
        <v>2179</v>
      </c>
      <c r="J121" s="245">
        <v>18060</v>
      </c>
      <c r="K121" s="245" t="s">
        <v>2190</v>
      </c>
      <c r="L121" s="246" t="s">
        <v>1031</v>
      </c>
      <c r="M121" s="693" t="s">
        <v>2329</v>
      </c>
      <c r="N121" s="693"/>
      <c r="O121" s="660" t="s">
        <v>2942</v>
      </c>
      <c r="P121" s="258" t="s">
        <v>3483</v>
      </c>
      <c r="Q121" s="676"/>
      <c r="R121" s="555" t="str">
        <f>VLOOKUP(I121,'[1]EBRC BULK DOWNLOAD'!$A$2:$K$207,2,0)</f>
        <v>YESB0000006001546909</v>
      </c>
    </row>
    <row r="122" spans="1:18" x14ac:dyDescent="0.25">
      <c r="A122" s="229">
        <v>119</v>
      </c>
      <c r="B122" s="253" t="s">
        <v>1643</v>
      </c>
      <c r="C122" s="231" t="s">
        <v>1021</v>
      </c>
      <c r="D122" s="243">
        <v>119</v>
      </c>
      <c r="E122" s="233">
        <v>919</v>
      </c>
      <c r="F122" s="244">
        <v>44958</v>
      </c>
      <c r="G122" s="256" t="s">
        <v>11</v>
      </c>
      <c r="H122" s="260">
        <v>3803</v>
      </c>
      <c r="I122" s="697" t="s">
        <v>2848</v>
      </c>
      <c r="J122" s="245">
        <v>3795</v>
      </c>
      <c r="K122" s="245" t="s">
        <v>2191</v>
      </c>
      <c r="L122" s="246" t="s">
        <v>1031</v>
      </c>
      <c r="M122" s="698" t="s">
        <v>2865</v>
      </c>
      <c r="N122" s="698"/>
      <c r="O122" s="699" t="s">
        <v>2979</v>
      </c>
      <c r="P122" s="689" t="s">
        <v>3484</v>
      </c>
      <c r="Q122" s="703"/>
      <c r="R122" s="647" t="str">
        <f>VLOOKUP(I122,'[1]EBRC BULK DOWNLOAD'!$A$2:$K$207,2,0)</f>
        <v>YESB0000006001597475</v>
      </c>
    </row>
    <row r="123" spans="1:18" ht="25.5" x14ac:dyDescent="0.25">
      <c r="A123" s="238">
        <v>120</v>
      </c>
      <c r="B123" s="253" t="s">
        <v>1115</v>
      </c>
      <c r="C123" s="231" t="s">
        <v>1116</v>
      </c>
      <c r="D123" s="243">
        <v>120</v>
      </c>
      <c r="E123" s="233">
        <v>920</v>
      </c>
      <c r="F123" s="244">
        <v>44958</v>
      </c>
      <c r="G123" s="256" t="s">
        <v>11</v>
      </c>
      <c r="H123" s="260">
        <v>1275</v>
      </c>
      <c r="I123" s="697" t="s">
        <v>2849</v>
      </c>
      <c r="J123" s="245">
        <v>1240</v>
      </c>
      <c r="K123" s="245" t="s">
        <v>2192</v>
      </c>
      <c r="L123" s="246" t="s">
        <v>1031</v>
      </c>
      <c r="M123" s="698" t="s">
        <v>2865</v>
      </c>
      <c r="N123" s="698"/>
      <c r="O123" s="699" t="s">
        <v>2980</v>
      </c>
      <c r="P123" s="689" t="s">
        <v>3485</v>
      </c>
      <c r="Q123" s="703"/>
      <c r="R123" s="647" t="str">
        <f>VLOOKUP(I123,'[1]EBRC BULK DOWNLOAD'!$A$2:$K$207,2,0)</f>
        <v>YESB0000006001596326</v>
      </c>
    </row>
    <row r="124" spans="1:18" x14ac:dyDescent="0.25">
      <c r="A124" s="229">
        <v>121</v>
      </c>
      <c r="B124" s="253" t="s">
        <v>1086</v>
      </c>
      <c r="C124" s="231" t="s">
        <v>1087</v>
      </c>
      <c r="D124" s="243">
        <v>121</v>
      </c>
      <c r="E124" s="233">
        <v>921</v>
      </c>
      <c r="F124" s="566">
        <v>44958</v>
      </c>
      <c r="G124" s="700" t="s">
        <v>52</v>
      </c>
      <c r="H124" s="270">
        <v>7775</v>
      </c>
      <c r="I124" s="697" t="s">
        <v>2850</v>
      </c>
      <c r="J124" s="245">
        <v>7769</v>
      </c>
      <c r="K124" s="245" t="s">
        <v>2193</v>
      </c>
      <c r="L124" s="246" t="s">
        <v>1031</v>
      </c>
      <c r="M124" s="698" t="s">
        <v>2865</v>
      </c>
      <c r="N124" s="698"/>
      <c r="O124" s="699" t="s">
        <v>2981</v>
      </c>
      <c r="P124" s="689" t="s">
        <v>3486</v>
      </c>
      <c r="Q124" s="703"/>
      <c r="R124" s="647" t="str">
        <f>VLOOKUP(I124,'[1]EBRC BULK DOWNLOAD'!$A$2:$K$207,2,0)</f>
        <v>YESB0000006001596836</v>
      </c>
    </row>
    <row r="125" spans="1:18" x14ac:dyDescent="0.25">
      <c r="A125" s="238">
        <v>122</v>
      </c>
      <c r="B125" s="253" t="s">
        <v>1057</v>
      </c>
      <c r="C125" s="231" t="s">
        <v>1021</v>
      </c>
      <c r="D125" s="243">
        <v>122</v>
      </c>
      <c r="E125" s="383">
        <v>922</v>
      </c>
      <c r="F125" s="264">
        <v>44958</v>
      </c>
      <c r="G125" s="258" t="s">
        <v>11</v>
      </c>
      <c r="H125" s="301">
        <v>1585</v>
      </c>
      <c r="I125" s="697" t="s">
        <v>2851</v>
      </c>
      <c r="J125" s="245">
        <v>1577</v>
      </c>
      <c r="K125" s="245" t="s">
        <v>2194</v>
      </c>
      <c r="L125" s="246" t="s">
        <v>1031</v>
      </c>
      <c r="M125" s="698" t="s">
        <v>2865</v>
      </c>
      <c r="N125" s="698"/>
      <c r="O125" s="699" t="s">
        <v>2982</v>
      </c>
      <c r="P125" s="689" t="s">
        <v>3487</v>
      </c>
      <c r="Q125" s="703"/>
      <c r="R125" s="647" t="str">
        <f>VLOOKUP(I125,'[1]EBRC BULK DOWNLOAD'!$A$2:$K$207,2,0)</f>
        <v>YESB0000006001596098</v>
      </c>
    </row>
    <row r="126" spans="1:18" ht="25.5" x14ac:dyDescent="0.25">
      <c r="A126" s="229">
        <v>123</v>
      </c>
      <c r="B126" s="253" t="s">
        <v>1558</v>
      </c>
      <c r="C126" s="231" t="s">
        <v>1065</v>
      </c>
      <c r="D126" s="243">
        <v>123</v>
      </c>
      <c r="E126" s="233">
        <v>923</v>
      </c>
      <c r="F126" s="244">
        <v>44958</v>
      </c>
      <c r="G126" s="701" t="s">
        <v>11</v>
      </c>
      <c r="H126" s="706">
        <v>650</v>
      </c>
      <c r="I126" s="688" t="s">
        <v>2852</v>
      </c>
      <c r="J126" s="245">
        <v>650</v>
      </c>
      <c r="K126" s="245" t="s">
        <v>2195</v>
      </c>
      <c r="L126" s="246" t="s">
        <v>1031</v>
      </c>
      <c r="M126" s="698" t="s">
        <v>2865</v>
      </c>
      <c r="N126" s="698"/>
      <c r="O126" s="699" t="s">
        <v>2983</v>
      </c>
      <c r="P126" s="689" t="s">
        <v>3488</v>
      </c>
      <c r="Q126" s="703"/>
      <c r="R126" s="647" t="str">
        <f>VLOOKUP(I126,'[1]EBRC BULK DOWNLOAD'!$A$2:$K$207,2,0)</f>
        <v>YESB0000006001596788</v>
      </c>
    </row>
    <row r="127" spans="1:18" x14ac:dyDescent="0.25">
      <c r="A127" s="238">
        <v>124</v>
      </c>
      <c r="B127" s="253" t="s">
        <v>2847</v>
      </c>
      <c r="C127" s="231" t="s">
        <v>1021</v>
      </c>
      <c r="D127" s="243">
        <v>124</v>
      </c>
      <c r="E127" s="233">
        <v>924</v>
      </c>
      <c r="F127" s="244">
        <v>44958</v>
      </c>
      <c r="G127" s="230" t="s">
        <v>11</v>
      </c>
      <c r="H127" s="323">
        <v>1125</v>
      </c>
      <c r="I127" s="688" t="s">
        <v>2853</v>
      </c>
      <c r="J127" s="245">
        <v>1101</v>
      </c>
      <c r="K127" s="245" t="s">
        <v>2196</v>
      </c>
      <c r="L127" s="246" t="s">
        <v>1031</v>
      </c>
      <c r="M127" s="698" t="s">
        <v>2865</v>
      </c>
      <c r="N127" s="698"/>
      <c r="O127" s="699" t="s">
        <v>2984</v>
      </c>
      <c r="P127" s="689" t="s">
        <v>3489</v>
      </c>
      <c r="Q127" s="703"/>
      <c r="R127" s="647" t="str">
        <f>VLOOKUP(I127,'[1]EBRC BULK DOWNLOAD'!$A$2:$K$207,2,0)</f>
        <v>YESB0000006001595915</v>
      </c>
    </row>
    <row r="128" spans="1:18" x14ac:dyDescent="0.25">
      <c r="A128" s="229">
        <v>125</v>
      </c>
      <c r="B128" s="253" t="s">
        <v>2166</v>
      </c>
      <c r="C128" s="231" t="s">
        <v>2866</v>
      </c>
      <c r="D128" s="243">
        <v>125</v>
      </c>
      <c r="E128" s="233">
        <v>925</v>
      </c>
      <c r="F128" s="244">
        <v>44958</v>
      </c>
      <c r="G128" s="230" t="s">
        <v>11</v>
      </c>
      <c r="H128" s="323">
        <v>4949</v>
      </c>
      <c r="I128" s="688" t="s">
        <v>2854</v>
      </c>
      <c r="J128" s="245">
        <v>4949</v>
      </c>
      <c r="K128" s="245" t="s">
        <v>2197</v>
      </c>
      <c r="L128" s="246" t="s">
        <v>1031</v>
      </c>
      <c r="M128" s="698" t="s">
        <v>2865</v>
      </c>
      <c r="N128" s="698"/>
      <c r="O128" s="699" t="s">
        <v>2985</v>
      </c>
      <c r="P128" s="689" t="s">
        <v>3490</v>
      </c>
      <c r="Q128" s="703"/>
      <c r="R128" s="647" t="str">
        <f>VLOOKUP(I128,'[1]EBRC BULK DOWNLOAD'!$A$2:$K$207,2,0)</f>
        <v>YESB0000006001596327</v>
      </c>
    </row>
    <row r="129" spans="1:18" x14ac:dyDescent="0.25">
      <c r="A129" s="238">
        <v>126</v>
      </c>
      <c r="B129" s="253" t="s">
        <v>2165</v>
      </c>
      <c r="C129" s="231" t="s">
        <v>2167</v>
      </c>
      <c r="D129" s="243">
        <v>126</v>
      </c>
      <c r="E129" s="233">
        <v>926</v>
      </c>
      <c r="F129" s="244">
        <v>44970</v>
      </c>
      <c r="G129" s="230" t="s">
        <v>11</v>
      </c>
      <c r="H129" s="323">
        <v>6370</v>
      </c>
      <c r="I129" s="688" t="s">
        <v>2855</v>
      </c>
      <c r="J129" s="245">
        <v>6335</v>
      </c>
      <c r="K129" s="245" t="s">
        <v>2844</v>
      </c>
      <c r="L129" s="246" t="s">
        <v>1031</v>
      </c>
      <c r="M129" s="698" t="s">
        <v>2865</v>
      </c>
      <c r="N129" s="698"/>
      <c r="O129" s="699" t="s">
        <v>2986</v>
      </c>
      <c r="P129" s="689" t="s">
        <v>3491</v>
      </c>
      <c r="Q129" s="703"/>
      <c r="R129" s="647" t="str">
        <f>VLOOKUP(I129,'[1]EBRC BULK DOWNLOAD'!$A$2:$K$207,2,0)</f>
        <v>YESB0000006001713257</v>
      </c>
    </row>
    <row r="130" spans="1:18" x14ac:dyDescent="0.25">
      <c r="A130" s="229">
        <v>127</v>
      </c>
      <c r="B130" s="253" t="s">
        <v>1086</v>
      </c>
      <c r="C130" s="231" t="s">
        <v>1087</v>
      </c>
      <c r="D130" s="243">
        <v>127</v>
      </c>
      <c r="E130" s="233">
        <v>927</v>
      </c>
      <c r="F130" s="244">
        <v>44972</v>
      </c>
      <c r="G130" s="230" t="s">
        <v>52</v>
      </c>
      <c r="H130" s="323">
        <v>9025</v>
      </c>
      <c r="I130" s="688" t="s">
        <v>2856</v>
      </c>
      <c r="J130" s="245">
        <v>9019</v>
      </c>
      <c r="K130" s="245" t="s">
        <v>2845</v>
      </c>
      <c r="L130" s="246" t="s">
        <v>1031</v>
      </c>
      <c r="M130" s="698" t="s">
        <v>2865</v>
      </c>
      <c r="N130" s="698"/>
      <c r="O130" s="699" t="s">
        <v>2987</v>
      </c>
      <c r="P130" s="689" t="s">
        <v>3492</v>
      </c>
      <c r="Q130" s="703"/>
      <c r="R130" s="647" t="str">
        <f>VLOOKUP(I130,'[1]EBRC BULK DOWNLOAD'!$A$2:$K$207,2,0)</f>
        <v>YESB0000006001596609</v>
      </c>
    </row>
    <row r="131" spans="1:18" x14ac:dyDescent="0.25">
      <c r="A131" s="229">
        <v>128</v>
      </c>
      <c r="B131" s="253" t="s">
        <v>1077</v>
      </c>
      <c r="C131" s="231" t="s">
        <v>1021</v>
      </c>
      <c r="D131" s="243">
        <v>128</v>
      </c>
      <c r="E131" s="233">
        <v>928</v>
      </c>
      <c r="F131" s="244">
        <v>44985</v>
      </c>
      <c r="G131" s="230" t="s">
        <v>11</v>
      </c>
      <c r="H131" s="323">
        <v>17530</v>
      </c>
      <c r="I131" s="688" t="s">
        <v>2857</v>
      </c>
      <c r="J131" s="702">
        <v>16653.5</v>
      </c>
      <c r="K131" s="245" t="s">
        <v>2846</v>
      </c>
      <c r="L131" s="246" t="s">
        <v>1031</v>
      </c>
      <c r="M131" s="703" t="s">
        <v>2865</v>
      </c>
      <c r="N131" s="703"/>
      <c r="O131" s="699" t="s">
        <v>2988</v>
      </c>
      <c r="P131" s="689" t="s">
        <v>3493</v>
      </c>
      <c r="Q131" s="703"/>
      <c r="R131" s="647" t="str">
        <f>VLOOKUP(I131,'[1]EBRC BULK DOWNLOAD'!$A$2:$K$207,2,0)</f>
        <v>YESB0000006001597486</v>
      </c>
    </row>
    <row r="132" spans="1:18" ht="39" x14ac:dyDescent="0.25">
      <c r="A132" s="229">
        <v>129</v>
      </c>
      <c r="B132" s="253" t="s">
        <v>2928</v>
      </c>
      <c r="C132" s="231" t="s">
        <v>1021</v>
      </c>
      <c r="D132" s="243">
        <v>129</v>
      </c>
      <c r="E132" s="243">
        <v>929</v>
      </c>
      <c r="F132" s="244">
        <v>44986</v>
      </c>
      <c r="G132" s="230" t="s">
        <v>11</v>
      </c>
      <c r="H132" s="323">
        <v>7289</v>
      </c>
      <c r="I132" s="235" t="s">
        <v>2917</v>
      </c>
      <c r="J132" s="239">
        <f>3681+3592</f>
        <v>7273</v>
      </c>
      <c r="K132" s="245" t="s">
        <v>3514</v>
      </c>
      <c r="L132" s="246" t="s">
        <v>1031</v>
      </c>
      <c r="M132" s="703" t="s">
        <v>2943</v>
      </c>
      <c r="N132" s="703"/>
      <c r="O132" s="704" t="s">
        <v>3247</v>
      </c>
      <c r="P132" s="689" t="s">
        <v>3494</v>
      </c>
      <c r="Q132" s="605"/>
      <c r="R132" s="647" t="str">
        <f>VLOOKUP(I132,'[1]EBRC BULK DOWNLOAD'!$A$2:$K$207,2,0)</f>
        <v>YESB0000006001613000</v>
      </c>
    </row>
    <row r="133" spans="1:18" ht="25.5" x14ac:dyDescent="0.25">
      <c r="A133" s="229">
        <v>130</v>
      </c>
      <c r="B133" s="253" t="s">
        <v>1115</v>
      </c>
      <c r="C133" s="231" t="s">
        <v>1116</v>
      </c>
      <c r="D133" s="243">
        <v>130</v>
      </c>
      <c r="E133" s="243">
        <v>930</v>
      </c>
      <c r="F133" s="244">
        <v>44986</v>
      </c>
      <c r="G133" s="230" t="s">
        <v>11</v>
      </c>
      <c r="H133" s="323">
        <v>1275</v>
      </c>
      <c r="I133" s="235" t="s">
        <v>2918</v>
      </c>
      <c r="J133" s="245">
        <v>1240</v>
      </c>
      <c r="K133" s="245" t="s">
        <v>2869</v>
      </c>
      <c r="L133" s="246" t="s">
        <v>1031</v>
      </c>
      <c r="M133" s="703" t="s">
        <v>2943</v>
      </c>
      <c r="N133" s="703"/>
      <c r="O133" s="661" t="s">
        <v>3063</v>
      </c>
      <c r="P133" s="689" t="s">
        <v>3495</v>
      </c>
      <c r="Q133" s="581"/>
      <c r="R133" s="647" t="str">
        <f>VLOOKUP(I133,'[1]EBRC BULK DOWNLOAD'!$A$2:$K$207,2,0)</f>
        <v>YESB0000006001612329</v>
      </c>
    </row>
    <row r="134" spans="1:18" x14ac:dyDescent="0.25">
      <c r="A134" s="229">
        <v>131</v>
      </c>
      <c r="B134" s="253" t="s">
        <v>1086</v>
      </c>
      <c r="C134" s="231" t="s">
        <v>1087</v>
      </c>
      <c r="D134" s="243">
        <v>131</v>
      </c>
      <c r="E134" s="243">
        <v>931</v>
      </c>
      <c r="F134" s="244">
        <v>44986</v>
      </c>
      <c r="G134" s="230" t="s">
        <v>52</v>
      </c>
      <c r="H134" s="323">
        <v>9025</v>
      </c>
      <c r="I134" s="235" t="s">
        <v>2919</v>
      </c>
      <c r="J134" s="245">
        <v>9019</v>
      </c>
      <c r="K134" s="245" t="s">
        <v>2870</v>
      </c>
      <c r="L134" s="246" t="s">
        <v>1031</v>
      </c>
      <c r="M134" s="703" t="s">
        <v>2943</v>
      </c>
      <c r="N134" s="703"/>
      <c r="O134" s="690" t="s">
        <v>2931</v>
      </c>
      <c r="P134" s="689" t="s">
        <v>3496</v>
      </c>
      <c r="Q134" s="689"/>
      <c r="R134" s="647" t="str">
        <f>VLOOKUP(I134,'[1]EBRC BULK DOWNLOAD'!$A$2:$K$207,2,0)</f>
        <v>YESB0000006001612285</v>
      </c>
    </row>
    <row r="135" spans="1:18" x14ac:dyDescent="0.25">
      <c r="A135" s="229">
        <v>132</v>
      </c>
      <c r="B135" s="253" t="s">
        <v>1057</v>
      </c>
      <c r="C135" s="231" t="s">
        <v>1021</v>
      </c>
      <c r="D135" s="243">
        <v>132</v>
      </c>
      <c r="E135" s="243">
        <v>932</v>
      </c>
      <c r="F135" s="244">
        <v>44986</v>
      </c>
      <c r="G135" s="230" t="s">
        <v>11</v>
      </c>
      <c r="H135" s="323">
        <v>1845</v>
      </c>
      <c r="I135" s="235" t="s">
        <v>2920</v>
      </c>
      <c r="J135" s="245">
        <v>1837</v>
      </c>
      <c r="K135" s="245" t="s">
        <v>2871</v>
      </c>
      <c r="L135" s="246" t="s">
        <v>1031</v>
      </c>
      <c r="M135" s="703" t="s">
        <v>2943</v>
      </c>
      <c r="N135" s="703"/>
      <c r="O135" s="661" t="s">
        <v>3051</v>
      </c>
      <c r="P135" s="689" t="s">
        <v>3497</v>
      </c>
      <c r="Q135" s="581"/>
      <c r="R135" s="647" t="str">
        <f>VLOOKUP(I135,'[1]EBRC BULK DOWNLOAD'!$A$2:$K$207,2,0)</f>
        <v>YESB0000006001612320</v>
      </c>
    </row>
    <row r="136" spans="1:18" ht="25.5" x14ac:dyDescent="0.25">
      <c r="A136" s="229">
        <v>133</v>
      </c>
      <c r="B136" s="253" t="s">
        <v>1558</v>
      </c>
      <c r="C136" s="231" t="s">
        <v>1065</v>
      </c>
      <c r="D136" s="243">
        <v>133</v>
      </c>
      <c r="E136" s="243">
        <v>933</v>
      </c>
      <c r="F136" s="244">
        <v>44986</v>
      </c>
      <c r="G136" s="230" t="s">
        <v>11</v>
      </c>
      <c r="H136" s="323">
        <v>650</v>
      </c>
      <c r="I136" s="235" t="s">
        <v>2921</v>
      </c>
      <c r="J136" s="245">
        <v>650</v>
      </c>
      <c r="K136" s="245" t="s">
        <v>2872</v>
      </c>
      <c r="L136" s="246" t="s">
        <v>1031</v>
      </c>
      <c r="M136" s="703" t="s">
        <v>2943</v>
      </c>
      <c r="N136" s="703"/>
      <c r="O136" s="661" t="s">
        <v>3052</v>
      </c>
      <c r="P136" s="689" t="s">
        <v>3498</v>
      </c>
      <c r="Q136" s="581"/>
      <c r="R136" s="647" t="str">
        <f>VLOOKUP(I136,'[1]EBRC BULK DOWNLOAD'!$A$2:$K$207,2,0)</f>
        <v>YESB0000006001613106</v>
      </c>
    </row>
    <row r="137" spans="1:18" ht="25.5" x14ac:dyDescent="0.25">
      <c r="A137" s="229">
        <v>134</v>
      </c>
      <c r="B137" s="253" t="s">
        <v>2929</v>
      </c>
      <c r="C137" s="231" t="s">
        <v>1021</v>
      </c>
      <c r="D137" s="243">
        <v>134</v>
      </c>
      <c r="E137" s="243">
        <v>934</v>
      </c>
      <c r="F137" s="244">
        <v>44986</v>
      </c>
      <c r="G137" s="230" t="s">
        <v>11</v>
      </c>
      <c r="H137" s="323">
        <v>1125</v>
      </c>
      <c r="I137" s="235" t="s">
        <v>2922</v>
      </c>
      <c r="J137" s="245">
        <v>1101</v>
      </c>
      <c r="K137" s="245" t="s">
        <v>2873</v>
      </c>
      <c r="L137" s="246" t="s">
        <v>1031</v>
      </c>
      <c r="M137" s="703" t="s">
        <v>2943</v>
      </c>
      <c r="N137" s="703"/>
      <c r="O137" s="661" t="s">
        <v>3053</v>
      </c>
      <c r="P137" s="689" t="s">
        <v>3499</v>
      </c>
      <c r="Q137" s="581"/>
      <c r="R137" s="647" t="str">
        <f>VLOOKUP(I137,'[1]EBRC BULK DOWNLOAD'!$A$2:$K$207,2,0)</f>
        <v>YESB0000006001612511</v>
      </c>
    </row>
    <row r="138" spans="1:18" x14ac:dyDescent="0.25">
      <c r="A138" s="229">
        <v>135</v>
      </c>
      <c r="B138" s="253" t="s">
        <v>2166</v>
      </c>
      <c r="C138" s="231" t="s">
        <v>1644</v>
      </c>
      <c r="D138" s="243">
        <v>135</v>
      </c>
      <c r="E138" s="243">
        <v>935</v>
      </c>
      <c r="F138" s="244">
        <v>44986</v>
      </c>
      <c r="G138" s="230" t="s">
        <v>11</v>
      </c>
      <c r="H138" s="323">
        <v>4195</v>
      </c>
      <c r="I138" s="235" t="s">
        <v>2923</v>
      </c>
      <c r="J138" s="245">
        <v>4195</v>
      </c>
      <c r="K138" s="245" t="s">
        <v>2874</v>
      </c>
      <c r="L138" s="246" t="s">
        <v>1031</v>
      </c>
      <c r="M138" s="703" t="s">
        <v>2944</v>
      </c>
      <c r="N138" s="703"/>
      <c r="O138" s="661" t="s">
        <v>3054</v>
      </c>
      <c r="P138" s="689" t="s">
        <v>3500</v>
      </c>
      <c r="Q138" s="581"/>
      <c r="R138" s="647" t="str">
        <f>VLOOKUP(I138,'[1]EBRC BULK DOWNLOAD'!$A$2:$K$207,2,0)</f>
        <v>YESB0000006001612804</v>
      </c>
    </row>
    <row r="139" spans="1:18" x14ac:dyDescent="0.25">
      <c r="A139" s="229">
        <v>136</v>
      </c>
      <c r="B139" s="253" t="s">
        <v>2165</v>
      </c>
      <c r="C139" s="231" t="s">
        <v>2868</v>
      </c>
      <c r="D139" s="243">
        <v>136</v>
      </c>
      <c r="E139" s="243">
        <v>936</v>
      </c>
      <c r="F139" s="244">
        <v>44986</v>
      </c>
      <c r="G139" s="230" t="s">
        <v>11</v>
      </c>
      <c r="H139" s="323">
        <v>3610</v>
      </c>
      <c r="I139" s="235" t="s">
        <v>2924</v>
      </c>
      <c r="J139" s="245">
        <v>3580</v>
      </c>
      <c r="K139" s="245" t="s">
        <v>2875</v>
      </c>
      <c r="L139" s="246" t="s">
        <v>1031</v>
      </c>
      <c r="M139" s="703" t="s">
        <v>2944</v>
      </c>
      <c r="N139" s="703"/>
      <c r="O139" s="661" t="s">
        <v>3055</v>
      </c>
      <c r="P139" s="689" t="s">
        <v>3501</v>
      </c>
      <c r="Q139" s="581"/>
      <c r="R139" s="647" t="str">
        <f>VLOOKUP(I139,'[1]EBRC BULK DOWNLOAD'!$A$2:$K$207,2,0)</f>
        <v>YESB0000006001612650</v>
      </c>
    </row>
    <row r="140" spans="1:18" x14ac:dyDescent="0.25">
      <c r="A140" s="229">
        <v>137</v>
      </c>
      <c r="B140" s="253" t="s">
        <v>1086</v>
      </c>
      <c r="C140" s="231" t="s">
        <v>1087</v>
      </c>
      <c r="D140" s="243">
        <v>137</v>
      </c>
      <c r="E140" s="243">
        <v>937</v>
      </c>
      <c r="F140" s="244">
        <v>45000</v>
      </c>
      <c r="G140" s="230" t="s">
        <v>52</v>
      </c>
      <c r="H140" s="323">
        <v>7775</v>
      </c>
      <c r="I140" s="235" t="s">
        <v>2925</v>
      </c>
      <c r="J140" s="245">
        <v>7769</v>
      </c>
      <c r="K140" s="245" t="s">
        <v>2916</v>
      </c>
      <c r="L140" s="246" t="s">
        <v>1031</v>
      </c>
      <c r="M140" s="703" t="s">
        <v>2944</v>
      </c>
      <c r="N140" s="703"/>
      <c r="O140" s="661" t="s">
        <v>3056</v>
      </c>
      <c r="P140" s="689" t="s">
        <v>3502</v>
      </c>
      <c r="Q140" s="581"/>
      <c r="R140" s="647" t="str">
        <f>VLOOKUP(I140,'[1]EBRC BULK DOWNLOAD'!$A$2:$K$207,2,0)</f>
        <v>YESB0000006001799768</v>
      </c>
    </row>
    <row r="141" spans="1:18" x14ac:dyDescent="0.25">
      <c r="A141" s="229">
        <v>138</v>
      </c>
      <c r="B141" s="253" t="s">
        <v>2165</v>
      </c>
      <c r="C141" s="231" t="s">
        <v>2868</v>
      </c>
      <c r="D141" s="243">
        <v>138</v>
      </c>
      <c r="E141" s="243">
        <v>938</v>
      </c>
      <c r="F141" s="244">
        <v>45000</v>
      </c>
      <c r="G141" s="230" t="s">
        <v>11</v>
      </c>
      <c r="H141" s="323">
        <v>1817.5</v>
      </c>
      <c r="I141" s="235" t="s">
        <v>2926</v>
      </c>
      <c r="J141" s="245">
        <v>1787.5</v>
      </c>
      <c r="K141" s="245" t="s">
        <v>2876</v>
      </c>
      <c r="L141" s="246" t="s">
        <v>1031</v>
      </c>
      <c r="M141" s="703" t="s">
        <v>2944</v>
      </c>
      <c r="N141" s="703"/>
      <c r="O141" s="661" t="s">
        <v>3057</v>
      </c>
      <c r="P141" s="689" t="s">
        <v>3503</v>
      </c>
      <c r="Q141" s="581"/>
      <c r="R141" s="647" t="str">
        <f>VLOOKUP(I141,'[1]EBRC BULK DOWNLOAD'!$A$2:$K$207,2,0)</f>
        <v>YESB0000006001612761</v>
      </c>
    </row>
    <row r="142" spans="1:18" x14ac:dyDescent="0.25">
      <c r="A142" s="229">
        <v>139</v>
      </c>
      <c r="B142" s="253" t="s">
        <v>2930</v>
      </c>
      <c r="C142" s="231" t="s">
        <v>1041</v>
      </c>
      <c r="D142" s="243">
        <v>139</v>
      </c>
      <c r="E142" s="243">
        <v>939</v>
      </c>
      <c r="F142" s="244">
        <v>45000</v>
      </c>
      <c r="G142" s="230" t="s">
        <v>11</v>
      </c>
      <c r="H142" s="323">
        <v>527</v>
      </c>
      <c r="I142" s="235" t="s">
        <v>2927</v>
      </c>
      <c r="J142" s="245">
        <v>526.75</v>
      </c>
      <c r="K142" s="245" t="s">
        <v>2877</v>
      </c>
      <c r="L142" s="246" t="s">
        <v>1031</v>
      </c>
      <c r="M142" s="703" t="s">
        <v>2944</v>
      </c>
      <c r="N142" s="703"/>
      <c r="O142" s="661" t="s">
        <v>3058</v>
      </c>
      <c r="P142" s="689" t="s">
        <v>3504</v>
      </c>
      <c r="Q142" s="581"/>
      <c r="R142" s="647" t="str">
        <f>VLOOKUP(I142,'[1]EBRC BULK DOWNLOAD'!$A$2:$K$207,2,0)</f>
        <v>YESB0000006001803340</v>
      </c>
    </row>
    <row r="143" spans="1:18" x14ac:dyDescent="0.25">
      <c r="A143" s="191"/>
      <c r="B143" s="209"/>
      <c r="C143" s="207"/>
      <c r="D143" s="210"/>
      <c r="E143" s="192"/>
      <c r="F143" s="199"/>
      <c r="G143" s="194"/>
      <c r="H143" s="195"/>
      <c r="I143" s="195"/>
      <c r="J143" s="200"/>
      <c r="K143" s="200"/>
      <c r="L143" s="211"/>
      <c r="M143" s="208"/>
      <c r="N143" s="208"/>
      <c r="O143" s="197"/>
      <c r="P143" s="226"/>
      <c r="Q143" s="645"/>
      <c r="R143" s="555"/>
    </row>
    <row r="144" spans="1:18" x14ac:dyDescent="0.25">
      <c r="A144" s="191"/>
      <c r="B144" s="209"/>
      <c r="C144" s="207"/>
      <c r="D144" s="210"/>
      <c r="E144" s="192"/>
      <c r="F144" s="199"/>
      <c r="G144" s="194"/>
      <c r="H144" s="195"/>
      <c r="I144" s="195"/>
      <c r="J144" s="200"/>
      <c r="K144" s="200"/>
      <c r="L144" s="211"/>
      <c r="M144" s="208"/>
      <c r="N144" s="208"/>
      <c r="O144" s="197"/>
      <c r="P144" s="226"/>
      <c r="Q144" s="654"/>
    </row>
    <row r="145" spans="1:17" x14ac:dyDescent="0.25">
      <c r="A145" s="191"/>
      <c r="B145" s="209"/>
      <c r="C145" s="207"/>
      <c r="D145" s="210"/>
      <c r="E145" s="192"/>
      <c r="F145" s="518" t="s">
        <v>2864</v>
      </c>
      <c r="G145" s="194"/>
      <c r="H145" s="195"/>
      <c r="I145" s="195"/>
      <c r="J145" s="200"/>
      <c r="K145" s="200"/>
      <c r="L145" s="211"/>
      <c r="M145" s="208"/>
      <c r="N145" s="707"/>
      <c r="O145" s="683"/>
      <c r="P145" s="555"/>
      <c r="Q145" s="654"/>
    </row>
    <row r="146" spans="1:17" x14ac:dyDescent="0.25">
      <c r="A146" s="191"/>
      <c r="B146" s="209"/>
      <c r="C146" s="207"/>
      <c r="D146" s="210"/>
      <c r="E146" s="192"/>
      <c r="F146" s="199"/>
      <c r="G146" s="194"/>
      <c r="H146" s="195"/>
      <c r="I146" s="195"/>
      <c r="J146" s="200"/>
      <c r="K146" s="200"/>
      <c r="L146" s="211"/>
      <c r="M146" s="208"/>
      <c r="N146" s="208"/>
      <c r="O146" s="197"/>
      <c r="Q146" s="654"/>
    </row>
    <row r="147" spans="1:17" x14ac:dyDescent="0.25">
      <c r="A147" s="191"/>
      <c r="B147" s="209"/>
      <c r="C147" s="207"/>
      <c r="D147" s="210"/>
      <c r="E147" s="192"/>
      <c r="F147" s="199"/>
      <c r="G147" s="194"/>
      <c r="H147" s="195"/>
      <c r="I147" s="195"/>
      <c r="J147" s="200"/>
      <c r="K147" s="200"/>
      <c r="L147" s="211"/>
      <c r="M147" s="208"/>
      <c r="N147" s="208"/>
      <c r="O147" s="197"/>
      <c r="Q147" s="654"/>
    </row>
    <row r="148" spans="1:17" x14ac:dyDescent="0.25">
      <c r="A148" s="191"/>
      <c r="B148" s="209"/>
      <c r="C148" s="207"/>
      <c r="D148" s="210"/>
      <c r="E148" s="192"/>
      <c r="F148" s="199"/>
      <c r="G148" s="194"/>
      <c r="H148" s="195"/>
      <c r="I148" s="195"/>
      <c r="J148" s="200"/>
      <c r="K148" s="200"/>
      <c r="L148" s="211"/>
      <c r="M148" s="208"/>
      <c r="N148" s="208"/>
      <c r="O148" s="197"/>
      <c r="Q148" s="654"/>
    </row>
    <row r="149" spans="1:17" x14ac:dyDescent="0.25">
      <c r="A149" s="191"/>
      <c r="B149" s="209"/>
      <c r="C149" s="207"/>
      <c r="D149" s="210"/>
      <c r="E149" s="192"/>
      <c r="F149" s="199"/>
      <c r="G149" s="194"/>
      <c r="H149" s="195"/>
      <c r="I149" s="195"/>
      <c r="J149" s="200"/>
      <c r="K149" s="200"/>
      <c r="L149" s="211"/>
      <c r="M149" s="208"/>
      <c r="N149" s="208"/>
      <c r="O149" s="197"/>
      <c r="Q149" s="654"/>
    </row>
    <row r="150" spans="1:17" x14ac:dyDescent="0.25">
      <c r="A150" s="191"/>
      <c r="B150" s="209"/>
      <c r="C150" s="207"/>
      <c r="D150" s="210"/>
      <c r="E150" s="192"/>
      <c r="F150" s="199"/>
      <c r="G150" s="194"/>
      <c r="H150" s="195"/>
      <c r="I150" s="195"/>
      <c r="J150" s="200"/>
      <c r="K150" s="200"/>
      <c r="L150" s="211"/>
      <c r="M150" s="208"/>
      <c r="N150" s="208"/>
      <c r="O150" s="197"/>
      <c r="Q150" s="654"/>
    </row>
    <row r="151" spans="1:17" x14ac:dyDescent="0.25">
      <c r="A151" s="191"/>
      <c r="B151" s="209"/>
      <c r="C151" s="207"/>
      <c r="D151" s="210"/>
      <c r="E151" s="192"/>
      <c r="F151" s="199"/>
      <c r="G151" s="194"/>
      <c r="H151" s="195"/>
      <c r="I151" s="195"/>
      <c r="J151" s="200"/>
      <c r="K151" s="200"/>
      <c r="L151" s="211"/>
      <c r="M151" s="208"/>
      <c r="N151" s="208"/>
      <c r="O151" s="197"/>
      <c r="Q151" s="654"/>
    </row>
    <row r="152" spans="1:17" x14ac:dyDescent="0.25">
      <c r="A152" s="191"/>
      <c r="B152" s="209"/>
      <c r="C152" s="207"/>
      <c r="D152" s="210"/>
      <c r="E152" s="192"/>
      <c r="F152" s="199"/>
      <c r="G152" s="194"/>
      <c r="H152" s="195"/>
      <c r="I152" s="195"/>
      <c r="J152" s="200"/>
      <c r="K152" s="200"/>
      <c r="L152" s="211"/>
      <c r="M152" s="208"/>
      <c r="N152" s="208"/>
      <c r="O152" s="197"/>
      <c r="Q152" s="654"/>
    </row>
    <row r="153" spans="1:17" x14ac:dyDescent="0.25">
      <c r="A153" s="191"/>
      <c r="B153" s="209"/>
      <c r="C153" s="207"/>
      <c r="D153" s="210"/>
      <c r="E153" s="192"/>
      <c r="F153" s="199"/>
      <c r="G153" s="194"/>
      <c r="H153" s="195"/>
      <c r="I153" s="195"/>
      <c r="J153" s="200"/>
      <c r="K153" s="200"/>
      <c r="L153" s="211"/>
      <c r="M153" s="208"/>
      <c r="N153" s="208"/>
      <c r="O153" s="197"/>
      <c r="Q153" s="654"/>
    </row>
    <row r="154" spans="1:17" x14ac:dyDescent="0.25">
      <c r="A154" s="191"/>
      <c r="B154" s="209"/>
      <c r="C154" s="207"/>
      <c r="D154" s="210"/>
      <c r="E154" s="192"/>
      <c r="F154" s="199"/>
      <c r="G154" s="194"/>
      <c r="H154" s="195"/>
      <c r="I154" s="195"/>
      <c r="J154" s="200"/>
      <c r="K154" s="200"/>
      <c r="L154" s="211"/>
      <c r="M154" s="208"/>
      <c r="N154" s="208"/>
      <c r="O154" s="197"/>
      <c r="Q154" s="654"/>
    </row>
    <row r="155" spans="1:17" x14ac:dyDescent="0.25">
      <c r="A155" s="191"/>
      <c r="B155" s="209"/>
      <c r="C155" s="207"/>
      <c r="D155" s="210"/>
      <c r="E155" s="192"/>
      <c r="F155" s="199"/>
      <c r="G155" s="194"/>
      <c r="H155" s="195"/>
      <c r="I155" s="195"/>
      <c r="J155" s="200"/>
      <c r="K155" s="200"/>
      <c r="L155" s="211"/>
      <c r="M155" s="208"/>
      <c r="N155" s="208"/>
      <c r="O155" s="197"/>
      <c r="Q155" s="654"/>
    </row>
    <row r="156" spans="1:17" x14ac:dyDescent="0.25">
      <c r="A156" s="191"/>
      <c r="B156" s="209"/>
      <c r="C156" s="207"/>
      <c r="D156" s="210"/>
      <c r="E156" s="192"/>
      <c r="F156" s="199"/>
      <c r="G156" s="194"/>
      <c r="H156" s="195"/>
      <c r="I156" s="195"/>
      <c r="J156" s="200"/>
      <c r="K156" s="200"/>
      <c r="L156" s="211"/>
      <c r="M156" s="208"/>
      <c r="N156" s="208"/>
      <c r="O156" s="197"/>
      <c r="Q156" s="654"/>
    </row>
    <row r="157" spans="1:17" x14ac:dyDescent="0.25">
      <c r="A157" s="191"/>
      <c r="B157" s="209"/>
      <c r="C157" s="207"/>
      <c r="D157" s="210"/>
      <c r="E157" s="192"/>
      <c r="F157" s="199"/>
      <c r="G157" s="194"/>
      <c r="H157" s="195"/>
      <c r="I157" s="195"/>
      <c r="J157" s="200"/>
      <c r="K157" s="200"/>
      <c r="L157" s="211"/>
      <c r="M157" s="208"/>
      <c r="N157" s="208"/>
      <c r="O157" s="197"/>
      <c r="Q157" s="654"/>
    </row>
  </sheetData>
  <autoFilter ref="A1:S142"/>
  <mergeCells count="15">
    <mergeCell ref="R2:R3"/>
    <mergeCell ref="O2:O3"/>
    <mergeCell ref="A2:A3"/>
    <mergeCell ref="B2:B3"/>
    <mergeCell ref="C2:C3"/>
    <mergeCell ref="E2:E3"/>
    <mergeCell ref="F2:F3"/>
    <mergeCell ref="G2:G3"/>
    <mergeCell ref="H2:H3"/>
    <mergeCell ref="I2:I3"/>
    <mergeCell ref="L2:L3"/>
    <mergeCell ref="M2:M3"/>
    <mergeCell ref="P2:P3"/>
    <mergeCell ref="Q2:Q3"/>
    <mergeCell ref="N2:N3"/>
  </mergeCells>
  <hyperlinks>
    <hyperlink ref="A2" r:id="rId1"/>
    <hyperlink ref="D3" r:id="rId2"/>
  </hyperlinks>
  <pageMargins left="0.25" right="0.25" top="0.75" bottom="0.75" header="0.3" footer="0.3"/>
  <pageSetup scale="36" fitToHeight="0" orientation="landscape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75"/>
  <sheetViews>
    <sheetView topLeftCell="F1" zoomScaleNormal="100" workbookViewId="0">
      <selection activeCell="P7" sqref="P7"/>
    </sheetView>
  </sheetViews>
  <sheetFormatPr defaultColWidth="14.42578125" defaultRowHeight="15" x14ac:dyDescent="0.25"/>
  <cols>
    <col min="1" max="1" width="5.28515625" bestFit="1" customWidth="1"/>
    <col min="2" max="2" width="32.5703125" bestFit="1" customWidth="1"/>
    <col min="3" max="3" width="6.5703125" bestFit="1" customWidth="1"/>
    <col min="4" max="4" width="7.85546875" bestFit="1" customWidth="1"/>
    <col min="5" max="5" width="7.5703125" customWidth="1"/>
    <col min="6" max="6" width="10.42578125" bestFit="1" customWidth="1"/>
    <col min="7" max="7" width="9.140625" customWidth="1"/>
    <col min="8" max="8" width="8" bestFit="1" customWidth="1"/>
    <col min="9" max="9" width="13.42578125" bestFit="1" customWidth="1"/>
    <col min="10" max="10" width="8" style="225" customWidth="1"/>
    <col min="11" max="11" width="19" customWidth="1"/>
    <col min="12" max="12" width="12" bestFit="1" customWidth="1"/>
    <col min="13" max="13" width="27.85546875" customWidth="1"/>
    <col min="14" max="14" width="15.28515625" customWidth="1"/>
    <col min="15" max="15" width="19.28515625" bestFit="1" customWidth="1"/>
    <col min="16" max="16" width="22.42578125" customWidth="1"/>
    <col min="17" max="17" width="43.85546875" style="785" customWidth="1"/>
    <col min="18" max="29" width="8" customWidth="1"/>
  </cols>
  <sheetData>
    <row r="1" spans="1:29" ht="26.25" x14ac:dyDescent="0.25">
      <c r="A1" s="862" t="s">
        <v>1011</v>
      </c>
      <c r="B1" s="863" t="s">
        <v>1012</v>
      </c>
      <c r="C1" s="864" t="s">
        <v>1013</v>
      </c>
      <c r="D1" s="70" t="s">
        <v>1014</v>
      </c>
      <c r="E1" s="864" t="s">
        <v>1015</v>
      </c>
      <c r="F1" s="865" t="s">
        <v>1016</v>
      </c>
      <c r="G1" s="859" t="s">
        <v>6</v>
      </c>
      <c r="H1" s="861" t="s">
        <v>1017</v>
      </c>
      <c r="I1" s="868" t="s">
        <v>391</v>
      </c>
      <c r="J1" s="870" t="s">
        <v>392</v>
      </c>
      <c r="K1" s="871"/>
      <c r="L1" s="868" t="s">
        <v>1018</v>
      </c>
      <c r="M1" s="868" t="s">
        <v>83</v>
      </c>
      <c r="N1" s="866" t="s">
        <v>3507</v>
      </c>
      <c r="O1" s="869" t="s">
        <v>1575</v>
      </c>
      <c r="P1" s="838" t="s">
        <v>2978</v>
      </c>
      <c r="Q1" s="866" t="s">
        <v>3505</v>
      </c>
    </row>
    <row r="2" spans="1:29" x14ac:dyDescent="0.25">
      <c r="A2" s="860"/>
      <c r="B2" s="860"/>
      <c r="C2" s="860"/>
      <c r="D2" s="71" t="s">
        <v>1019</v>
      </c>
      <c r="E2" s="860"/>
      <c r="F2" s="860"/>
      <c r="G2" s="860"/>
      <c r="H2" s="860"/>
      <c r="I2" s="860"/>
      <c r="J2" s="1" t="s">
        <v>5</v>
      </c>
      <c r="K2" s="72" t="s">
        <v>394</v>
      </c>
      <c r="L2" s="860"/>
      <c r="M2" s="860"/>
      <c r="N2" s="867"/>
      <c r="O2" s="860"/>
      <c r="P2" s="857"/>
      <c r="Q2" s="867"/>
    </row>
    <row r="3" spans="1:29" s="237" customFormat="1" x14ac:dyDescent="0.25">
      <c r="A3" s="229">
        <v>1</v>
      </c>
      <c r="B3" s="328" t="s">
        <v>1020</v>
      </c>
      <c r="C3" s="328" t="s">
        <v>1021</v>
      </c>
      <c r="D3" s="259">
        <v>10</v>
      </c>
      <c r="E3" s="284">
        <v>610</v>
      </c>
      <c r="F3" s="315" t="s">
        <v>1022</v>
      </c>
      <c r="G3" s="276" t="s">
        <v>11</v>
      </c>
      <c r="H3" s="284">
        <v>2425</v>
      </c>
      <c r="I3" s="316" t="s">
        <v>1023</v>
      </c>
      <c r="J3" s="310">
        <v>2415</v>
      </c>
      <c r="K3" s="245" t="s">
        <v>1024</v>
      </c>
      <c r="L3" s="317" t="s">
        <v>1025</v>
      </c>
      <c r="M3" s="233" t="s">
        <v>760</v>
      </c>
      <c r="N3" s="383"/>
      <c r="O3" s="380" t="s">
        <v>1026</v>
      </c>
      <c r="P3" s="766" t="s">
        <v>2328</v>
      </c>
      <c r="Q3" s="770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6"/>
    </row>
    <row r="4" spans="1:29" s="237" customFormat="1" x14ac:dyDescent="0.25">
      <c r="A4" s="238">
        <v>2</v>
      </c>
      <c r="B4" s="235" t="s">
        <v>1027</v>
      </c>
      <c r="C4" s="235" t="s">
        <v>1028</v>
      </c>
      <c r="D4" s="259">
        <v>1</v>
      </c>
      <c r="E4" s="276">
        <v>601</v>
      </c>
      <c r="F4" s="315" t="s">
        <v>1022</v>
      </c>
      <c r="G4" s="276" t="s">
        <v>52</v>
      </c>
      <c r="H4" s="276">
        <v>2020</v>
      </c>
      <c r="I4" s="316" t="s">
        <v>1029</v>
      </c>
      <c r="J4" s="310">
        <v>2010</v>
      </c>
      <c r="K4" s="245" t="s">
        <v>1030</v>
      </c>
      <c r="L4" s="278" t="s">
        <v>1031</v>
      </c>
      <c r="M4" s="233" t="s">
        <v>1032</v>
      </c>
      <c r="N4" s="383"/>
      <c r="O4" s="380" t="s">
        <v>1033</v>
      </c>
      <c r="P4" s="767" t="s">
        <v>2253</v>
      </c>
      <c r="Q4" s="770"/>
    </row>
    <row r="5" spans="1:29" s="221" customFormat="1" ht="45" x14ac:dyDescent="0.25">
      <c r="A5" s="684">
        <v>3</v>
      </c>
      <c r="B5" s="774" t="s">
        <v>1034</v>
      </c>
      <c r="C5" s="774" t="s">
        <v>1035</v>
      </c>
      <c r="D5" s="711">
        <v>2</v>
      </c>
      <c r="E5" s="775">
        <v>602</v>
      </c>
      <c r="F5" s="776" t="s">
        <v>1022</v>
      </c>
      <c r="G5" s="775" t="s">
        <v>11</v>
      </c>
      <c r="H5" s="775">
        <v>465</v>
      </c>
      <c r="I5" s="777" t="s">
        <v>1036</v>
      </c>
      <c r="J5" s="778">
        <v>415</v>
      </c>
      <c r="K5" s="223" t="s">
        <v>1037</v>
      </c>
      <c r="L5" s="779" t="s">
        <v>1031</v>
      </c>
      <c r="M5" s="217" t="s">
        <v>1038</v>
      </c>
      <c r="N5" s="780" t="s">
        <v>3550</v>
      </c>
      <c r="O5" s="781" t="s">
        <v>1039</v>
      </c>
      <c r="P5" s="717" t="s">
        <v>2225</v>
      </c>
      <c r="Q5" s="784" t="s">
        <v>3552</v>
      </c>
    </row>
    <row r="6" spans="1:29" s="237" customFormat="1" ht="26.25" x14ac:dyDescent="0.25">
      <c r="A6" s="229">
        <v>4</v>
      </c>
      <c r="B6" s="314" t="s">
        <v>1040</v>
      </c>
      <c r="C6" s="314" t="s">
        <v>1041</v>
      </c>
      <c r="D6" s="259">
        <v>3</v>
      </c>
      <c r="E6" s="276">
        <v>603</v>
      </c>
      <c r="F6" s="315" t="s">
        <v>1022</v>
      </c>
      <c r="G6" s="276" t="s">
        <v>11</v>
      </c>
      <c r="H6" s="284">
        <v>1825</v>
      </c>
      <c r="I6" s="316" t="s">
        <v>1036</v>
      </c>
      <c r="J6" s="310">
        <v>1825</v>
      </c>
      <c r="K6" s="245" t="s">
        <v>1042</v>
      </c>
      <c r="L6" s="317" t="s">
        <v>1025</v>
      </c>
      <c r="M6" s="233" t="s">
        <v>1043</v>
      </c>
      <c r="N6" s="383"/>
      <c r="O6" s="380" t="s">
        <v>1044</v>
      </c>
      <c r="P6" s="266" t="s">
        <v>2098</v>
      </c>
      <c r="Q6" s="770"/>
    </row>
    <row r="7" spans="1:29" ht="64.5" x14ac:dyDescent="0.25">
      <c r="A7" s="74">
        <v>5</v>
      </c>
      <c r="B7" s="37" t="s">
        <v>1045</v>
      </c>
      <c r="C7" s="37" t="s">
        <v>1035</v>
      </c>
      <c r="D7" s="84">
        <v>4</v>
      </c>
      <c r="E7" s="43">
        <v>604</v>
      </c>
      <c r="F7" s="65" t="s">
        <v>1022</v>
      </c>
      <c r="G7" s="43" t="s">
        <v>11</v>
      </c>
      <c r="H7" s="49">
        <v>13900</v>
      </c>
      <c r="I7" s="64" t="s">
        <v>1036</v>
      </c>
      <c r="J7" s="330" t="s">
        <v>1046</v>
      </c>
      <c r="K7" s="45" t="s">
        <v>1047</v>
      </c>
      <c r="L7" s="76" t="s">
        <v>1031</v>
      </c>
      <c r="M7" s="64" t="s">
        <v>1048</v>
      </c>
      <c r="N7" s="381"/>
      <c r="O7" s="381" t="s">
        <v>1049</v>
      </c>
      <c r="P7" s="768"/>
      <c r="Q7" s="771"/>
    </row>
    <row r="8" spans="1:29" s="237" customFormat="1" ht="26.25" x14ac:dyDescent="0.25">
      <c r="A8" s="229">
        <v>6</v>
      </c>
      <c r="B8" s="314" t="s">
        <v>1050</v>
      </c>
      <c r="C8" s="314" t="s">
        <v>1021</v>
      </c>
      <c r="D8" s="259">
        <v>5</v>
      </c>
      <c r="E8" s="276">
        <v>605</v>
      </c>
      <c r="F8" s="315" t="s">
        <v>1022</v>
      </c>
      <c r="G8" s="276" t="s">
        <v>11</v>
      </c>
      <c r="H8" s="284">
        <v>23608</v>
      </c>
      <c r="I8" s="316" t="s">
        <v>1036</v>
      </c>
      <c r="J8" s="310">
        <v>23608</v>
      </c>
      <c r="K8" s="245" t="s">
        <v>1051</v>
      </c>
      <c r="L8" s="278" t="s">
        <v>1031</v>
      </c>
      <c r="M8" s="316" t="s">
        <v>1038</v>
      </c>
      <c r="N8" s="380"/>
      <c r="O8" s="380" t="s">
        <v>1052</v>
      </c>
      <c r="P8" s="767" t="s">
        <v>2403</v>
      </c>
      <c r="Q8" s="772" t="s">
        <v>2097</v>
      </c>
    </row>
    <row r="9" spans="1:29" s="237" customFormat="1" x14ac:dyDescent="0.25">
      <c r="A9" s="229">
        <v>7</v>
      </c>
      <c r="B9" s="314" t="s">
        <v>1053</v>
      </c>
      <c r="C9" s="314" t="s">
        <v>1021</v>
      </c>
      <c r="D9" s="259">
        <v>6</v>
      </c>
      <c r="E9" s="276">
        <v>606</v>
      </c>
      <c r="F9" s="315" t="s">
        <v>1022</v>
      </c>
      <c r="G9" s="276" t="s">
        <v>11</v>
      </c>
      <c r="H9" s="284">
        <v>3025</v>
      </c>
      <c r="I9" s="316" t="s">
        <v>1036</v>
      </c>
      <c r="J9" s="310">
        <v>3001</v>
      </c>
      <c r="K9" s="245" t="s">
        <v>1054</v>
      </c>
      <c r="L9" s="278" t="s">
        <v>1031</v>
      </c>
      <c r="M9" s="316" t="s">
        <v>1055</v>
      </c>
      <c r="N9" s="380"/>
      <c r="O9" s="380" t="s">
        <v>1056</v>
      </c>
      <c r="P9" s="767" t="s">
        <v>2404</v>
      </c>
      <c r="Q9" s="770"/>
    </row>
    <row r="10" spans="1:29" x14ac:dyDescent="0.25">
      <c r="A10" s="74">
        <v>8</v>
      </c>
      <c r="B10" s="37" t="s">
        <v>1057</v>
      </c>
      <c r="C10" s="37" t="s">
        <v>1021</v>
      </c>
      <c r="D10" s="84">
        <v>7</v>
      </c>
      <c r="E10" s="43">
        <v>607</v>
      </c>
      <c r="F10" s="65" t="s">
        <v>1022</v>
      </c>
      <c r="G10" s="43" t="s">
        <v>11</v>
      </c>
      <c r="H10" s="49">
        <v>1025</v>
      </c>
      <c r="I10" s="64" t="s">
        <v>1036</v>
      </c>
      <c r="J10" s="330">
        <v>1013</v>
      </c>
      <c r="K10" s="45" t="s">
        <v>1058</v>
      </c>
      <c r="L10" s="76" t="s">
        <v>1031</v>
      </c>
      <c r="M10" s="64" t="s">
        <v>1059</v>
      </c>
      <c r="N10" s="381"/>
      <c r="O10" s="381" t="s">
        <v>1060</v>
      </c>
      <c r="P10" s="768"/>
      <c r="Q10" s="771"/>
    </row>
    <row r="11" spans="1:29" s="237" customFormat="1" x14ac:dyDescent="0.25">
      <c r="A11" s="229">
        <v>9</v>
      </c>
      <c r="B11" s="314" t="s">
        <v>1061</v>
      </c>
      <c r="C11" s="314" t="s">
        <v>1021</v>
      </c>
      <c r="D11" s="259">
        <v>8</v>
      </c>
      <c r="E11" s="276">
        <v>608</v>
      </c>
      <c r="F11" s="315" t="s">
        <v>1022</v>
      </c>
      <c r="G11" s="276" t="s">
        <v>11</v>
      </c>
      <c r="H11" s="284">
        <v>1225</v>
      </c>
      <c r="I11" s="316" t="s">
        <v>1036</v>
      </c>
      <c r="J11" s="310">
        <v>1203</v>
      </c>
      <c r="K11" s="245" t="s">
        <v>1062</v>
      </c>
      <c r="L11" s="278" t="s">
        <v>1031</v>
      </c>
      <c r="M11" s="316" t="s">
        <v>1055</v>
      </c>
      <c r="N11" s="380"/>
      <c r="O11" s="380" t="s">
        <v>1063</v>
      </c>
      <c r="P11" s="767" t="s">
        <v>2406</v>
      </c>
      <c r="Q11" s="770"/>
    </row>
    <row r="12" spans="1:29" x14ac:dyDescent="0.25">
      <c r="A12" s="73">
        <v>10</v>
      </c>
      <c r="B12" s="37" t="s">
        <v>1064</v>
      </c>
      <c r="C12" s="37" t="s">
        <v>1065</v>
      </c>
      <c r="D12" s="84">
        <v>9</v>
      </c>
      <c r="E12" s="43">
        <v>609</v>
      </c>
      <c r="F12" s="65" t="s">
        <v>1022</v>
      </c>
      <c r="G12" s="43" t="s">
        <v>11</v>
      </c>
      <c r="H12" s="43">
        <v>6493.83</v>
      </c>
      <c r="I12" s="64" t="s">
        <v>1036</v>
      </c>
      <c r="J12" s="330">
        <v>6493.83</v>
      </c>
      <c r="K12" s="45" t="s">
        <v>1066</v>
      </c>
      <c r="L12" s="76" t="s">
        <v>1031</v>
      </c>
      <c r="M12" s="8" t="s">
        <v>1032</v>
      </c>
      <c r="N12" s="382"/>
      <c r="O12" s="382"/>
      <c r="P12" s="768"/>
      <c r="Q12" s="771"/>
    </row>
    <row r="13" spans="1:29" s="237" customFormat="1" x14ac:dyDescent="0.25">
      <c r="A13" s="238">
        <v>11</v>
      </c>
      <c r="B13" s="314" t="s">
        <v>1067</v>
      </c>
      <c r="C13" s="314" t="s">
        <v>1021</v>
      </c>
      <c r="D13" s="259">
        <v>11</v>
      </c>
      <c r="E13" s="276">
        <v>611</v>
      </c>
      <c r="F13" s="315" t="s">
        <v>1022</v>
      </c>
      <c r="G13" s="276" t="s">
        <v>11</v>
      </c>
      <c r="H13" s="284">
        <v>1547.5</v>
      </c>
      <c r="I13" s="316" t="s">
        <v>1036</v>
      </c>
      <c r="J13" s="310">
        <v>1522.5</v>
      </c>
      <c r="K13" s="245" t="s">
        <v>1068</v>
      </c>
      <c r="L13" s="278" t="s">
        <v>1031</v>
      </c>
      <c r="M13" s="233" t="s">
        <v>1055</v>
      </c>
      <c r="N13" s="383"/>
      <c r="O13" s="380" t="s">
        <v>1069</v>
      </c>
      <c r="P13" s="767" t="s">
        <v>2405</v>
      </c>
      <c r="Q13" s="770"/>
    </row>
    <row r="14" spans="1:29" s="237" customFormat="1" x14ac:dyDescent="0.25">
      <c r="A14" s="229">
        <v>12</v>
      </c>
      <c r="B14" s="314" t="s">
        <v>1070</v>
      </c>
      <c r="C14" s="314" t="s">
        <v>1035</v>
      </c>
      <c r="D14" s="259">
        <v>12</v>
      </c>
      <c r="E14" s="276">
        <v>612</v>
      </c>
      <c r="F14" s="315" t="s">
        <v>1022</v>
      </c>
      <c r="G14" s="276" t="s">
        <v>11</v>
      </c>
      <c r="H14" s="276">
        <v>1505</v>
      </c>
      <c r="I14" s="316" t="s">
        <v>1036</v>
      </c>
      <c r="J14" s="310">
        <v>1478</v>
      </c>
      <c r="K14" s="245" t="s">
        <v>1071</v>
      </c>
      <c r="L14" s="278" t="s">
        <v>1031</v>
      </c>
      <c r="M14" s="233" t="s">
        <v>1055</v>
      </c>
      <c r="N14" s="383"/>
      <c r="O14" s="380" t="s">
        <v>1072</v>
      </c>
      <c r="P14" s="767" t="s">
        <v>2407</v>
      </c>
      <c r="Q14" s="770"/>
    </row>
    <row r="15" spans="1:29" x14ac:dyDescent="0.25">
      <c r="A15" s="73">
        <v>13</v>
      </c>
      <c r="B15" s="37" t="s">
        <v>1073</v>
      </c>
      <c r="C15" s="37" t="s">
        <v>1021</v>
      </c>
      <c r="D15" s="84">
        <v>13</v>
      </c>
      <c r="E15" s="43">
        <v>613</v>
      </c>
      <c r="F15" s="65" t="s">
        <v>1074</v>
      </c>
      <c r="G15" s="43" t="s">
        <v>11</v>
      </c>
      <c r="H15" s="43">
        <v>325</v>
      </c>
      <c r="I15" s="64" t="s">
        <v>1036</v>
      </c>
      <c r="J15" s="330">
        <v>25</v>
      </c>
      <c r="K15" s="45" t="s">
        <v>1075</v>
      </c>
      <c r="L15" s="76" t="s">
        <v>1031</v>
      </c>
      <c r="M15" s="8" t="s">
        <v>1055</v>
      </c>
      <c r="N15" s="382"/>
      <c r="O15" s="381" t="s">
        <v>1076</v>
      </c>
      <c r="P15" s="768"/>
      <c r="Q15" s="771"/>
    </row>
    <row r="16" spans="1:29" x14ac:dyDescent="0.25">
      <c r="A16" s="74">
        <v>14</v>
      </c>
      <c r="B16" s="7" t="s">
        <v>1077</v>
      </c>
      <c r="C16" s="7" t="s">
        <v>1021</v>
      </c>
      <c r="D16" s="84">
        <v>14</v>
      </c>
      <c r="E16" s="49">
        <v>614</v>
      </c>
      <c r="F16" s="65" t="s">
        <v>1078</v>
      </c>
      <c r="G16" s="43" t="s">
        <v>11</v>
      </c>
      <c r="H16" s="49">
        <v>48326</v>
      </c>
      <c r="I16" s="64" t="s">
        <v>1036</v>
      </c>
      <c r="J16" s="330">
        <v>48326</v>
      </c>
      <c r="K16" s="45" t="s">
        <v>1079</v>
      </c>
      <c r="L16" s="76" t="s">
        <v>1031</v>
      </c>
      <c r="M16" s="8" t="s">
        <v>1048</v>
      </c>
      <c r="N16" s="382"/>
      <c r="O16" s="381" t="s">
        <v>1080</v>
      </c>
      <c r="P16" s="768"/>
      <c r="Q16" s="771"/>
    </row>
    <row r="17" spans="1:29" s="237" customFormat="1" x14ac:dyDescent="0.25">
      <c r="A17" s="229">
        <v>15</v>
      </c>
      <c r="B17" s="328" t="s">
        <v>1020</v>
      </c>
      <c r="C17" s="328" t="s">
        <v>1021</v>
      </c>
      <c r="D17" s="259">
        <v>23</v>
      </c>
      <c r="E17" s="284">
        <v>623</v>
      </c>
      <c r="F17" s="315" t="s">
        <v>1081</v>
      </c>
      <c r="G17" s="276" t="s">
        <v>11</v>
      </c>
      <c r="H17" s="284">
        <v>2425</v>
      </c>
      <c r="I17" s="316" t="s">
        <v>1082</v>
      </c>
      <c r="J17" s="310">
        <v>2415</v>
      </c>
      <c r="K17" s="245" t="s">
        <v>1083</v>
      </c>
      <c r="L17" s="317" t="s">
        <v>1025</v>
      </c>
      <c r="M17" s="233" t="s">
        <v>1084</v>
      </c>
      <c r="N17" s="383"/>
      <c r="O17" s="380" t="s">
        <v>1085</v>
      </c>
      <c r="P17" s="769" t="s">
        <v>2383</v>
      </c>
      <c r="Q17" s="770"/>
      <c r="R17" s="306"/>
      <c r="S17" s="306"/>
      <c r="T17" s="306"/>
      <c r="U17" s="306"/>
      <c r="V17" s="306"/>
      <c r="W17" s="306"/>
      <c r="X17" s="306"/>
      <c r="Y17" s="306"/>
      <c r="Z17" s="306"/>
      <c r="AA17" s="306"/>
      <c r="AB17" s="306"/>
      <c r="AC17" s="306"/>
    </row>
    <row r="18" spans="1:29" s="237" customFormat="1" x14ac:dyDescent="0.25">
      <c r="A18" s="229">
        <v>16</v>
      </c>
      <c r="B18" s="235" t="s">
        <v>1086</v>
      </c>
      <c r="C18" s="235" t="s">
        <v>1087</v>
      </c>
      <c r="D18" s="259">
        <v>26</v>
      </c>
      <c r="E18" s="276">
        <v>626</v>
      </c>
      <c r="F18" s="315" t="s">
        <v>1088</v>
      </c>
      <c r="G18" s="229" t="s">
        <v>52</v>
      </c>
      <c r="H18" s="276">
        <v>6400</v>
      </c>
      <c r="I18" s="316" t="s">
        <v>1089</v>
      </c>
      <c r="J18" s="310">
        <v>6395.5</v>
      </c>
      <c r="K18" s="245" t="s">
        <v>1090</v>
      </c>
      <c r="L18" s="278" t="s">
        <v>1031</v>
      </c>
      <c r="M18" s="341" t="s">
        <v>1091</v>
      </c>
      <c r="N18" s="752"/>
      <c r="O18" s="383"/>
      <c r="P18" s="767" t="s">
        <v>2254</v>
      </c>
      <c r="Q18" s="770"/>
    </row>
    <row r="19" spans="1:29" s="237" customFormat="1" x14ac:dyDescent="0.25">
      <c r="A19" s="238">
        <v>17</v>
      </c>
      <c r="B19" s="314" t="s">
        <v>1053</v>
      </c>
      <c r="C19" s="314" t="s">
        <v>1021</v>
      </c>
      <c r="D19" s="259">
        <v>15</v>
      </c>
      <c r="E19" s="276">
        <v>615</v>
      </c>
      <c r="F19" s="315" t="s">
        <v>1081</v>
      </c>
      <c r="G19" s="276" t="s">
        <v>11</v>
      </c>
      <c r="H19" s="276">
        <v>3025</v>
      </c>
      <c r="I19" s="316" t="s">
        <v>1092</v>
      </c>
      <c r="J19" s="310">
        <v>3001</v>
      </c>
      <c r="K19" s="245" t="s">
        <v>1093</v>
      </c>
      <c r="L19" s="278" t="s">
        <v>1031</v>
      </c>
      <c r="M19" s="233" t="s">
        <v>1043</v>
      </c>
      <c r="N19" s="383"/>
      <c r="O19" s="383" t="s">
        <v>1094</v>
      </c>
      <c r="P19" s="266" t="s">
        <v>2206</v>
      </c>
      <c r="Q19" s="770"/>
    </row>
    <row r="20" spans="1:29" x14ac:dyDescent="0.25">
      <c r="A20" s="73">
        <v>18</v>
      </c>
      <c r="B20" s="37" t="s">
        <v>1045</v>
      </c>
      <c r="C20" s="37" t="s">
        <v>1035</v>
      </c>
      <c r="D20" s="84">
        <v>16</v>
      </c>
      <c r="E20" s="43">
        <v>616</v>
      </c>
      <c r="F20" s="65" t="s">
        <v>1081</v>
      </c>
      <c r="G20" s="43" t="s">
        <v>11</v>
      </c>
      <c r="H20" s="49">
        <v>10445</v>
      </c>
      <c r="I20" s="64" t="s">
        <v>1092</v>
      </c>
      <c r="J20" s="330">
        <v>10445</v>
      </c>
      <c r="K20" s="45" t="s">
        <v>1095</v>
      </c>
      <c r="L20" s="76" t="s">
        <v>1031</v>
      </c>
      <c r="M20" s="8" t="s">
        <v>1055</v>
      </c>
      <c r="N20" s="382"/>
      <c r="O20" s="382" t="s">
        <v>1096</v>
      </c>
      <c r="P20" s="768"/>
      <c r="Q20" s="771"/>
    </row>
    <row r="21" spans="1:29" s="237" customFormat="1" x14ac:dyDescent="0.25">
      <c r="A21" s="229">
        <v>19</v>
      </c>
      <c r="B21" s="314" t="s">
        <v>1050</v>
      </c>
      <c r="C21" s="314" t="s">
        <v>1021</v>
      </c>
      <c r="D21" s="259">
        <v>17</v>
      </c>
      <c r="E21" s="276">
        <v>617</v>
      </c>
      <c r="F21" s="315" t="s">
        <v>1081</v>
      </c>
      <c r="G21" s="276" t="s">
        <v>11</v>
      </c>
      <c r="H21" s="284">
        <v>24771.5</v>
      </c>
      <c r="I21" s="316" t="s">
        <v>1092</v>
      </c>
      <c r="J21" s="310">
        <v>24748.5</v>
      </c>
      <c r="K21" s="245" t="s">
        <v>1097</v>
      </c>
      <c r="L21" s="278" t="s">
        <v>1031</v>
      </c>
      <c r="M21" s="233" t="s">
        <v>1038</v>
      </c>
      <c r="N21" s="383"/>
      <c r="O21" s="383" t="s">
        <v>1098</v>
      </c>
      <c r="P21" s="767" t="s">
        <v>2207</v>
      </c>
      <c r="Q21" s="770"/>
    </row>
    <row r="22" spans="1:29" s="237" customFormat="1" x14ac:dyDescent="0.25">
      <c r="A22" s="238">
        <v>20</v>
      </c>
      <c r="B22" s="314" t="s">
        <v>1034</v>
      </c>
      <c r="C22" s="314" t="s">
        <v>1035</v>
      </c>
      <c r="D22" s="259">
        <v>18</v>
      </c>
      <c r="E22" s="276">
        <v>618</v>
      </c>
      <c r="F22" s="315" t="s">
        <v>1081</v>
      </c>
      <c r="G22" s="276" t="s">
        <v>11</v>
      </c>
      <c r="H22" s="284">
        <v>490</v>
      </c>
      <c r="I22" s="316" t="s">
        <v>1092</v>
      </c>
      <c r="J22" s="310">
        <v>465</v>
      </c>
      <c r="K22" s="245" t="s">
        <v>1099</v>
      </c>
      <c r="L22" s="278" t="s">
        <v>1031</v>
      </c>
      <c r="M22" s="233" t="s">
        <v>1038</v>
      </c>
      <c r="N22" s="383"/>
      <c r="O22" s="383" t="s">
        <v>1100</v>
      </c>
      <c r="P22" s="266" t="s">
        <v>2401</v>
      </c>
      <c r="Q22" s="772"/>
    </row>
    <row r="23" spans="1:29" x14ac:dyDescent="0.25">
      <c r="A23" s="73">
        <v>21</v>
      </c>
      <c r="B23" s="37" t="s">
        <v>1057</v>
      </c>
      <c r="C23" s="37" t="s">
        <v>1021</v>
      </c>
      <c r="D23" s="84">
        <v>20</v>
      </c>
      <c r="E23" s="43">
        <v>620</v>
      </c>
      <c r="F23" s="65" t="s">
        <v>1081</v>
      </c>
      <c r="G23" s="43" t="s">
        <v>11</v>
      </c>
      <c r="H23" s="49">
        <v>1025</v>
      </c>
      <c r="I23" s="64" t="s">
        <v>1092</v>
      </c>
      <c r="J23" s="330">
        <v>1013</v>
      </c>
      <c r="K23" s="45" t="s">
        <v>1101</v>
      </c>
      <c r="L23" s="76" t="s">
        <v>1031</v>
      </c>
      <c r="M23" s="8" t="s">
        <v>1102</v>
      </c>
      <c r="N23" s="382"/>
      <c r="O23" s="382" t="s">
        <v>1103</v>
      </c>
      <c r="P23" s="768"/>
      <c r="Q23" s="771"/>
    </row>
    <row r="24" spans="1:29" s="237" customFormat="1" x14ac:dyDescent="0.25">
      <c r="A24" s="229">
        <v>22</v>
      </c>
      <c r="B24" s="314" t="s">
        <v>1061</v>
      </c>
      <c r="C24" s="314" t="s">
        <v>1021</v>
      </c>
      <c r="D24" s="259">
        <v>21</v>
      </c>
      <c r="E24" s="276">
        <v>621</v>
      </c>
      <c r="F24" s="315" t="s">
        <v>1081</v>
      </c>
      <c r="G24" s="276" t="s">
        <v>11</v>
      </c>
      <c r="H24" s="284">
        <v>1225</v>
      </c>
      <c r="I24" s="316" t="s">
        <v>1092</v>
      </c>
      <c r="J24" s="310">
        <v>1203</v>
      </c>
      <c r="K24" s="245" t="s">
        <v>1104</v>
      </c>
      <c r="L24" s="278" t="s">
        <v>1031</v>
      </c>
      <c r="M24" s="233" t="s">
        <v>1038</v>
      </c>
      <c r="N24" s="383"/>
      <c r="O24" s="383" t="s">
        <v>1105</v>
      </c>
      <c r="P24" s="767" t="s">
        <v>2224</v>
      </c>
      <c r="Q24" s="770"/>
    </row>
    <row r="25" spans="1:29" x14ac:dyDescent="0.25">
      <c r="A25" s="74">
        <v>23</v>
      </c>
      <c r="B25" s="37" t="s">
        <v>1064</v>
      </c>
      <c r="C25" s="37" t="s">
        <v>1065</v>
      </c>
      <c r="D25" s="84">
        <v>22</v>
      </c>
      <c r="E25" s="43">
        <v>622</v>
      </c>
      <c r="F25" s="65" t="s">
        <v>1081</v>
      </c>
      <c r="G25" s="43" t="s">
        <v>11</v>
      </c>
      <c r="H25" s="49">
        <v>6522.41</v>
      </c>
      <c r="I25" s="64" t="s">
        <v>1092</v>
      </c>
      <c r="J25" s="330">
        <v>6522.41</v>
      </c>
      <c r="K25" s="45" t="s">
        <v>1106</v>
      </c>
      <c r="L25" s="76" t="s">
        <v>1031</v>
      </c>
      <c r="M25" s="8" t="s">
        <v>1043</v>
      </c>
      <c r="N25" s="382"/>
      <c r="O25" s="382" t="s">
        <v>1107</v>
      </c>
      <c r="P25" s="768"/>
      <c r="Q25" s="771"/>
    </row>
    <row r="26" spans="1:29" s="237" customFormat="1" x14ac:dyDescent="0.25">
      <c r="A26" s="229">
        <v>24</v>
      </c>
      <c r="B26" s="314" t="s">
        <v>1067</v>
      </c>
      <c r="C26" s="314" t="s">
        <v>1021</v>
      </c>
      <c r="D26" s="259">
        <v>24</v>
      </c>
      <c r="E26" s="276">
        <v>624</v>
      </c>
      <c r="F26" s="315" t="s">
        <v>1081</v>
      </c>
      <c r="G26" s="276" t="s">
        <v>11</v>
      </c>
      <c r="H26" s="276">
        <v>1250</v>
      </c>
      <c r="I26" s="316" t="s">
        <v>1092</v>
      </c>
      <c r="J26" s="310">
        <v>1225</v>
      </c>
      <c r="K26" s="245" t="s">
        <v>1108</v>
      </c>
      <c r="L26" s="278" t="s">
        <v>1031</v>
      </c>
      <c r="M26" s="233" t="s">
        <v>1038</v>
      </c>
      <c r="N26" s="383"/>
      <c r="O26" s="380" t="s">
        <v>1109</v>
      </c>
      <c r="P26" s="767" t="s">
        <v>2402</v>
      </c>
      <c r="Q26" s="772"/>
    </row>
    <row r="27" spans="1:29" x14ac:dyDescent="0.25">
      <c r="A27" s="73">
        <v>25</v>
      </c>
      <c r="B27" s="37" t="s">
        <v>1070</v>
      </c>
      <c r="C27" s="37" t="s">
        <v>1035</v>
      </c>
      <c r="D27" s="84">
        <v>25</v>
      </c>
      <c r="E27" s="43">
        <v>625</v>
      </c>
      <c r="F27" s="65" t="s">
        <v>1081</v>
      </c>
      <c r="G27" s="43" t="s">
        <v>11</v>
      </c>
      <c r="H27" s="49">
        <v>1540</v>
      </c>
      <c r="I27" s="64" t="s">
        <v>1092</v>
      </c>
      <c r="J27" s="330">
        <v>1540</v>
      </c>
      <c r="K27" s="45" t="s">
        <v>1110</v>
      </c>
      <c r="L27" s="76" t="s">
        <v>1031</v>
      </c>
      <c r="M27" s="8" t="s">
        <v>1038</v>
      </c>
      <c r="N27" s="382"/>
      <c r="O27" s="382" t="s">
        <v>1111</v>
      </c>
      <c r="P27" s="768"/>
      <c r="Q27" s="771"/>
    </row>
    <row r="28" spans="1:29" x14ac:dyDescent="0.25">
      <c r="A28" s="74">
        <v>26</v>
      </c>
      <c r="B28" s="37" t="s">
        <v>1077</v>
      </c>
      <c r="C28" s="37" t="s">
        <v>1021</v>
      </c>
      <c r="D28" s="84">
        <v>27</v>
      </c>
      <c r="E28" s="43">
        <v>627</v>
      </c>
      <c r="F28" s="65" t="s">
        <v>1112</v>
      </c>
      <c r="G28" s="43" t="s">
        <v>11</v>
      </c>
      <c r="H28" s="43">
        <v>39170</v>
      </c>
      <c r="I28" s="64" t="s">
        <v>1092</v>
      </c>
      <c r="J28" s="330">
        <v>39170</v>
      </c>
      <c r="K28" s="45" t="s">
        <v>1113</v>
      </c>
      <c r="L28" s="76" t="s">
        <v>1031</v>
      </c>
      <c r="M28" s="8" t="s">
        <v>1055</v>
      </c>
      <c r="N28" s="382"/>
      <c r="O28" s="382" t="s">
        <v>1114</v>
      </c>
      <c r="P28" s="768"/>
      <c r="Q28" s="771"/>
    </row>
    <row r="29" spans="1:29" s="237" customFormat="1" x14ac:dyDescent="0.25">
      <c r="A29" s="229">
        <v>27</v>
      </c>
      <c r="B29" s="314" t="s">
        <v>1115</v>
      </c>
      <c r="C29" s="314" t="s">
        <v>1116</v>
      </c>
      <c r="D29" s="259">
        <v>28</v>
      </c>
      <c r="E29" s="276">
        <v>628</v>
      </c>
      <c r="F29" s="315" t="s">
        <v>1112</v>
      </c>
      <c r="G29" s="276" t="s">
        <v>11</v>
      </c>
      <c r="H29" s="276">
        <v>1150</v>
      </c>
      <c r="I29" s="316" t="s">
        <v>1092</v>
      </c>
      <c r="J29" s="310">
        <v>1150</v>
      </c>
      <c r="K29" s="245" t="s">
        <v>1117</v>
      </c>
      <c r="L29" s="278" t="s">
        <v>1031</v>
      </c>
      <c r="M29" s="233" t="s">
        <v>1043</v>
      </c>
      <c r="N29" s="383"/>
      <c r="O29" s="383" t="s">
        <v>1118</v>
      </c>
      <c r="P29" s="266" t="s">
        <v>2223</v>
      </c>
      <c r="Q29" s="770"/>
    </row>
    <row r="30" spans="1:29" s="237" customFormat="1" x14ac:dyDescent="0.25">
      <c r="A30" s="229">
        <v>28</v>
      </c>
      <c r="B30" s="364" t="s">
        <v>1119</v>
      </c>
      <c r="C30" s="364" t="s">
        <v>1041</v>
      </c>
      <c r="D30" s="259">
        <v>29</v>
      </c>
      <c r="E30" s="284">
        <v>629</v>
      </c>
      <c r="F30" s="315" t="s">
        <v>1112</v>
      </c>
      <c r="G30" s="276" t="s">
        <v>11</v>
      </c>
      <c r="H30" s="284">
        <v>5614</v>
      </c>
      <c r="I30" s="316" t="s">
        <v>1092</v>
      </c>
      <c r="J30" s="310">
        <v>5614</v>
      </c>
      <c r="K30" s="245" t="s">
        <v>1120</v>
      </c>
      <c r="L30" s="278" t="s">
        <v>1031</v>
      </c>
      <c r="M30" s="233" t="s">
        <v>1038</v>
      </c>
      <c r="N30" s="383"/>
      <c r="O30" s="383" t="s">
        <v>1121</v>
      </c>
      <c r="P30" s="266" t="s">
        <v>2400</v>
      </c>
      <c r="Q30" s="770"/>
    </row>
    <row r="31" spans="1:29" x14ac:dyDescent="0.25">
      <c r="A31" s="74">
        <v>29</v>
      </c>
      <c r="B31" s="75" t="s">
        <v>1053</v>
      </c>
      <c r="C31" s="75" t="s">
        <v>1021</v>
      </c>
      <c r="D31" s="84">
        <v>30</v>
      </c>
      <c r="E31" s="43">
        <v>630</v>
      </c>
      <c r="F31" s="65" t="s">
        <v>1122</v>
      </c>
      <c r="G31" s="43" t="s">
        <v>11</v>
      </c>
      <c r="H31" s="43">
        <v>3025</v>
      </c>
      <c r="I31" s="64" t="s">
        <v>1123</v>
      </c>
      <c r="J31" s="330">
        <v>3001</v>
      </c>
      <c r="K31" s="45" t="s">
        <v>1124</v>
      </c>
      <c r="L31" s="76" t="s">
        <v>1031</v>
      </c>
      <c r="M31" s="8" t="s">
        <v>1125</v>
      </c>
      <c r="N31" s="382"/>
      <c r="O31" s="382" t="s">
        <v>1126</v>
      </c>
      <c r="P31" s="768"/>
      <c r="Q31" s="771"/>
    </row>
    <row r="32" spans="1:29" x14ac:dyDescent="0.25">
      <c r="A32" s="73">
        <v>30</v>
      </c>
      <c r="B32" s="14" t="s">
        <v>1070</v>
      </c>
      <c r="C32" s="14" t="s">
        <v>1035</v>
      </c>
      <c r="D32" s="84">
        <v>31</v>
      </c>
      <c r="E32" s="43">
        <v>631</v>
      </c>
      <c r="F32" s="65" t="s">
        <v>1122</v>
      </c>
      <c r="G32" s="43" t="s">
        <v>11</v>
      </c>
      <c r="H32" s="43">
        <v>2105</v>
      </c>
      <c r="I32" s="64" t="s">
        <v>1123</v>
      </c>
      <c r="J32" s="330">
        <v>2078</v>
      </c>
      <c r="K32" s="45" t="s">
        <v>1127</v>
      </c>
      <c r="L32" s="76" t="s">
        <v>1031</v>
      </c>
      <c r="M32" s="8" t="s">
        <v>1125</v>
      </c>
      <c r="N32" s="382"/>
      <c r="O32" s="382" t="s">
        <v>1128</v>
      </c>
      <c r="P32" s="768"/>
      <c r="Q32" s="771"/>
    </row>
    <row r="33" spans="1:17" x14ac:dyDescent="0.25">
      <c r="A33" s="73">
        <v>31</v>
      </c>
      <c r="B33" s="14" t="s">
        <v>1067</v>
      </c>
      <c r="C33" s="14" t="s">
        <v>1021</v>
      </c>
      <c r="D33" s="84">
        <v>32</v>
      </c>
      <c r="E33" s="43">
        <v>632</v>
      </c>
      <c r="F33" s="65" t="s">
        <v>1122</v>
      </c>
      <c r="G33" s="43" t="s">
        <v>11</v>
      </c>
      <c r="H33" s="49">
        <v>1836.25</v>
      </c>
      <c r="I33" s="64" t="s">
        <v>1123</v>
      </c>
      <c r="J33" s="330">
        <v>1811.25</v>
      </c>
      <c r="K33" s="45" t="s">
        <v>1129</v>
      </c>
      <c r="L33" s="76" t="s">
        <v>1031</v>
      </c>
      <c r="M33" s="8" t="s">
        <v>1125</v>
      </c>
      <c r="N33" s="382"/>
      <c r="O33" s="382" t="s">
        <v>1130</v>
      </c>
      <c r="P33" s="768"/>
      <c r="Q33" s="771"/>
    </row>
    <row r="34" spans="1:17" s="237" customFormat="1" x14ac:dyDescent="0.25">
      <c r="A34" s="238">
        <v>32</v>
      </c>
      <c r="B34" s="328" t="s">
        <v>1045</v>
      </c>
      <c r="C34" s="328" t="s">
        <v>1035</v>
      </c>
      <c r="D34" s="259">
        <v>33</v>
      </c>
      <c r="E34" s="276">
        <v>633</v>
      </c>
      <c r="F34" s="315" t="s">
        <v>1122</v>
      </c>
      <c r="G34" s="276" t="s">
        <v>11</v>
      </c>
      <c r="H34" s="284">
        <v>10150</v>
      </c>
      <c r="I34" s="316" t="s">
        <v>1123</v>
      </c>
      <c r="J34" s="310">
        <v>10150</v>
      </c>
      <c r="K34" s="245" t="s">
        <v>1131</v>
      </c>
      <c r="L34" s="278" t="s">
        <v>1031</v>
      </c>
      <c r="M34" s="233" t="s">
        <v>1125</v>
      </c>
      <c r="N34" s="383"/>
      <c r="O34" s="383" t="s">
        <v>1132</v>
      </c>
      <c r="P34" s="266" t="s">
        <v>2385</v>
      </c>
      <c r="Q34" s="770"/>
    </row>
    <row r="35" spans="1:17" x14ac:dyDescent="0.25">
      <c r="A35" s="73">
        <v>33</v>
      </c>
      <c r="B35" s="14" t="s">
        <v>1050</v>
      </c>
      <c r="C35" s="14" t="s">
        <v>1021</v>
      </c>
      <c r="D35" s="84">
        <v>34</v>
      </c>
      <c r="E35" s="43">
        <v>634</v>
      </c>
      <c r="F35" s="65" t="s">
        <v>1122</v>
      </c>
      <c r="G35" s="43" t="s">
        <v>11</v>
      </c>
      <c r="H35" s="49">
        <v>24752</v>
      </c>
      <c r="I35" s="64" t="s">
        <v>1123</v>
      </c>
      <c r="J35" s="330">
        <v>24729</v>
      </c>
      <c r="K35" s="45" t="s">
        <v>1133</v>
      </c>
      <c r="L35" s="76" t="s">
        <v>1031</v>
      </c>
      <c r="M35" s="8" t="s">
        <v>1125</v>
      </c>
      <c r="N35" s="382"/>
      <c r="O35" s="382" t="s">
        <v>1134</v>
      </c>
      <c r="P35" s="768"/>
      <c r="Q35" s="771"/>
    </row>
    <row r="36" spans="1:17" x14ac:dyDescent="0.25">
      <c r="A36" s="73">
        <v>34</v>
      </c>
      <c r="B36" s="14" t="s">
        <v>1034</v>
      </c>
      <c r="C36" s="14" t="s">
        <v>1035</v>
      </c>
      <c r="D36" s="84">
        <v>35</v>
      </c>
      <c r="E36" s="43">
        <v>635</v>
      </c>
      <c r="F36" s="65" t="s">
        <v>1122</v>
      </c>
      <c r="G36" s="43" t="s">
        <v>11</v>
      </c>
      <c r="H36" s="49">
        <v>465</v>
      </c>
      <c r="I36" s="64" t="s">
        <v>1123</v>
      </c>
      <c r="J36" s="330">
        <v>440</v>
      </c>
      <c r="K36" s="45" t="s">
        <v>1135</v>
      </c>
      <c r="L36" s="76" t="s">
        <v>1031</v>
      </c>
      <c r="M36" s="8" t="s">
        <v>1125</v>
      </c>
      <c r="N36" s="382"/>
      <c r="O36" s="382" t="s">
        <v>1136</v>
      </c>
      <c r="P36" s="768"/>
      <c r="Q36" s="771"/>
    </row>
    <row r="37" spans="1:17" x14ac:dyDescent="0.25">
      <c r="A37" s="74">
        <v>35</v>
      </c>
      <c r="B37" s="14" t="s">
        <v>1057</v>
      </c>
      <c r="C37" s="14" t="s">
        <v>1021</v>
      </c>
      <c r="D37" s="84">
        <v>36</v>
      </c>
      <c r="E37" s="43">
        <v>636</v>
      </c>
      <c r="F37" s="65" t="s">
        <v>1122</v>
      </c>
      <c r="G37" s="43" t="s">
        <v>11</v>
      </c>
      <c r="H37" s="49">
        <v>1025</v>
      </c>
      <c r="I37" s="64" t="s">
        <v>1123</v>
      </c>
      <c r="J37" s="330">
        <v>1013</v>
      </c>
      <c r="K37" s="45" t="s">
        <v>1137</v>
      </c>
      <c r="L37" s="76" t="s">
        <v>1031</v>
      </c>
      <c r="M37" s="8" t="s">
        <v>1125</v>
      </c>
      <c r="N37" s="382"/>
      <c r="O37" s="382" t="s">
        <v>1138</v>
      </c>
      <c r="P37" s="768"/>
      <c r="Q37" s="771"/>
    </row>
    <row r="38" spans="1:17" x14ac:dyDescent="0.25">
      <c r="A38" s="73">
        <v>36</v>
      </c>
      <c r="B38" s="14" t="s">
        <v>1061</v>
      </c>
      <c r="C38" s="14" t="s">
        <v>1021</v>
      </c>
      <c r="D38" s="84">
        <v>37</v>
      </c>
      <c r="E38" s="43">
        <v>637</v>
      </c>
      <c r="F38" s="65" t="s">
        <v>1122</v>
      </c>
      <c r="G38" s="43" t="s">
        <v>11</v>
      </c>
      <c r="H38" s="49">
        <v>1225</v>
      </c>
      <c r="I38" s="64" t="s">
        <v>1123</v>
      </c>
      <c r="J38" s="330">
        <v>1203</v>
      </c>
      <c r="K38" s="45" t="s">
        <v>1139</v>
      </c>
      <c r="L38" s="76" t="s">
        <v>1031</v>
      </c>
      <c r="M38" s="8" t="s">
        <v>1125</v>
      </c>
      <c r="N38" s="382"/>
      <c r="O38" s="382" t="s">
        <v>1140</v>
      </c>
      <c r="P38" s="768"/>
      <c r="Q38" s="771"/>
    </row>
    <row r="39" spans="1:17" x14ac:dyDescent="0.25">
      <c r="A39" s="73">
        <v>37</v>
      </c>
      <c r="B39" s="14" t="s">
        <v>1020</v>
      </c>
      <c r="C39" s="14" t="s">
        <v>1021</v>
      </c>
      <c r="D39" s="84">
        <v>38</v>
      </c>
      <c r="E39" s="43">
        <v>638</v>
      </c>
      <c r="F39" s="65" t="s">
        <v>1122</v>
      </c>
      <c r="G39" s="43" t="s">
        <v>11</v>
      </c>
      <c r="H39" s="43">
        <v>2600</v>
      </c>
      <c r="I39" s="64" t="s">
        <v>1123</v>
      </c>
      <c r="J39" s="330">
        <v>2576</v>
      </c>
      <c r="K39" s="45" t="s">
        <v>1141</v>
      </c>
      <c r="L39" s="76" t="s">
        <v>1031</v>
      </c>
      <c r="M39" s="8" t="s">
        <v>1125</v>
      </c>
      <c r="N39" s="382"/>
      <c r="O39" s="381" t="s">
        <v>1142</v>
      </c>
      <c r="P39" s="768"/>
      <c r="Q39" s="771"/>
    </row>
    <row r="40" spans="1:17" x14ac:dyDescent="0.25">
      <c r="A40" s="74">
        <v>38</v>
      </c>
      <c r="B40" s="14" t="s">
        <v>1064</v>
      </c>
      <c r="C40" s="14" t="s">
        <v>1065</v>
      </c>
      <c r="D40" s="84">
        <v>39</v>
      </c>
      <c r="E40" s="43">
        <v>639</v>
      </c>
      <c r="F40" s="65" t="s">
        <v>1122</v>
      </c>
      <c r="G40" s="43" t="s">
        <v>11</v>
      </c>
      <c r="H40" s="49">
        <v>6500</v>
      </c>
      <c r="I40" s="64" t="s">
        <v>1123</v>
      </c>
      <c r="J40" s="330">
        <v>6500</v>
      </c>
      <c r="K40" s="45" t="s">
        <v>1143</v>
      </c>
      <c r="L40" s="76" t="s">
        <v>1031</v>
      </c>
      <c r="M40" s="8" t="s">
        <v>1125</v>
      </c>
      <c r="N40" s="382"/>
      <c r="O40" s="382" t="s">
        <v>1144</v>
      </c>
      <c r="P40" s="768"/>
      <c r="Q40" s="771"/>
    </row>
    <row r="41" spans="1:17" x14ac:dyDescent="0.25">
      <c r="A41" s="73">
        <v>39</v>
      </c>
      <c r="B41" s="14" t="s">
        <v>1119</v>
      </c>
      <c r="C41" s="14" t="s">
        <v>1041</v>
      </c>
      <c r="D41" s="84">
        <v>40</v>
      </c>
      <c r="E41" s="43">
        <v>640</v>
      </c>
      <c r="F41" s="65" t="s">
        <v>1122</v>
      </c>
      <c r="G41" s="43" t="s">
        <v>11</v>
      </c>
      <c r="H41" s="43">
        <v>6925</v>
      </c>
      <c r="I41" s="64" t="s">
        <v>1123</v>
      </c>
      <c r="J41" s="330">
        <v>6925</v>
      </c>
      <c r="K41" s="45" t="s">
        <v>1145</v>
      </c>
      <c r="L41" s="76" t="s">
        <v>1031</v>
      </c>
      <c r="M41" s="8" t="s">
        <v>1125</v>
      </c>
      <c r="N41" s="382"/>
      <c r="O41" s="382" t="s">
        <v>1146</v>
      </c>
      <c r="P41" s="768"/>
      <c r="Q41" s="771"/>
    </row>
    <row r="42" spans="1:17" s="237" customFormat="1" x14ac:dyDescent="0.25">
      <c r="A42" s="229">
        <v>40</v>
      </c>
      <c r="B42" s="328" t="s">
        <v>1086</v>
      </c>
      <c r="C42" s="328" t="s">
        <v>1087</v>
      </c>
      <c r="D42" s="259">
        <v>41</v>
      </c>
      <c r="E42" s="276">
        <v>641</v>
      </c>
      <c r="F42" s="315" t="s">
        <v>1122</v>
      </c>
      <c r="G42" s="229" t="s">
        <v>52</v>
      </c>
      <c r="H42" s="276">
        <v>6400</v>
      </c>
      <c r="I42" s="316" t="s">
        <v>1147</v>
      </c>
      <c r="J42" s="310">
        <v>6395.5</v>
      </c>
      <c r="K42" s="245" t="s">
        <v>1148</v>
      </c>
      <c r="L42" s="278" t="s">
        <v>1031</v>
      </c>
      <c r="M42" s="341" t="s">
        <v>1091</v>
      </c>
      <c r="N42" s="341"/>
      <c r="O42" s="341" t="s">
        <v>1267</v>
      </c>
      <c r="P42" s="266" t="s">
        <v>2387</v>
      </c>
      <c r="Q42" s="770"/>
    </row>
    <row r="43" spans="1:17" x14ac:dyDescent="0.25">
      <c r="A43" s="74">
        <v>41</v>
      </c>
      <c r="B43" s="45" t="s">
        <v>1115</v>
      </c>
      <c r="C43" s="45" t="s">
        <v>1116</v>
      </c>
      <c r="D43" s="84">
        <v>42</v>
      </c>
      <c r="E43" s="49">
        <v>642</v>
      </c>
      <c r="F43" s="65" t="s">
        <v>1122</v>
      </c>
      <c r="G43" s="43" t="s">
        <v>11</v>
      </c>
      <c r="H43" s="49">
        <v>1150</v>
      </c>
      <c r="I43" s="64" t="s">
        <v>1123</v>
      </c>
      <c r="J43" s="330">
        <v>1150</v>
      </c>
      <c r="K43" s="45" t="s">
        <v>1149</v>
      </c>
      <c r="L43" s="76" t="s">
        <v>1031</v>
      </c>
      <c r="M43" s="8" t="s">
        <v>1125</v>
      </c>
      <c r="N43" s="382"/>
      <c r="O43" s="382" t="s">
        <v>1150</v>
      </c>
      <c r="P43" s="768"/>
      <c r="Q43" s="771"/>
    </row>
    <row r="44" spans="1:17" x14ac:dyDescent="0.25">
      <c r="A44" s="73">
        <v>42</v>
      </c>
      <c r="B44" s="45" t="s">
        <v>1119</v>
      </c>
      <c r="C44" s="45" t="s">
        <v>1041</v>
      </c>
      <c r="D44" s="84">
        <v>43</v>
      </c>
      <c r="E44" s="49">
        <v>643</v>
      </c>
      <c r="F44" s="65" t="s">
        <v>1151</v>
      </c>
      <c r="G44" s="43" t="s">
        <v>11</v>
      </c>
      <c r="H44" s="49">
        <v>6925</v>
      </c>
      <c r="I44" s="64" t="s">
        <v>1123</v>
      </c>
      <c r="J44" s="330">
        <v>6925</v>
      </c>
      <c r="K44" s="45" t="s">
        <v>1152</v>
      </c>
      <c r="L44" s="76" t="s">
        <v>1031</v>
      </c>
      <c r="M44" s="8" t="s">
        <v>1125</v>
      </c>
      <c r="N44" s="382"/>
      <c r="O44" s="382" t="s">
        <v>1154</v>
      </c>
      <c r="P44" s="768"/>
      <c r="Q44" s="771"/>
    </row>
    <row r="45" spans="1:17" s="237" customFormat="1" x14ac:dyDescent="0.25">
      <c r="A45" s="229">
        <v>43</v>
      </c>
      <c r="B45" s="245" t="s">
        <v>1086</v>
      </c>
      <c r="C45" s="245" t="s">
        <v>1087</v>
      </c>
      <c r="D45" s="259">
        <v>44</v>
      </c>
      <c r="E45" s="284">
        <v>644</v>
      </c>
      <c r="F45" s="315" t="s">
        <v>1153</v>
      </c>
      <c r="G45" s="229" t="s">
        <v>52</v>
      </c>
      <c r="H45" s="284">
        <v>6400</v>
      </c>
      <c r="I45" s="316" t="s">
        <v>1147</v>
      </c>
      <c r="J45" s="310">
        <v>6395.5</v>
      </c>
      <c r="K45" s="245" t="s">
        <v>1148</v>
      </c>
      <c r="L45" s="278" t="s">
        <v>1031</v>
      </c>
      <c r="M45" s="77" t="s">
        <v>1091</v>
      </c>
      <c r="N45" s="77"/>
      <c r="O45" s="341" t="s">
        <v>1267</v>
      </c>
      <c r="P45" s="266" t="s">
        <v>2386</v>
      </c>
      <c r="Q45" s="770"/>
    </row>
    <row r="46" spans="1:17" x14ac:dyDescent="0.25">
      <c r="A46" s="74">
        <v>44</v>
      </c>
      <c r="B46" s="45" t="s">
        <v>1077</v>
      </c>
      <c r="C46" s="45" t="s">
        <v>1021</v>
      </c>
      <c r="D46" s="84">
        <v>45</v>
      </c>
      <c r="E46" s="49">
        <v>645</v>
      </c>
      <c r="F46" s="65" t="s">
        <v>1153</v>
      </c>
      <c r="G46" s="43" t="s">
        <v>11</v>
      </c>
      <c r="H46" s="49">
        <v>39830</v>
      </c>
      <c r="I46" s="64" t="s">
        <v>1123</v>
      </c>
      <c r="J46" s="330">
        <v>39830</v>
      </c>
      <c r="K46" s="45" t="s">
        <v>1155</v>
      </c>
      <c r="L46" s="76" t="s">
        <v>1031</v>
      </c>
      <c r="M46" s="8" t="s">
        <v>1125</v>
      </c>
      <c r="N46" s="382"/>
      <c r="O46" s="382" t="s">
        <v>1156</v>
      </c>
      <c r="P46" s="768"/>
      <c r="Q46" s="771"/>
    </row>
    <row r="47" spans="1:17" s="237" customFormat="1" x14ac:dyDescent="0.25">
      <c r="A47" s="229">
        <v>45</v>
      </c>
      <c r="B47" s="328" t="s">
        <v>1057</v>
      </c>
      <c r="C47" s="328" t="s">
        <v>1021</v>
      </c>
      <c r="D47" s="259">
        <v>46</v>
      </c>
      <c r="E47" s="276">
        <v>646</v>
      </c>
      <c r="F47" s="315" t="s">
        <v>1157</v>
      </c>
      <c r="G47" s="276" t="s">
        <v>11</v>
      </c>
      <c r="H47" s="276">
        <v>1025</v>
      </c>
      <c r="I47" s="316" t="s">
        <v>1158</v>
      </c>
      <c r="J47" s="310">
        <v>1013</v>
      </c>
      <c r="K47" s="245" t="s">
        <v>1159</v>
      </c>
      <c r="L47" s="278" t="s">
        <v>1031</v>
      </c>
      <c r="M47" s="233" t="s">
        <v>1160</v>
      </c>
      <c r="N47" s="383"/>
      <c r="O47" s="384" t="s">
        <v>1161</v>
      </c>
      <c r="P47" s="266" t="s">
        <v>2218</v>
      </c>
      <c r="Q47" s="770"/>
    </row>
    <row r="48" spans="1:17" s="237" customFormat="1" x14ac:dyDescent="0.25">
      <c r="A48" s="229">
        <v>46</v>
      </c>
      <c r="B48" s="245" t="s">
        <v>1061</v>
      </c>
      <c r="C48" s="245" t="s">
        <v>1021</v>
      </c>
      <c r="D48" s="259">
        <v>47</v>
      </c>
      <c r="E48" s="284">
        <v>647</v>
      </c>
      <c r="F48" s="315" t="s">
        <v>1157</v>
      </c>
      <c r="G48" s="276" t="s">
        <v>11</v>
      </c>
      <c r="H48" s="284">
        <v>1225</v>
      </c>
      <c r="I48" s="316" t="s">
        <v>1162</v>
      </c>
      <c r="J48" s="310">
        <v>1203</v>
      </c>
      <c r="K48" s="245" t="s">
        <v>1163</v>
      </c>
      <c r="L48" s="278" t="s">
        <v>1031</v>
      </c>
      <c r="M48" s="233" t="s">
        <v>1164</v>
      </c>
      <c r="N48" s="383"/>
      <c r="O48" s="384" t="s">
        <v>1165</v>
      </c>
      <c r="P48" s="767" t="s">
        <v>2268</v>
      </c>
      <c r="Q48" s="770"/>
    </row>
    <row r="49" spans="1:17" s="237" customFormat="1" x14ac:dyDescent="0.25">
      <c r="A49" s="238">
        <v>47</v>
      </c>
      <c r="B49" s="235" t="s">
        <v>1020</v>
      </c>
      <c r="C49" s="235" t="s">
        <v>1021</v>
      </c>
      <c r="D49" s="259">
        <v>48</v>
      </c>
      <c r="E49" s="276">
        <v>648</v>
      </c>
      <c r="F49" s="315" t="s">
        <v>1157</v>
      </c>
      <c r="G49" s="276" t="s">
        <v>11</v>
      </c>
      <c r="H49" s="276">
        <v>2400</v>
      </c>
      <c r="I49" s="316" t="s">
        <v>1166</v>
      </c>
      <c r="J49" s="310">
        <v>2400</v>
      </c>
      <c r="K49" s="245" t="s">
        <v>1167</v>
      </c>
      <c r="L49" s="278" t="s">
        <v>1031</v>
      </c>
      <c r="M49" s="233" t="s">
        <v>1164</v>
      </c>
      <c r="N49" s="383"/>
      <c r="O49" s="384" t="s">
        <v>1168</v>
      </c>
      <c r="P49" s="767" t="s">
        <v>2250</v>
      </c>
      <c r="Q49" s="770"/>
    </row>
    <row r="50" spans="1:17" s="237" customFormat="1" x14ac:dyDescent="0.25">
      <c r="A50" s="229">
        <v>48</v>
      </c>
      <c r="B50" s="328" t="s">
        <v>1064</v>
      </c>
      <c r="C50" s="328" t="s">
        <v>1065</v>
      </c>
      <c r="D50" s="259">
        <v>49</v>
      </c>
      <c r="E50" s="276">
        <v>649</v>
      </c>
      <c r="F50" s="315" t="s">
        <v>1157</v>
      </c>
      <c r="G50" s="276" t="s">
        <v>11</v>
      </c>
      <c r="H50" s="276">
        <v>2005</v>
      </c>
      <c r="I50" s="316" t="s">
        <v>1169</v>
      </c>
      <c r="J50" s="310">
        <v>2005</v>
      </c>
      <c r="K50" s="245" t="s">
        <v>1170</v>
      </c>
      <c r="L50" s="278" t="s">
        <v>1031</v>
      </c>
      <c r="M50" s="233" t="s">
        <v>1164</v>
      </c>
      <c r="N50" s="383"/>
      <c r="O50" s="384" t="s">
        <v>1171</v>
      </c>
      <c r="P50" s="266" t="s">
        <v>2221</v>
      </c>
      <c r="Q50" s="770"/>
    </row>
    <row r="51" spans="1:17" s="237" customFormat="1" x14ac:dyDescent="0.25">
      <c r="A51" s="229">
        <v>49</v>
      </c>
      <c r="B51" s="328" t="s">
        <v>1045</v>
      </c>
      <c r="C51" s="328" t="s">
        <v>1035</v>
      </c>
      <c r="D51" s="259">
        <v>50</v>
      </c>
      <c r="E51" s="276">
        <v>650</v>
      </c>
      <c r="F51" s="315" t="s">
        <v>1157</v>
      </c>
      <c r="G51" s="276" t="s">
        <v>11</v>
      </c>
      <c r="H51" s="284">
        <v>10090</v>
      </c>
      <c r="I51" s="316" t="s">
        <v>1172</v>
      </c>
      <c r="J51" s="310">
        <v>10090</v>
      </c>
      <c r="K51" s="245" t="s">
        <v>1173</v>
      </c>
      <c r="L51" s="278" t="s">
        <v>1031</v>
      </c>
      <c r="M51" s="233" t="s">
        <v>1164</v>
      </c>
      <c r="N51" s="383"/>
      <c r="O51" s="384" t="s">
        <v>1174</v>
      </c>
      <c r="P51" s="767" t="s">
        <v>2266</v>
      </c>
      <c r="Q51" s="770"/>
    </row>
    <row r="52" spans="1:17" s="237" customFormat="1" x14ac:dyDescent="0.25">
      <c r="A52" s="238">
        <v>50</v>
      </c>
      <c r="B52" s="328" t="s">
        <v>1050</v>
      </c>
      <c r="C52" s="328" t="s">
        <v>1021</v>
      </c>
      <c r="D52" s="259">
        <v>51</v>
      </c>
      <c r="E52" s="276">
        <v>651</v>
      </c>
      <c r="F52" s="315" t="s">
        <v>1157</v>
      </c>
      <c r="G52" s="276" t="s">
        <v>11</v>
      </c>
      <c r="H52" s="284">
        <v>17792</v>
      </c>
      <c r="I52" s="316" t="s">
        <v>1175</v>
      </c>
      <c r="J52" s="310">
        <v>17769</v>
      </c>
      <c r="K52" s="245" t="s">
        <v>1176</v>
      </c>
      <c r="L52" s="278" t="s">
        <v>1031</v>
      </c>
      <c r="M52" s="233" t="s">
        <v>1164</v>
      </c>
      <c r="N52" s="383"/>
      <c r="O52" s="384" t="s">
        <v>1177</v>
      </c>
      <c r="P52" s="767" t="s">
        <v>2270</v>
      </c>
      <c r="Q52" s="770"/>
    </row>
    <row r="53" spans="1:17" s="237" customFormat="1" x14ac:dyDescent="0.25">
      <c r="A53" s="229">
        <v>51</v>
      </c>
      <c r="B53" s="328" t="s">
        <v>1034</v>
      </c>
      <c r="C53" s="328" t="s">
        <v>1035</v>
      </c>
      <c r="D53" s="259">
        <v>52</v>
      </c>
      <c r="E53" s="276">
        <v>652</v>
      </c>
      <c r="F53" s="315" t="s">
        <v>1157</v>
      </c>
      <c r="G53" s="276" t="s">
        <v>11</v>
      </c>
      <c r="H53" s="284">
        <v>465</v>
      </c>
      <c r="I53" s="316" t="s">
        <v>1178</v>
      </c>
      <c r="J53" s="310">
        <v>440</v>
      </c>
      <c r="K53" s="245" t="s">
        <v>1179</v>
      </c>
      <c r="L53" s="278" t="s">
        <v>1031</v>
      </c>
      <c r="M53" s="233" t="s">
        <v>1164</v>
      </c>
      <c r="N53" s="383"/>
      <c r="O53" s="384" t="s">
        <v>1180</v>
      </c>
      <c r="P53" s="767" t="s">
        <v>2255</v>
      </c>
      <c r="Q53" s="770"/>
    </row>
    <row r="54" spans="1:17" s="237" customFormat="1" x14ac:dyDescent="0.25">
      <c r="A54" s="229">
        <v>52</v>
      </c>
      <c r="B54" s="328" t="s">
        <v>1027</v>
      </c>
      <c r="C54" s="328" t="s">
        <v>1028</v>
      </c>
      <c r="D54" s="259">
        <v>53</v>
      </c>
      <c r="E54" s="276">
        <v>653</v>
      </c>
      <c r="F54" s="315" t="s">
        <v>1157</v>
      </c>
      <c r="G54" s="276" t="s">
        <v>52</v>
      </c>
      <c r="H54" s="284">
        <v>2055</v>
      </c>
      <c r="I54" s="316" t="s">
        <v>1181</v>
      </c>
      <c r="J54" s="310">
        <v>2045</v>
      </c>
      <c r="K54" s="245" t="s">
        <v>1182</v>
      </c>
      <c r="L54" s="278" t="s">
        <v>1031</v>
      </c>
      <c r="M54" s="233" t="s">
        <v>1160</v>
      </c>
      <c r="N54" s="383"/>
      <c r="O54" s="384" t="s">
        <v>1183</v>
      </c>
      <c r="P54" s="266" t="s">
        <v>2219</v>
      </c>
      <c r="Q54" s="770"/>
    </row>
    <row r="55" spans="1:17" s="237" customFormat="1" x14ac:dyDescent="0.25">
      <c r="A55" s="238">
        <v>53</v>
      </c>
      <c r="B55" s="328" t="s">
        <v>1119</v>
      </c>
      <c r="C55" s="328" t="s">
        <v>1041</v>
      </c>
      <c r="D55" s="259">
        <v>54</v>
      </c>
      <c r="E55" s="276">
        <v>654</v>
      </c>
      <c r="F55" s="315" t="s">
        <v>1157</v>
      </c>
      <c r="G55" s="276" t="s">
        <v>11</v>
      </c>
      <c r="H55" s="284">
        <v>13825</v>
      </c>
      <c r="I55" s="316" t="s">
        <v>1184</v>
      </c>
      <c r="J55" s="310">
        <v>13802</v>
      </c>
      <c r="K55" s="245" t="s">
        <v>1185</v>
      </c>
      <c r="L55" s="278" t="s">
        <v>1031</v>
      </c>
      <c r="M55" s="233" t="s">
        <v>1164</v>
      </c>
      <c r="N55" s="383"/>
      <c r="O55" s="384" t="s">
        <v>1186</v>
      </c>
      <c r="P55" s="767" t="s">
        <v>2265</v>
      </c>
      <c r="Q55" s="770"/>
    </row>
    <row r="56" spans="1:17" s="237" customFormat="1" x14ac:dyDescent="0.25">
      <c r="A56" s="229">
        <v>54</v>
      </c>
      <c r="B56" s="328" t="s">
        <v>1086</v>
      </c>
      <c r="C56" s="328" t="s">
        <v>1087</v>
      </c>
      <c r="D56" s="259">
        <v>55</v>
      </c>
      <c r="E56" s="276">
        <v>655</v>
      </c>
      <c r="F56" s="315" t="s">
        <v>1157</v>
      </c>
      <c r="G56" s="229" t="s">
        <v>52</v>
      </c>
      <c r="H56" s="284">
        <v>12775</v>
      </c>
      <c r="I56" s="316" t="s">
        <v>1187</v>
      </c>
      <c r="J56" s="310">
        <v>12769</v>
      </c>
      <c r="K56" s="245" t="s">
        <v>1188</v>
      </c>
      <c r="L56" s="278" t="s">
        <v>1031</v>
      </c>
      <c r="M56" s="233" t="s">
        <v>1160</v>
      </c>
      <c r="N56" s="383"/>
      <c r="O56" s="384" t="s">
        <v>1189</v>
      </c>
      <c r="P56" s="767" t="s">
        <v>2286</v>
      </c>
      <c r="Q56" s="770"/>
    </row>
    <row r="57" spans="1:17" s="237" customFormat="1" x14ac:dyDescent="0.25">
      <c r="A57" s="229">
        <v>55</v>
      </c>
      <c r="B57" s="328" t="s">
        <v>1070</v>
      </c>
      <c r="C57" s="328" t="s">
        <v>1035</v>
      </c>
      <c r="D57" s="259">
        <v>56</v>
      </c>
      <c r="E57" s="276">
        <v>656</v>
      </c>
      <c r="F57" s="315" t="s">
        <v>1157</v>
      </c>
      <c r="G57" s="276" t="s">
        <v>11</v>
      </c>
      <c r="H57" s="276">
        <v>1505</v>
      </c>
      <c r="I57" s="316" t="s">
        <v>1190</v>
      </c>
      <c r="J57" s="310">
        <v>1478</v>
      </c>
      <c r="K57" s="245" t="s">
        <v>1191</v>
      </c>
      <c r="L57" s="278" t="s">
        <v>1031</v>
      </c>
      <c r="M57" s="233" t="s">
        <v>1164</v>
      </c>
      <c r="N57" s="383"/>
      <c r="O57" s="384" t="s">
        <v>1171</v>
      </c>
      <c r="P57" s="266" t="s">
        <v>2220</v>
      </c>
      <c r="Q57" s="770"/>
    </row>
    <row r="58" spans="1:17" s="237" customFormat="1" x14ac:dyDescent="0.25">
      <c r="A58" s="238">
        <v>56</v>
      </c>
      <c r="B58" s="328" t="s">
        <v>1067</v>
      </c>
      <c r="C58" s="328" t="s">
        <v>1021</v>
      </c>
      <c r="D58" s="259">
        <v>57</v>
      </c>
      <c r="E58" s="276">
        <v>657</v>
      </c>
      <c r="F58" s="315" t="s">
        <v>1157</v>
      </c>
      <c r="G58" s="276" t="s">
        <v>11</v>
      </c>
      <c r="H58" s="284">
        <v>1608.75</v>
      </c>
      <c r="I58" s="316" t="s">
        <v>1192</v>
      </c>
      <c r="J58" s="310">
        <v>1583.75</v>
      </c>
      <c r="K58" s="245" t="s">
        <v>1193</v>
      </c>
      <c r="L58" s="278" t="s">
        <v>1031</v>
      </c>
      <c r="M58" s="233" t="s">
        <v>1164</v>
      </c>
      <c r="N58" s="268"/>
      <c r="O58" s="384" t="s">
        <v>1194</v>
      </c>
      <c r="P58" s="767" t="s">
        <v>2252</v>
      </c>
      <c r="Q58" s="770"/>
    </row>
    <row r="59" spans="1:17" s="237" customFormat="1" x14ac:dyDescent="0.25">
      <c r="A59" s="229">
        <v>57</v>
      </c>
      <c r="B59" s="328" t="s">
        <v>1064</v>
      </c>
      <c r="C59" s="328" t="s">
        <v>1065</v>
      </c>
      <c r="D59" s="259">
        <v>58</v>
      </c>
      <c r="E59" s="276">
        <v>658</v>
      </c>
      <c r="F59" s="315" t="s">
        <v>1195</v>
      </c>
      <c r="G59" s="276" t="s">
        <v>11</v>
      </c>
      <c r="H59" s="284">
        <v>685</v>
      </c>
      <c r="I59" s="316" t="s">
        <v>1196</v>
      </c>
      <c r="J59" s="310">
        <v>685</v>
      </c>
      <c r="K59" s="245" t="s">
        <v>1197</v>
      </c>
      <c r="L59" s="278" t="s">
        <v>1031</v>
      </c>
      <c r="M59" s="383" t="s">
        <v>1164</v>
      </c>
      <c r="N59" s="263"/>
      <c r="O59" s="755" t="s">
        <v>1198</v>
      </c>
      <c r="P59" s="767" t="s">
        <v>2269</v>
      </c>
      <c r="Q59" s="770"/>
    </row>
    <row r="60" spans="1:17" s="237" customFormat="1" x14ac:dyDescent="0.25">
      <c r="A60" s="229">
        <v>58</v>
      </c>
      <c r="B60" s="328" t="s">
        <v>1199</v>
      </c>
      <c r="C60" s="328" t="s">
        <v>1041</v>
      </c>
      <c r="D60" s="259">
        <v>59</v>
      </c>
      <c r="E60" s="276">
        <v>659</v>
      </c>
      <c r="F60" s="315" t="s">
        <v>1195</v>
      </c>
      <c r="G60" s="276" t="s">
        <v>11</v>
      </c>
      <c r="H60" s="284">
        <v>2525</v>
      </c>
      <c r="I60" s="316" t="s">
        <v>1200</v>
      </c>
      <c r="J60" s="310">
        <v>2488</v>
      </c>
      <c r="K60" s="245" t="s">
        <v>1201</v>
      </c>
      <c r="L60" s="278" t="s">
        <v>1031</v>
      </c>
      <c r="M60" s="383" t="s">
        <v>1164</v>
      </c>
      <c r="N60" s="263"/>
      <c r="O60" s="755" t="s">
        <v>1202</v>
      </c>
      <c r="P60" s="767" t="s">
        <v>2267</v>
      </c>
      <c r="Q60" s="770"/>
    </row>
    <row r="61" spans="1:17" s="237" customFormat="1" x14ac:dyDescent="0.25">
      <c r="A61" s="238">
        <v>59</v>
      </c>
      <c r="B61" s="245" t="s">
        <v>1077</v>
      </c>
      <c r="C61" s="245" t="s">
        <v>1021</v>
      </c>
      <c r="D61" s="259">
        <v>60</v>
      </c>
      <c r="E61" s="276">
        <v>660</v>
      </c>
      <c r="F61" s="315" t="s">
        <v>1203</v>
      </c>
      <c r="G61" s="276" t="s">
        <v>11</v>
      </c>
      <c r="H61" s="284">
        <v>29230</v>
      </c>
      <c r="I61" s="316" t="s">
        <v>1204</v>
      </c>
      <c r="J61" s="310">
        <v>29230</v>
      </c>
      <c r="K61" s="245" t="s">
        <v>1205</v>
      </c>
      <c r="L61" s="278" t="s">
        <v>1031</v>
      </c>
      <c r="M61" s="383" t="s">
        <v>1206</v>
      </c>
      <c r="N61" s="263"/>
      <c r="O61" s="755" t="s">
        <v>1207</v>
      </c>
      <c r="P61" s="767" t="s">
        <v>2251</v>
      </c>
      <c r="Q61" s="770"/>
    </row>
    <row r="62" spans="1:17" s="237" customFormat="1" x14ac:dyDescent="0.25">
      <c r="A62" s="229">
        <v>60</v>
      </c>
      <c r="B62" s="328" t="s">
        <v>1050</v>
      </c>
      <c r="C62" s="328" t="s">
        <v>1021</v>
      </c>
      <c r="D62" s="259">
        <v>61</v>
      </c>
      <c r="E62" s="276">
        <v>661</v>
      </c>
      <c r="F62" s="315" t="s">
        <v>1208</v>
      </c>
      <c r="G62" s="276" t="s">
        <v>11</v>
      </c>
      <c r="H62" s="276">
        <v>17915.5</v>
      </c>
      <c r="I62" s="316" t="s">
        <v>1209</v>
      </c>
      <c r="J62" s="310">
        <v>17892.5</v>
      </c>
      <c r="K62" s="245" t="s">
        <v>1210</v>
      </c>
      <c r="L62" s="278" t="s">
        <v>1031</v>
      </c>
      <c r="M62" s="383" t="s">
        <v>1211</v>
      </c>
      <c r="N62" s="263"/>
      <c r="O62" s="755" t="s">
        <v>1212</v>
      </c>
      <c r="P62" s="266" t="s">
        <v>2391</v>
      </c>
      <c r="Q62" s="770"/>
    </row>
    <row r="63" spans="1:17" s="237" customFormat="1" x14ac:dyDescent="0.25">
      <c r="A63" s="229">
        <v>61</v>
      </c>
      <c r="B63" s="245" t="s">
        <v>1034</v>
      </c>
      <c r="C63" s="245" t="s">
        <v>1035</v>
      </c>
      <c r="D63" s="259">
        <v>62</v>
      </c>
      <c r="E63" s="284">
        <v>662</v>
      </c>
      <c r="F63" s="315" t="s">
        <v>1208</v>
      </c>
      <c r="G63" s="276" t="s">
        <v>11</v>
      </c>
      <c r="H63" s="284">
        <v>465</v>
      </c>
      <c r="I63" s="316" t="s">
        <v>1213</v>
      </c>
      <c r="J63" s="310">
        <v>465</v>
      </c>
      <c r="K63" s="245" t="s">
        <v>1214</v>
      </c>
      <c r="L63" s="278" t="s">
        <v>1031</v>
      </c>
      <c r="M63" s="383" t="s">
        <v>1215</v>
      </c>
      <c r="N63" s="263"/>
      <c r="O63" s="755" t="s">
        <v>1216</v>
      </c>
      <c r="P63" s="266" t="s">
        <v>2371</v>
      </c>
      <c r="Q63" s="770"/>
    </row>
    <row r="64" spans="1:17" s="237" customFormat="1" x14ac:dyDescent="0.25">
      <c r="A64" s="238">
        <v>62</v>
      </c>
      <c r="B64" s="235" t="s">
        <v>1057</v>
      </c>
      <c r="C64" s="235" t="s">
        <v>1021</v>
      </c>
      <c r="D64" s="259">
        <v>63</v>
      </c>
      <c r="E64" s="276">
        <v>663</v>
      </c>
      <c r="F64" s="315" t="s">
        <v>1208</v>
      </c>
      <c r="G64" s="276" t="s">
        <v>11</v>
      </c>
      <c r="H64" s="276">
        <v>1025</v>
      </c>
      <c r="I64" s="316" t="s">
        <v>1217</v>
      </c>
      <c r="J64" s="310">
        <v>1013</v>
      </c>
      <c r="K64" s="245" t="s">
        <v>1218</v>
      </c>
      <c r="L64" s="278" t="s">
        <v>1031</v>
      </c>
      <c r="M64" s="383" t="s">
        <v>1215</v>
      </c>
      <c r="N64" s="263"/>
      <c r="O64" s="755" t="s">
        <v>1415</v>
      </c>
      <c r="P64" s="266" t="s">
        <v>2222</v>
      </c>
      <c r="Q64" s="770"/>
    </row>
    <row r="65" spans="1:17" s="237" customFormat="1" x14ac:dyDescent="0.25">
      <c r="A65" s="229">
        <v>63</v>
      </c>
      <c r="B65" s="328" t="s">
        <v>1061</v>
      </c>
      <c r="C65" s="328" t="s">
        <v>1021</v>
      </c>
      <c r="D65" s="259">
        <v>64</v>
      </c>
      <c r="E65" s="276">
        <v>664</v>
      </c>
      <c r="F65" s="315" t="s">
        <v>1208</v>
      </c>
      <c r="G65" s="276" t="s">
        <v>11</v>
      </c>
      <c r="H65" s="276">
        <v>1225</v>
      </c>
      <c r="I65" s="316" t="s">
        <v>1219</v>
      </c>
      <c r="J65" s="310">
        <v>1203</v>
      </c>
      <c r="K65" s="245" t="s">
        <v>1220</v>
      </c>
      <c r="L65" s="278" t="s">
        <v>1031</v>
      </c>
      <c r="M65" s="383" t="s">
        <v>1221</v>
      </c>
      <c r="N65" s="263"/>
      <c r="O65" s="755" t="s">
        <v>1222</v>
      </c>
      <c r="P65" s="767" t="s">
        <v>2278</v>
      </c>
      <c r="Q65" s="770"/>
    </row>
    <row r="66" spans="1:17" s="237" customFormat="1" x14ac:dyDescent="0.25">
      <c r="A66" s="229">
        <v>64</v>
      </c>
      <c r="B66" s="328" t="s">
        <v>1020</v>
      </c>
      <c r="C66" s="328" t="s">
        <v>1021</v>
      </c>
      <c r="D66" s="259">
        <v>65</v>
      </c>
      <c r="E66" s="276">
        <v>665</v>
      </c>
      <c r="F66" s="315" t="s">
        <v>1208</v>
      </c>
      <c r="G66" s="276" t="s">
        <v>11</v>
      </c>
      <c r="H66" s="284">
        <v>2400</v>
      </c>
      <c r="I66" s="316" t="s">
        <v>1223</v>
      </c>
      <c r="J66" s="310">
        <v>2400</v>
      </c>
      <c r="K66" s="245" t="s">
        <v>1224</v>
      </c>
      <c r="L66" s="278" t="s">
        <v>1031</v>
      </c>
      <c r="M66" s="383" t="s">
        <v>1245</v>
      </c>
      <c r="N66" s="263"/>
      <c r="O66" s="755" t="s">
        <v>1411</v>
      </c>
      <c r="P66" s="767" t="s">
        <v>2249</v>
      </c>
      <c r="Q66" s="770"/>
    </row>
    <row r="67" spans="1:17" s="237" customFormat="1" x14ac:dyDescent="0.25">
      <c r="A67" s="238">
        <v>65</v>
      </c>
      <c r="B67" s="328" t="s">
        <v>1064</v>
      </c>
      <c r="C67" s="328" t="s">
        <v>1065</v>
      </c>
      <c r="D67" s="259">
        <v>66</v>
      </c>
      <c r="E67" s="276">
        <v>666</v>
      </c>
      <c r="F67" s="315" t="s">
        <v>1208</v>
      </c>
      <c r="G67" s="276" t="s">
        <v>11</v>
      </c>
      <c r="H67" s="284">
        <v>905</v>
      </c>
      <c r="I67" s="316" t="s">
        <v>1225</v>
      </c>
      <c r="J67" s="310">
        <v>905</v>
      </c>
      <c r="K67" s="245" t="s">
        <v>1226</v>
      </c>
      <c r="L67" s="278" t="s">
        <v>1031</v>
      </c>
      <c r="M67" s="383" t="s">
        <v>1245</v>
      </c>
      <c r="N67" s="263"/>
      <c r="O67" s="755" t="s">
        <v>1227</v>
      </c>
      <c r="P67" s="266" t="s">
        <v>2228</v>
      </c>
      <c r="Q67" s="770"/>
    </row>
    <row r="68" spans="1:17" s="237" customFormat="1" x14ac:dyDescent="0.25">
      <c r="A68" s="229">
        <v>66</v>
      </c>
      <c r="B68" s="328" t="s">
        <v>1119</v>
      </c>
      <c r="C68" s="328" t="s">
        <v>1041</v>
      </c>
      <c r="D68" s="259">
        <v>67</v>
      </c>
      <c r="E68" s="276">
        <v>667</v>
      </c>
      <c r="F68" s="315" t="s">
        <v>1208</v>
      </c>
      <c r="G68" s="276" t="s">
        <v>11</v>
      </c>
      <c r="H68" s="284">
        <v>9225</v>
      </c>
      <c r="I68" s="316" t="s">
        <v>1228</v>
      </c>
      <c r="J68" s="310">
        <v>9225</v>
      </c>
      <c r="K68" s="245" t="s">
        <v>1229</v>
      </c>
      <c r="L68" s="278" t="s">
        <v>1031</v>
      </c>
      <c r="M68" s="383" t="s">
        <v>1211</v>
      </c>
      <c r="N68" s="263"/>
      <c r="O68" s="755" t="s">
        <v>1230</v>
      </c>
      <c r="P68" s="266" t="s">
        <v>2226</v>
      </c>
      <c r="Q68" s="770"/>
    </row>
    <row r="69" spans="1:17" s="237" customFormat="1" x14ac:dyDescent="0.25">
      <c r="A69" s="229">
        <v>67</v>
      </c>
      <c r="B69" s="328" t="s">
        <v>1086</v>
      </c>
      <c r="C69" s="328" t="s">
        <v>1087</v>
      </c>
      <c r="D69" s="259">
        <v>68</v>
      </c>
      <c r="E69" s="276">
        <v>668</v>
      </c>
      <c r="F69" s="315" t="s">
        <v>1208</v>
      </c>
      <c r="G69" s="229" t="s">
        <v>52</v>
      </c>
      <c r="H69" s="284">
        <v>6400</v>
      </c>
      <c r="I69" s="316" t="s">
        <v>1231</v>
      </c>
      <c r="J69" s="310">
        <v>6395.5</v>
      </c>
      <c r="K69" s="245" t="s">
        <v>1232</v>
      </c>
      <c r="L69" s="278" t="s">
        <v>1031</v>
      </c>
      <c r="M69" s="383" t="s">
        <v>1245</v>
      </c>
      <c r="N69" s="263"/>
      <c r="O69" s="755" t="s">
        <v>1233</v>
      </c>
      <c r="P69" s="266" t="s">
        <v>2370</v>
      </c>
      <c r="Q69" s="770"/>
    </row>
    <row r="70" spans="1:17" s="237" customFormat="1" x14ac:dyDescent="0.25">
      <c r="A70" s="238">
        <v>68</v>
      </c>
      <c r="B70" s="328" t="s">
        <v>1070</v>
      </c>
      <c r="C70" s="328" t="s">
        <v>1035</v>
      </c>
      <c r="D70" s="259">
        <v>69</v>
      </c>
      <c r="E70" s="276">
        <v>669</v>
      </c>
      <c r="F70" s="315" t="s">
        <v>1208</v>
      </c>
      <c r="G70" s="276" t="s">
        <v>11</v>
      </c>
      <c r="H70" s="284">
        <v>1237</v>
      </c>
      <c r="I70" s="316" t="s">
        <v>1234</v>
      </c>
      <c r="J70" s="310">
        <v>1210</v>
      </c>
      <c r="K70" s="245" t="s">
        <v>1235</v>
      </c>
      <c r="L70" s="278" t="s">
        <v>1031</v>
      </c>
      <c r="M70" s="383" t="s">
        <v>1245</v>
      </c>
      <c r="N70" s="263"/>
      <c r="O70" s="755" t="s">
        <v>1236</v>
      </c>
      <c r="P70" s="767" t="s">
        <v>2264</v>
      </c>
      <c r="Q70" s="770"/>
    </row>
    <row r="71" spans="1:17" s="237" customFormat="1" x14ac:dyDescent="0.25">
      <c r="A71" s="229">
        <v>69</v>
      </c>
      <c r="B71" s="328" t="s">
        <v>1067</v>
      </c>
      <c r="C71" s="328" t="s">
        <v>1021</v>
      </c>
      <c r="D71" s="259">
        <v>70</v>
      </c>
      <c r="E71" s="276">
        <v>670</v>
      </c>
      <c r="F71" s="315" t="s">
        <v>1208</v>
      </c>
      <c r="G71" s="276" t="s">
        <v>11</v>
      </c>
      <c r="H71" s="284">
        <v>1600</v>
      </c>
      <c r="I71" s="316" t="s">
        <v>1237</v>
      </c>
      <c r="J71" s="310">
        <v>1575</v>
      </c>
      <c r="K71" s="245" t="s">
        <v>1238</v>
      </c>
      <c r="L71" s="278" t="s">
        <v>1031</v>
      </c>
      <c r="M71" s="383" t="s">
        <v>1245</v>
      </c>
      <c r="N71" s="263"/>
      <c r="O71" s="755" t="s">
        <v>1523</v>
      </c>
      <c r="P71" s="266" t="s">
        <v>2227</v>
      </c>
      <c r="Q71" s="770"/>
    </row>
    <row r="72" spans="1:17" s="237" customFormat="1" x14ac:dyDescent="0.25">
      <c r="A72" s="229">
        <v>70</v>
      </c>
      <c r="B72" s="328" t="s">
        <v>1045</v>
      </c>
      <c r="C72" s="328" t="s">
        <v>1035</v>
      </c>
      <c r="D72" s="259">
        <v>71</v>
      </c>
      <c r="E72" s="276">
        <v>671</v>
      </c>
      <c r="F72" s="315" t="s">
        <v>1208</v>
      </c>
      <c r="G72" s="276" t="s">
        <v>11</v>
      </c>
      <c r="H72" s="276">
        <v>7362.5</v>
      </c>
      <c r="I72" s="316" t="s">
        <v>1239</v>
      </c>
      <c r="J72" s="310">
        <v>7362.5</v>
      </c>
      <c r="K72" s="245" t="s">
        <v>1240</v>
      </c>
      <c r="L72" s="278" t="s">
        <v>1031</v>
      </c>
      <c r="M72" s="383" t="s">
        <v>1211</v>
      </c>
      <c r="N72" s="263"/>
      <c r="O72" s="755" t="s">
        <v>1241</v>
      </c>
      <c r="P72" s="266" t="s">
        <v>2230</v>
      </c>
      <c r="Q72" s="770"/>
    </row>
    <row r="73" spans="1:17" s="237" customFormat="1" x14ac:dyDescent="0.25">
      <c r="A73" s="238">
        <v>71</v>
      </c>
      <c r="B73" s="328" t="s">
        <v>1086</v>
      </c>
      <c r="C73" s="328" t="s">
        <v>1087</v>
      </c>
      <c r="D73" s="259">
        <v>72</v>
      </c>
      <c r="E73" s="276">
        <v>672</v>
      </c>
      <c r="F73" s="315" t="s">
        <v>1242</v>
      </c>
      <c r="G73" s="229" t="s">
        <v>52</v>
      </c>
      <c r="H73" s="284">
        <v>3350</v>
      </c>
      <c r="I73" s="316" t="s">
        <v>1243</v>
      </c>
      <c r="J73" s="310">
        <v>3345.5</v>
      </c>
      <c r="K73" s="245" t="s">
        <v>1244</v>
      </c>
      <c r="L73" s="278" t="s">
        <v>1031</v>
      </c>
      <c r="M73" s="383" t="s">
        <v>1245</v>
      </c>
      <c r="N73" s="263"/>
      <c r="O73" s="755" t="s">
        <v>1246</v>
      </c>
      <c r="P73" s="266" t="s">
        <v>2229</v>
      </c>
      <c r="Q73" s="770"/>
    </row>
    <row r="74" spans="1:17" s="237" customFormat="1" x14ac:dyDescent="0.25">
      <c r="A74" s="229">
        <v>72</v>
      </c>
      <c r="B74" s="328" t="s">
        <v>1064</v>
      </c>
      <c r="C74" s="328" t="s">
        <v>1065</v>
      </c>
      <c r="D74" s="259">
        <v>73</v>
      </c>
      <c r="E74" s="276">
        <v>673</v>
      </c>
      <c r="F74" s="315" t="s">
        <v>1247</v>
      </c>
      <c r="G74" s="276" t="s">
        <v>11</v>
      </c>
      <c r="H74" s="284">
        <v>399</v>
      </c>
      <c r="I74" s="316" t="s">
        <v>1248</v>
      </c>
      <c r="J74" s="310">
        <v>399</v>
      </c>
      <c r="K74" s="245" t="s">
        <v>1249</v>
      </c>
      <c r="L74" s="278" t="s">
        <v>1031</v>
      </c>
      <c r="M74" s="383" t="s">
        <v>1211</v>
      </c>
      <c r="N74" s="263"/>
      <c r="O74" s="755" t="s">
        <v>1250</v>
      </c>
      <c r="P74" s="266" t="s">
        <v>2389</v>
      </c>
      <c r="Q74" s="770"/>
    </row>
    <row r="75" spans="1:17" s="237" customFormat="1" x14ac:dyDescent="0.25">
      <c r="A75" s="229">
        <v>73</v>
      </c>
      <c r="B75" s="390" t="s">
        <v>1077</v>
      </c>
      <c r="C75" s="390" t="s">
        <v>1021</v>
      </c>
      <c r="D75" s="259">
        <v>74</v>
      </c>
      <c r="E75" s="391">
        <v>674</v>
      </c>
      <c r="F75" s="392" t="s">
        <v>1247</v>
      </c>
      <c r="G75" s="391" t="s">
        <v>11</v>
      </c>
      <c r="H75" s="393">
        <v>26730</v>
      </c>
      <c r="I75" s="394" t="s">
        <v>1251</v>
      </c>
      <c r="J75" s="395">
        <v>26730</v>
      </c>
      <c r="K75" s="396" t="s">
        <v>1252</v>
      </c>
      <c r="L75" s="274" t="s">
        <v>1031</v>
      </c>
      <c r="M75" s="268" t="s">
        <v>1215</v>
      </c>
      <c r="N75" s="263"/>
      <c r="O75" s="756" t="s">
        <v>1253</v>
      </c>
      <c r="P75" s="266" t="s">
        <v>2388</v>
      </c>
      <c r="Q75" s="770"/>
    </row>
    <row r="76" spans="1:17" s="237" customFormat="1" x14ac:dyDescent="0.25">
      <c r="A76" s="238">
        <v>74</v>
      </c>
      <c r="B76" s="258" t="s">
        <v>1045</v>
      </c>
      <c r="C76" s="258" t="s">
        <v>1035</v>
      </c>
      <c r="D76" s="259">
        <v>75</v>
      </c>
      <c r="E76" s="320">
        <v>675</v>
      </c>
      <c r="F76" s="321">
        <v>44440</v>
      </c>
      <c r="G76" s="265" t="s">
        <v>11</v>
      </c>
      <c r="H76" s="258">
        <v>5099</v>
      </c>
      <c r="I76" s="258" t="s">
        <v>1363</v>
      </c>
      <c r="J76" s="331">
        <v>5099</v>
      </c>
      <c r="K76" s="258" t="s">
        <v>1314</v>
      </c>
      <c r="L76" s="274" t="s">
        <v>1031</v>
      </c>
      <c r="M76" s="268" t="s">
        <v>1403</v>
      </c>
      <c r="N76" s="263"/>
      <c r="O76" s="757" t="s">
        <v>1407</v>
      </c>
      <c r="P76" s="266" t="s">
        <v>2217</v>
      </c>
      <c r="Q76" s="770"/>
    </row>
    <row r="77" spans="1:17" s="237" customFormat="1" x14ac:dyDescent="0.25">
      <c r="A77" s="229">
        <v>75</v>
      </c>
      <c r="B77" s="258" t="s">
        <v>1050</v>
      </c>
      <c r="C77" s="258" t="s">
        <v>1021</v>
      </c>
      <c r="D77" s="259">
        <v>76</v>
      </c>
      <c r="E77" s="320">
        <v>676</v>
      </c>
      <c r="F77" s="321">
        <v>44440</v>
      </c>
      <c r="G77" s="265" t="s">
        <v>11</v>
      </c>
      <c r="H77" s="258">
        <v>13381</v>
      </c>
      <c r="I77" s="258" t="s">
        <v>1364</v>
      </c>
      <c r="J77" s="331">
        <v>13356</v>
      </c>
      <c r="K77" s="258" t="s">
        <v>1315</v>
      </c>
      <c r="L77" s="274" t="s">
        <v>1031</v>
      </c>
      <c r="M77" s="268" t="s">
        <v>1403</v>
      </c>
      <c r="N77" s="263"/>
      <c r="O77" s="757" t="s">
        <v>1406</v>
      </c>
      <c r="P77" s="266" t="s">
        <v>2216</v>
      </c>
      <c r="Q77" s="770"/>
    </row>
    <row r="78" spans="1:17" s="237" customFormat="1" x14ac:dyDescent="0.25">
      <c r="A78" s="229">
        <v>76</v>
      </c>
      <c r="B78" s="258" t="s">
        <v>1034</v>
      </c>
      <c r="C78" s="258" t="s">
        <v>1035</v>
      </c>
      <c r="D78" s="259">
        <v>77</v>
      </c>
      <c r="E78" s="320">
        <v>677</v>
      </c>
      <c r="F78" s="321">
        <v>44440</v>
      </c>
      <c r="G78" s="265" t="s">
        <v>11</v>
      </c>
      <c r="H78" s="258">
        <v>465</v>
      </c>
      <c r="I78" s="258" t="s">
        <v>1365</v>
      </c>
      <c r="J78" s="331">
        <v>440</v>
      </c>
      <c r="K78" s="258" t="s">
        <v>1316</v>
      </c>
      <c r="L78" s="274" t="s">
        <v>1031</v>
      </c>
      <c r="M78" s="268" t="s">
        <v>1403</v>
      </c>
      <c r="N78" s="263"/>
      <c r="O78" s="757" t="s">
        <v>1445</v>
      </c>
      <c r="P78" s="767" t="s">
        <v>2279</v>
      </c>
      <c r="Q78" s="770"/>
    </row>
    <row r="79" spans="1:17" s="237" customFormat="1" x14ac:dyDescent="0.25">
      <c r="A79" s="238">
        <v>77</v>
      </c>
      <c r="B79" s="258" t="s">
        <v>1057</v>
      </c>
      <c r="C79" s="258" t="s">
        <v>1021</v>
      </c>
      <c r="D79" s="259">
        <v>78</v>
      </c>
      <c r="E79" s="320">
        <v>678</v>
      </c>
      <c r="F79" s="321">
        <v>44440</v>
      </c>
      <c r="G79" s="265" t="s">
        <v>11</v>
      </c>
      <c r="H79" s="258">
        <v>1025</v>
      </c>
      <c r="I79" s="258" t="s">
        <v>1366</v>
      </c>
      <c r="J79" s="331">
        <v>1000</v>
      </c>
      <c r="K79" s="258" t="s">
        <v>1317</v>
      </c>
      <c r="L79" s="274" t="s">
        <v>1031</v>
      </c>
      <c r="M79" s="268" t="s">
        <v>1403</v>
      </c>
      <c r="N79" s="263"/>
      <c r="O79" s="757" t="s">
        <v>1415</v>
      </c>
      <c r="P79" s="266" t="s">
        <v>2390</v>
      </c>
      <c r="Q79" s="770"/>
    </row>
    <row r="80" spans="1:17" s="237" customFormat="1" x14ac:dyDescent="0.25">
      <c r="A80" s="229">
        <v>78</v>
      </c>
      <c r="B80" s="258" t="s">
        <v>1061</v>
      </c>
      <c r="C80" s="258" t="s">
        <v>1021</v>
      </c>
      <c r="D80" s="259">
        <v>79</v>
      </c>
      <c r="E80" s="320">
        <v>679</v>
      </c>
      <c r="F80" s="321">
        <v>44440</v>
      </c>
      <c r="G80" s="265" t="s">
        <v>11</v>
      </c>
      <c r="H80" s="258">
        <v>1225</v>
      </c>
      <c r="I80" s="258" t="s">
        <v>1367</v>
      </c>
      <c r="J80" s="331">
        <v>1200</v>
      </c>
      <c r="K80" s="258" t="s">
        <v>1318</v>
      </c>
      <c r="L80" s="274" t="s">
        <v>1031</v>
      </c>
      <c r="M80" s="268" t="s">
        <v>1403</v>
      </c>
      <c r="N80" s="263"/>
      <c r="O80" s="757" t="s">
        <v>1408</v>
      </c>
      <c r="P80" s="767" t="s">
        <v>2233</v>
      </c>
      <c r="Q80" s="770"/>
    </row>
    <row r="81" spans="1:17" s="237" customFormat="1" x14ac:dyDescent="0.25">
      <c r="A81" s="229">
        <v>79</v>
      </c>
      <c r="B81" s="258" t="s">
        <v>1020</v>
      </c>
      <c r="C81" s="258" t="s">
        <v>1021</v>
      </c>
      <c r="D81" s="259">
        <v>80</v>
      </c>
      <c r="E81" s="320">
        <v>680</v>
      </c>
      <c r="F81" s="321">
        <v>44440</v>
      </c>
      <c r="G81" s="265" t="s">
        <v>11</v>
      </c>
      <c r="H81" s="258">
        <v>2400</v>
      </c>
      <c r="I81" s="258" t="s">
        <v>1368</v>
      </c>
      <c r="J81" s="331">
        <v>2400</v>
      </c>
      <c r="K81" s="258" t="s">
        <v>1319</v>
      </c>
      <c r="L81" s="274" t="s">
        <v>1031</v>
      </c>
      <c r="M81" s="268" t="s">
        <v>1403</v>
      </c>
      <c r="N81" s="263"/>
      <c r="O81" s="757" t="s">
        <v>1416</v>
      </c>
      <c r="P81" s="767" t="s">
        <v>2408</v>
      </c>
      <c r="Q81" s="770"/>
    </row>
    <row r="82" spans="1:17" s="237" customFormat="1" x14ac:dyDescent="0.25">
      <c r="A82" s="238">
        <v>80</v>
      </c>
      <c r="B82" s="258" t="s">
        <v>1119</v>
      </c>
      <c r="C82" s="258" t="s">
        <v>1041</v>
      </c>
      <c r="D82" s="259">
        <v>81</v>
      </c>
      <c r="E82" s="320">
        <v>681</v>
      </c>
      <c r="F82" s="321">
        <v>44440</v>
      </c>
      <c r="G82" s="265" t="s">
        <v>11</v>
      </c>
      <c r="H82" s="258">
        <v>9225</v>
      </c>
      <c r="I82" s="258" t="s">
        <v>1369</v>
      </c>
      <c r="J82" s="331">
        <v>9200</v>
      </c>
      <c r="K82" s="258" t="s">
        <v>1320</v>
      </c>
      <c r="L82" s="274" t="s">
        <v>1031</v>
      </c>
      <c r="M82" s="268" t="s">
        <v>1403</v>
      </c>
      <c r="N82" s="263"/>
      <c r="O82" s="757" t="s">
        <v>1405</v>
      </c>
      <c r="P82" s="266" t="s">
        <v>2393</v>
      </c>
      <c r="Q82" s="770"/>
    </row>
    <row r="83" spans="1:17" s="237" customFormat="1" x14ac:dyDescent="0.25">
      <c r="A83" s="229">
        <v>81</v>
      </c>
      <c r="B83" s="258" t="s">
        <v>1086</v>
      </c>
      <c r="C83" s="258" t="s">
        <v>1087</v>
      </c>
      <c r="D83" s="259">
        <v>82</v>
      </c>
      <c r="E83" s="320">
        <v>682</v>
      </c>
      <c r="F83" s="321">
        <v>44440</v>
      </c>
      <c r="G83" s="265" t="s">
        <v>52</v>
      </c>
      <c r="H83" s="258">
        <v>2575</v>
      </c>
      <c r="I83" s="258" t="s">
        <v>1370</v>
      </c>
      <c r="J83" s="331">
        <v>2550</v>
      </c>
      <c r="K83" s="258" t="s">
        <v>1321</v>
      </c>
      <c r="L83" s="274" t="s">
        <v>1031</v>
      </c>
      <c r="M83" s="268" t="s">
        <v>1403</v>
      </c>
      <c r="N83" s="263"/>
      <c r="O83" s="757" t="s">
        <v>1404</v>
      </c>
      <c r="P83" s="767" t="s">
        <v>2262</v>
      </c>
      <c r="Q83" s="770"/>
    </row>
    <row r="84" spans="1:17" s="237" customFormat="1" x14ac:dyDescent="0.25">
      <c r="A84" s="229">
        <v>82</v>
      </c>
      <c r="B84" s="258" t="s">
        <v>1070</v>
      </c>
      <c r="C84" s="258" t="s">
        <v>1035</v>
      </c>
      <c r="D84" s="259">
        <v>83</v>
      </c>
      <c r="E84" s="320">
        <v>683</v>
      </c>
      <c r="F84" s="321">
        <v>44440</v>
      </c>
      <c r="G84" s="265" t="s">
        <v>11</v>
      </c>
      <c r="H84" s="258">
        <v>1227</v>
      </c>
      <c r="I84" s="258" t="s">
        <v>1371</v>
      </c>
      <c r="J84" s="331">
        <v>1227</v>
      </c>
      <c r="K84" s="258" t="s">
        <v>1322</v>
      </c>
      <c r="L84" s="274" t="s">
        <v>1031</v>
      </c>
      <c r="M84" s="268" t="s">
        <v>1403</v>
      </c>
      <c r="N84" s="263"/>
      <c r="O84" s="757" t="s">
        <v>1410</v>
      </c>
      <c r="P84" s="266" t="s">
        <v>2392</v>
      </c>
      <c r="Q84" s="770"/>
    </row>
    <row r="85" spans="1:17" s="237" customFormat="1" x14ac:dyDescent="0.25">
      <c r="A85" s="238">
        <v>83</v>
      </c>
      <c r="B85" s="258" t="s">
        <v>1067</v>
      </c>
      <c r="C85" s="258" t="s">
        <v>1021</v>
      </c>
      <c r="D85" s="259">
        <v>84</v>
      </c>
      <c r="E85" s="320">
        <v>684</v>
      </c>
      <c r="F85" s="321">
        <v>44440</v>
      </c>
      <c r="G85" s="265" t="s">
        <v>11</v>
      </c>
      <c r="H85" s="258">
        <v>1678.75</v>
      </c>
      <c r="I85" s="258" t="s">
        <v>1372</v>
      </c>
      <c r="J85" s="331">
        <v>1653.75</v>
      </c>
      <c r="K85" s="258" t="s">
        <v>1323</v>
      </c>
      <c r="L85" s="274" t="s">
        <v>1031</v>
      </c>
      <c r="M85" s="268" t="s">
        <v>1403</v>
      </c>
      <c r="N85" s="263"/>
      <c r="O85" s="757" t="s">
        <v>1414</v>
      </c>
      <c r="P85" s="767" t="s">
        <v>2263</v>
      </c>
      <c r="Q85" s="770"/>
    </row>
    <row r="86" spans="1:17" s="237" customFormat="1" x14ac:dyDescent="0.25">
      <c r="A86" s="229">
        <v>84</v>
      </c>
      <c r="B86" s="258" t="s">
        <v>1064</v>
      </c>
      <c r="C86" s="258" t="s">
        <v>1065</v>
      </c>
      <c r="D86" s="259">
        <v>85</v>
      </c>
      <c r="E86" s="320">
        <v>685</v>
      </c>
      <c r="F86" s="321">
        <v>44440</v>
      </c>
      <c r="G86" s="265" t="s">
        <v>11</v>
      </c>
      <c r="H86" s="258">
        <v>650</v>
      </c>
      <c r="I86" s="258" t="s">
        <v>1373</v>
      </c>
      <c r="J86" s="331">
        <v>625</v>
      </c>
      <c r="K86" s="258" t="s">
        <v>1324</v>
      </c>
      <c r="L86" s="274" t="s">
        <v>1031</v>
      </c>
      <c r="M86" s="268" t="s">
        <v>1403</v>
      </c>
      <c r="N86" s="263"/>
      <c r="O86" s="757" t="s">
        <v>1413</v>
      </c>
      <c r="P86" s="767" t="s">
        <v>2235</v>
      </c>
      <c r="Q86" s="770"/>
    </row>
    <row r="87" spans="1:17" s="237" customFormat="1" x14ac:dyDescent="0.25">
      <c r="A87" s="229">
        <v>85</v>
      </c>
      <c r="B87" s="258" t="s">
        <v>1086</v>
      </c>
      <c r="C87" s="258" t="s">
        <v>1087</v>
      </c>
      <c r="D87" s="259">
        <v>87</v>
      </c>
      <c r="E87" s="320">
        <v>687</v>
      </c>
      <c r="F87" s="321">
        <v>44454</v>
      </c>
      <c r="G87" s="265" t="s">
        <v>52</v>
      </c>
      <c r="H87" s="258">
        <v>2575</v>
      </c>
      <c r="I87" s="258" t="s">
        <v>1374</v>
      </c>
      <c r="J87" s="331">
        <v>2550</v>
      </c>
      <c r="K87" s="258" t="s">
        <v>1325</v>
      </c>
      <c r="L87" s="274" t="s">
        <v>1031</v>
      </c>
      <c r="M87" s="268" t="s">
        <v>1403</v>
      </c>
      <c r="N87" s="263"/>
      <c r="O87" s="757" t="s">
        <v>1412</v>
      </c>
      <c r="P87" s="767" t="s">
        <v>2409</v>
      </c>
      <c r="Q87" s="770"/>
    </row>
    <row r="88" spans="1:17" s="237" customFormat="1" x14ac:dyDescent="0.25">
      <c r="A88" s="238">
        <v>86</v>
      </c>
      <c r="B88" s="258" t="s">
        <v>1077</v>
      </c>
      <c r="C88" s="258" t="s">
        <v>1021</v>
      </c>
      <c r="D88" s="259">
        <v>88</v>
      </c>
      <c r="E88" s="320">
        <v>688</v>
      </c>
      <c r="F88" s="321">
        <v>44455</v>
      </c>
      <c r="G88" s="265" t="s">
        <v>11</v>
      </c>
      <c r="H88" s="258">
        <v>30115</v>
      </c>
      <c r="I88" s="258" t="s">
        <v>1375</v>
      </c>
      <c r="J88" s="331">
        <v>30115</v>
      </c>
      <c r="K88" s="258" t="s">
        <v>1326</v>
      </c>
      <c r="L88" s="274" t="s">
        <v>1031</v>
      </c>
      <c r="M88" s="268" t="s">
        <v>1403</v>
      </c>
      <c r="N88" s="263"/>
      <c r="O88" s="757" t="s">
        <v>1409</v>
      </c>
      <c r="P88" s="767" t="s">
        <v>2234</v>
      </c>
      <c r="Q88" s="770"/>
    </row>
    <row r="89" spans="1:17" s="237" customFormat="1" x14ac:dyDescent="0.25">
      <c r="A89" s="229">
        <v>87</v>
      </c>
      <c r="B89" s="258" t="s">
        <v>1045</v>
      </c>
      <c r="C89" s="258" t="s">
        <v>1035</v>
      </c>
      <c r="D89" s="259">
        <v>89</v>
      </c>
      <c r="E89" s="320">
        <v>689</v>
      </c>
      <c r="F89" s="321">
        <v>44470</v>
      </c>
      <c r="G89" s="265" t="s">
        <v>11</v>
      </c>
      <c r="H89" s="258">
        <v>4325</v>
      </c>
      <c r="I89" s="258" t="s">
        <v>1376</v>
      </c>
      <c r="J89" s="331">
        <v>4325</v>
      </c>
      <c r="K89" s="258" t="s">
        <v>1327</v>
      </c>
      <c r="L89" s="274" t="s">
        <v>1031</v>
      </c>
      <c r="M89" s="754" t="s">
        <v>1417</v>
      </c>
      <c r="N89" s="764"/>
      <c r="O89" s="757" t="s">
        <v>1428</v>
      </c>
      <c r="P89" s="767" t="s">
        <v>2272</v>
      </c>
      <c r="Q89" s="770"/>
    </row>
    <row r="90" spans="1:17" s="237" customFormat="1" x14ac:dyDescent="0.25">
      <c r="A90" s="229">
        <v>88</v>
      </c>
      <c r="B90" s="258" t="s">
        <v>1050</v>
      </c>
      <c r="C90" s="258" t="s">
        <v>1021</v>
      </c>
      <c r="D90" s="259">
        <v>90</v>
      </c>
      <c r="E90" s="320">
        <v>690</v>
      </c>
      <c r="F90" s="321">
        <v>44470</v>
      </c>
      <c r="G90" s="265" t="s">
        <v>11</v>
      </c>
      <c r="H90" s="258">
        <v>12415</v>
      </c>
      <c r="I90" s="258" t="s">
        <v>1377</v>
      </c>
      <c r="J90" s="331">
        <v>12390</v>
      </c>
      <c r="K90" s="258" t="s">
        <v>1328</v>
      </c>
      <c r="L90" s="274" t="s">
        <v>1031</v>
      </c>
      <c r="M90" s="754" t="s">
        <v>1417</v>
      </c>
      <c r="N90" s="764"/>
      <c r="O90" s="757" t="s">
        <v>1426</v>
      </c>
      <c r="P90" s="767" t="s">
        <v>2290</v>
      </c>
      <c r="Q90" s="770"/>
    </row>
    <row r="91" spans="1:17" s="237" customFormat="1" x14ac:dyDescent="0.25">
      <c r="A91" s="238">
        <v>89</v>
      </c>
      <c r="B91" s="258" t="s">
        <v>1034</v>
      </c>
      <c r="C91" s="258" t="s">
        <v>1035</v>
      </c>
      <c r="D91" s="259">
        <v>91</v>
      </c>
      <c r="E91" s="320">
        <v>691</v>
      </c>
      <c r="F91" s="321">
        <v>44470</v>
      </c>
      <c r="G91" s="265" t="s">
        <v>11</v>
      </c>
      <c r="H91" s="258">
        <v>465</v>
      </c>
      <c r="I91" s="258" t="s">
        <v>1378</v>
      </c>
      <c r="J91" s="331">
        <v>440</v>
      </c>
      <c r="K91" s="258" t="s">
        <v>1329</v>
      </c>
      <c r="L91" s="274" t="s">
        <v>1031</v>
      </c>
      <c r="M91" s="754" t="s">
        <v>1417</v>
      </c>
      <c r="N91" s="764"/>
      <c r="O91" s="757" t="s">
        <v>1429</v>
      </c>
      <c r="P91" s="767" t="s">
        <v>2289</v>
      </c>
      <c r="Q91" s="770"/>
    </row>
    <row r="92" spans="1:17" s="237" customFormat="1" x14ac:dyDescent="0.25">
      <c r="A92" s="229">
        <v>90</v>
      </c>
      <c r="B92" s="258" t="s">
        <v>1027</v>
      </c>
      <c r="C92" s="258" t="s">
        <v>1028</v>
      </c>
      <c r="D92" s="259">
        <v>92</v>
      </c>
      <c r="E92" s="320">
        <v>692</v>
      </c>
      <c r="F92" s="321">
        <v>44470</v>
      </c>
      <c r="G92" s="265" t="s">
        <v>52</v>
      </c>
      <c r="H92" s="258">
        <v>2524</v>
      </c>
      <c r="I92" s="258" t="s">
        <v>1379</v>
      </c>
      <c r="J92" s="331">
        <v>2514</v>
      </c>
      <c r="K92" s="258" t="s">
        <v>1330</v>
      </c>
      <c r="L92" s="274" t="s">
        <v>1031</v>
      </c>
      <c r="M92" s="754" t="s">
        <v>1417</v>
      </c>
      <c r="N92" s="764"/>
      <c r="O92" s="757" t="s">
        <v>1425</v>
      </c>
      <c r="P92" s="767" t="s">
        <v>2273</v>
      </c>
      <c r="Q92" s="770"/>
    </row>
    <row r="93" spans="1:17" s="237" customFormat="1" x14ac:dyDescent="0.25">
      <c r="A93" s="229">
        <v>91</v>
      </c>
      <c r="B93" s="258" t="s">
        <v>1057</v>
      </c>
      <c r="C93" s="258" t="s">
        <v>1021</v>
      </c>
      <c r="D93" s="259">
        <v>93</v>
      </c>
      <c r="E93" s="320">
        <v>693</v>
      </c>
      <c r="F93" s="321">
        <v>44470</v>
      </c>
      <c r="G93" s="265" t="s">
        <v>11</v>
      </c>
      <c r="H93" s="258">
        <v>1025</v>
      </c>
      <c r="I93" s="258" t="s">
        <v>1380</v>
      </c>
      <c r="J93" s="331">
        <v>1000</v>
      </c>
      <c r="K93" s="258" t="s">
        <v>1331</v>
      </c>
      <c r="L93" s="274" t="s">
        <v>1031</v>
      </c>
      <c r="M93" s="754" t="s">
        <v>1417</v>
      </c>
      <c r="N93" s="764"/>
      <c r="O93" s="757" t="s">
        <v>1423</v>
      </c>
      <c r="P93" s="767" t="s">
        <v>2274</v>
      </c>
      <c r="Q93" s="770"/>
    </row>
    <row r="94" spans="1:17" s="237" customFormat="1" x14ac:dyDescent="0.25">
      <c r="A94" s="238">
        <v>92</v>
      </c>
      <c r="B94" s="258" t="s">
        <v>1061</v>
      </c>
      <c r="C94" s="258" t="s">
        <v>1021</v>
      </c>
      <c r="D94" s="259">
        <v>94</v>
      </c>
      <c r="E94" s="320">
        <v>694</v>
      </c>
      <c r="F94" s="321">
        <v>44470</v>
      </c>
      <c r="G94" s="265" t="s">
        <v>11</v>
      </c>
      <c r="H94" s="258">
        <v>1225</v>
      </c>
      <c r="I94" s="258" t="s">
        <v>1381</v>
      </c>
      <c r="J94" s="331">
        <v>1200</v>
      </c>
      <c r="K94" s="258" t="s">
        <v>1332</v>
      </c>
      <c r="L94" s="274" t="s">
        <v>1031</v>
      </c>
      <c r="M94" s="754" t="s">
        <v>1417</v>
      </c>
      <c r="N94" s="764"/>
      <c r="O94" s="757" t="s">
        <v>1424</v>
      </c>
      <c r="P94" s="266" t="s">
        <v>2111</v>
      </c>
      <c r="Q94" s="770"/>
    </row>
    <row r="95" spans="1:17" s="237" customFormat="1" x14ac:dyDescent="0.25">
      <c r="A95" s="229">
        <v>93</v>
      </c>
      <c r="B95" s="258" t="s">
        <v>1020</v>
      </c>
      <c r="C95" s="258" t="s">
        <v>1021</v>
      </c>
      <c r="D95" s="259">
        <v>95</v>
      </c>
      <c r="E95" s="320">
        <v>695</v>
      </c>
      <c r="F95" s="321">
        <v>44470</v>
      </c>
      <c r="G95" s="265" t="s">
        <v>11</v>
      </c>
      <c r="H95" s="258">
        <v>1500</v>
      </c>
      <c r="I95" s="258" t="s">
        <v>1382</v>
      </c>
      <c r="J95" s="331">
        <v>1500</v>
      </c>
      <c r="K95" s="258" t="s">
        <v>1333</v>
      </c>
      <c r="L95" s="274" t="s">
        <v>1031</v>
      </c>
      <c r="M95" s="754" t="s">
        <v>1417</v>
      </c>
      <c r="N95" s="764"/>
      <c r="O95" s="757" t="s">
        <v>1427</v>
      </c>
      <c r="P95" s="767" t="s">
        <v>2277</v>
      </c>
      <c r="Q95" s="770"/>
    </row>
    <row r="96" spans="1:17" s="237" customFormat="1" x14ac:dyDescent="0.25">
      <c r="A96" s="229">
        <v>94</v>
      </c>
      <c r="B96" s="258" t="s">
        <v>1064</v>
      </c>
      <c r="C96" s="258" t="s">
        <v>1065</v>
      </c>
      <c r="D96" s="259">
        <v>96</v>
      </c>
      <c r="E96" s="320">
        <v>696</v>
      </c>
      <c r="F96" s="321">
        <v>44470</v>
      </c>
      <c r="G96" s="265" t="s">
        <v>11</v>
      </c>
      <c r="H96" s="258">
        <v>650</v>
      </c>
      <c r="I96" s="258" t="s">
        <v>1383</v>
      </c>
      <c r="J96" s="331">
        <v>625</v>
      </c>
      <c r="K96" s="258" t="s">
        <v>1334</v>
      </c>
      <c r="L96" s="274" t="s">
        <v>1031</v>
      </c>
      <c r="M96" s="754" t="s">
        <v>1417</v>
      </c>
      <c r="N96" s="764"/>
      <c r="O96" s="757" t="s">
        <v>1422</v>
      </c>
      <c r="P96" s="767" t="s">
        <v>2275</v>
      </c>
      <c r="Q96" s="770"/>
    </row>
    <row r="97" spans="1:17" s="237" customFormat="1" x14ac:dyDescent="0.25">
      <c r="A97" s="238">
        <v>95</v>
      </c>
      <c r="B97" s="258" t="s">
        <v>1070</v>
      </c>
      <c r="C97" s="258" t="s">
        <v>1035</v>
      </c>
      <c r="D97" s="259">
        <v>97</v>
      </c>
      <c r="E97" s="320">
        <v>697</v>
      </c>
      <c r="F97" s="321">
        <v>44470</v>
      </c>
      <c r="G97" s="265" t="s">
        <v>11</v>
      </c>
      <c r="H97" s="258">
        <v>600</v>
      </c>
      <c r="I97" s="258" t="s">
        <v>1384</v>
      </c>
      <c r="J97" s="331">
        <v>600</v>
      </c>
      <c r="K97" s="258" t="s">
        <v>1335</v>
      </c>
      <c r="L97" s="274" t="s">
        <v>1031</v>
      </c>
      <c r="M97" s="754" t="s">
        <v>1417</v>
      </c>
      <c r="N97" s="764"/>
      <c r="O97" s="757" t="s">
        <v>1421</v>
      </c>
      <c r="P97" s="767" t="s">
        <v>2288</v>
      </c>
      <c r="Q97" s="770"/>
    </row>
    <row r="98" spans="1:17" s="237" customFormat="1" x14ac:dyDescent="0.25">
      <c r="A98" s="229">
        <v>96</v>
      </c>
      <c r="B98" s="258" t="s">
        <v>1086</v>
      </c>
      <c r="C98" s="258" t="s">
        <v>1087</v>
      </c>
      <c r="D98" s="259">
        <v>98</v>
      </c>
      <c r="E98" s="320">
        <v>698</v>
      </c>
      <c r="F98" s="321">
        <v>44470</v>
      </c>
      <c r="G98" s="265" t="s">
        <v>52</v>
      </c>
      <c r="H98" s="258">
        <v>2575</v>
      </c>
      <c r="I98" s="258" t="s">
        <v>1385</v>
      </c>
      <c r="J98" s="331">
        <v>2550</v>
      </c>
      <c r="K98" s="258" t="s">
        <v>1336</v>
      </c>
      <c r="L98" s="274" t="s">
        <v>1031</v>
      </c>
      <c r="M98" s="754" t="s">
        <v>1417</v>
      </c>
      <c r="N98" s="764"/>
      <c r="O98" s="757" t="s">
        <v>1420</v>
      </c>
      <c r="P98" s="266" t="s">
        <v>2110</v>
      </c>
      <c r="Q98" s="770"/>
    </row>
    <row r="99" spans="1:17" s="237" customFormat="1" x14ac:dyDescent="0.25">
      <c r="A99" s="229">
        <v>97</v>
      </c>
      <c r="B99" s="258" t="s">
        <v>1119</v>
      </c>
      <c r="C99" s="258" t="s">
        <v>1041</v>
      </c>
      <c r="D99" s="259">
        <v>99</v>
      </c>
      <c r="E99" s="320">
        <v>699</v>
      </c>
      <c r="F99" s="321">
        <v>44470</v>
      </c>
      <c r="G99" s="265" t="s">
        <v>11</v>
      </c>
      <c r="H99" s="258">
        <v>9225</v>
      </c>
      <c r="I99" s="258" t="s">
        <v>1386</v>
      </c>
      <c r="J99" s="331">
        <v>9200</v>
      </c>
      <c r="K99" s="258" t="s">
        <v>1337</v>
      </c>
      <c r="L99" s="274" t="s">
        <v>1031</v>
      </c>
      <c r="M99" s="754" t="s">
        <v>1417</v>
      </c>
      <c r="N99" s="764"/>
      <c r="O99" s="757" t="s">
        <v>1419</v>
      </c>
      <c r="P99" s="767" t="s">
        <v>2271</v>
      </c>
      <c r="Q99" s="770"/>
    </row>
    <row r="100" spans="1:17" s="237" customFormat="1" x14ac:dyDescent="0.25">
      <c r="A100" s="238">
        <v>98</v>
      </c>
      <c r="B100" s="258" t="s">
        <v>1115</v>
      </c>
      <c r="C100" s="258" t="s">
        <v>1116</v>
      </c>
      <c r="D100" s="259">
        <v>100</v>
      </c>
      <c r="E100" s="320">
        <v>700</v>
      </c>
      <c r="F100" s="321">
        <v>44480</v>
      </c>
      <c r="G100" s="265" t="s">
        <v>11</v>
      </c>
      <c r="H100" s="258">
        <v>1375</v>
      </c>
      <c r="I100" s="258" t="s">
        <v>1387</v>
      </c>
      <c r="J100" s="331">
        <v>1350</v>
      </c>
      <c r="K100" s="258" t="s">
        <v>1338</v>
      </c>
      <c r="L100" s="274" t="s">
        <v>1031</v>
      </c>
      <c r="M100" s="754" t="s">
        <v>1433</v>
      </c>
      <c r="N100" s="764"/>
      <c r="O100" s="757" t="s">
        <v>1432</v>
      </c>
      <c r="P100" s="767" t="s">
        <v>2232</v>
      </c>
      <c r="Q100" s="770"/>
    </row>
    <row r="101" spans="1:17" s="237" customFormat="1" x14ac:dyDescent="0.25">
      <c r="A101" s="229">
        <v>99</v>
      </c>
      <c r="B101" s="258" t="s">
        <v>1086</v>
      </c>
      <c r="C101" s="258" t="s">
        <v>1087</v>
      </c>
      <c r="D101" s="259">
        <v>101</v>
      </c>
      <c r="E101" s="320">
        <v>701</v>
      </c>
      <c r="F101" s="321">
        <v>44481</v>
      </c>
      <c r="G101" s="265" t="s">
        <v>52</v>
      </c>
      <c r="H101" s="258">
        <v>2575</v>
      </c>
      <c r="I101" s="258" t="s">
        <v>1388</v>
      </c>
      <c r="J101" s="331">
        <v>2550</v>
      </c>
      <c r="K101" s="258" t="s">
        <v>1336</v>
      </c>
      <c r="L101" s="274" t="s">
        <v>1031</v>
      </c>
      <c r="M101" s="754" t="s">
        <v>1431</v>
      </c>
      <c r="N101" s="764"/>
      <c r="O101" s="757" t="s">
        <v>1430</v>
      </c>
      <c r="P101" s="266" t="s">
        <v>2231</v>
      </c>
      <c r="Q101" s="770"/>
    </row>
    <row r="102" spans="1:17" s="237" customFormat="1" x14ac:dyDescent="0.25">
      <c r="A102" s="229">
        <v>100</v>
      </c>
      <c r="B102" s="258" t="s">
        <v>1077</v>
      </c>
      <c r="C102" s="258" t="s">
        <v>1021</v>
      </c>
      <c r="D102" s="259">
        <v>102</v>
      </c>
      <c r="E102" s="320">
        <v>702</v>
      </c>
      <c r="F102" s="321">
        <v>44487</v>
      </c>
      <c r="G102" s="265" t="s">
        <v>11</v>
      </c>
      <c r="H102" s="258">
        <v>28055</v>
      </c>
      <c r="I102" s="258" t="s">
        <v>1389</v>
      </c>
      <c r="J102" s="331">
        <v>28055</v>
      </c>
      <c r="K102" s="258" t="s">
        <v>1339</v>
      </c>
      <c r="L102" s="274" t="s">
        <v>1031</v>
      </c>
      <c r="M102" s="754" t="s">
        <v>1417</v>
      </c>
      <c r="N102" s="764"/>
      <c r="O102" s="757" t="s">
        <v>1418</v>
      </c>
      <c r="P102" s="767" t="s">
        <v>2276</v>
      </c>
      <c r="Q102" s="770"/>
    </row>
    <row r="103" spans="1:17" s="237" customFormat="1" x14ac:dyDescent="0.25">
      <c r="A103" s="238">
        <v>101</v>
      </c>
      <c r="B103" s="258" t="s">
        <v>1045</v>
      </c>
      <c r="C103" s="258" t="s">
        <v>1035</v>
      </c>
      <c r="D103" s="259">
        <v>103</v>
      </c>
      <c r="E103" s="320">
        <v>703</v>
      </c>
      <c r="F103" s="321">
        <v>44501</v>
      </c>
      <c r="G103" s="265" t="s">
        <v>11</v>
      </c>
      <c r="H103" s="258">
        <v>4550</v>
      </c>
      <c r="I103" s="258" t="s">
        <v>1390</v>
      </c>
      <c r="J103" s="331">
        <v>4550</v>
      </c>
      <c r="K103" s="258" t="s">
        <v>1340</v>
      </c>
      <c r="L103" s="274" t="s">
        <v>1031</v>
      </c>
      <c r="M103" s="268" t="s">
        <v>1437</v>
      </c>
      <c r="N103" s="263"/>
      <c r="O103" s="757" t="s">
        <v>1436</v>
      </c>
      <c r="P103" s="767" t="s">
        <v>2311</v>
      </c>
      <c r="Q103" s="770"/>
    </row>
    <row r="104" spans="1:17" s="237" customFormat="1" x14ac:dyDescent="0.25">
      <c r="A104" s="229">
        <v>102</v>
      </c>
      <c r="B104" s="258" t="s">
        <v>1115</v>
      </c>
      <c r="C104" s="258" t="s">
        <v>1116</v>
      </c>
      <c r="D104" s="259">
        <v>104</v>
      </c>
      <c r="E104" s="320">
        <v>704</v>
      </c>
      <c r="F104" s="321">
        <v>44501</v>
      </c>
      <c r="G104" s="265" t="s">
        <v>11</v>
      </c>
      <c r="H104" s="258">
        <v>1250</v>
      </c>
      <c r="I104" s="258" t="s">
        <v>1391</v>
      </c>
      <c r="J104" s="331">
        <v>1275</v>
      </c>
      <c r="K104" s="258" t="s">
        <v>1341</v>
      </c>
      <c r="L104" s="274" t="s">
        <v>1031</v>
      </c>
      <c r="M104" s="268" t="s">
        <v>1437</v>
      </c>
      <c r="N104" s="263"/>
      <c r="O104" s="757" t="s">
        <v>1438</v>
      </c>
      <c r="P104" s="767" t="s">
        <v>2312</v>
      </c>
      <c r="Q104" s="770"/>
    </row>
    <row r="105" spans="1:17" s="237" customFormat="1" x14ac:dyDescent="0.25">
      <c r="A105" s="229">
        <v>103</v>
      </c>
      <c r="B105" s="258" t="s">
        <v>1050</v>
      </c>
      <c r="C105" s="258" t="s">
        <v>1021</v>
      </c>
      <c r="D105" s="259">
        <v>105</v>
      </c>
      <c r="E105" s="320">
        <v>705</v>
      </c>
      <c r="F105" s="321">
        <v>44501</v>
      </c>
      <c r="G105" s="265" t="s">
        <v>11</v>
      </c>
      <c r="H105" s="258">
        <v>12805</v>
      </c>
      <c r="I105" s="258" t="s">
        <v>1392</v>
      </c>
      <c r="J105" s="331">
        <v>12780</v>
      </c>
      <c r="K105" s="258" t="s">
        <v>1342</v>
      </c>
      <c r="L105" s="274" t="s">
        <v>1031</v>
      </c>
      <c r="M105" s="268" t="s">
        <v>1437</v>
      </c>
      <c r="N105" s="263"/>
      <c r="O105" s="757" t="s">
        <v>1439</v>
      </c>
      <c r="P105" s="767" t="s">
        <v>2280</v>
      </c>
      <c r="Q105" s="770"/>
    </row>
    <row r="106" spans="1:17" s="237" customFormat="1" x14ac:dyDescent="0.25">
      <c r="A106" s="238">
        <v>104</v>
      </c>
      <c r="B106" s="258" t="s">
        <v>1070</v>
      </c>
      <c r="C106" s="258" t="s">
        <v>1035</v>
      </c>
      <c r="D106" s="259">
        <v>106</v>
      </c>
      <c r="E106" s="320">
        <v>706</v>
      </c>
      <c r="F106" s="321">
        <v>44501</v>
      </c>
      <c r="G106" s="265" t="s">
        <v>11</v>
      </c>
      <c r="H106" s="258">
        <v>600</v>
      </c>
      <c r="I106" s="258" t="s">
        <v>1393</v>
      </c>
      <c r="J106" s="331">
        <v>600</v>
      </c>
      <c r="K106" s="258" t="s">
        <v>1343</v>
      </c>
      <c r="L106" s="274" t="s">
        <v>1031</v>
      </c>
      <c r="M106" s="268" t="s">
        <v>1437</v>
      </c>
      <c r="N106" s="263"/>
      <c r="O106" s="757" t="s">
        <v>1440</v>
      </c>
      <c r="P106" s="767" t="s">
        <v>2261</v>
      </c>
      <c r="Q106" s="770"/>
    </row>
    <row r="107" spans="1:17" s="237" customFormat="1" x14ac:dyDescent="0.25">
      <c r="A107" s="229">
        <v>105</v>
      </c>
      <c r="B107" s="258" t="s">
        <v>1119</v>
      </c>
      <c r="C107" s="258" t="s">
        <v>1041</v>
      </c>
      <c r="D107" s="259">
        <v>107</v>
      </c>
      <c r="E107" s="320">
        <v>707</v>
      </c>
      <c r="F107" s="321">
        <v>44501</v>
      </c>
      <c r="G107" s="265" t="s">
        <v>11</v>
      </c>
      <c r="H107" s="258">
        <v>9225</v>
      </c>
      <c r="I107" s="258" t="s">
        <v>1394</v>
      </c>
      <c r="J107" s="331">
        <v>9200</v>
      </c>
      <c r="K107" s="258" t="s">
        <v>1344</v>
      </c>
      <c r="L107" s="274" t="s">
        <v>1031</v>
      </c>
      <c r="M107" s="268" t="s">
        <v>1437</v>
      </c>
      <c r="N107" s="263"/>
      <c r="O107" s="757" t="s">
        <v>1405</v>
      </c>
      <c r="P107" s="767" t="s">
        <v>2293</v>
      </c>
      <c r="Q107" s="770"/>
    </row>
    <row r="108" spans="1:17" s="237" customFormat="1" x14ac:dyDescent="0.25">
      <c r="A108" s="229">
        <v>106</v>
      </c>
      <c r="B108" s="258" t="s">
        <v>1057</v>
      </c>
      <c r="C108" s="258" t="s">
        <v>1021</v>
      </c>
      <c r="D108" s="259">
        <v>108</v>
      </c>
      <c r="E108" s="320">
        <v>708</v>
      </c>
      <c r="F108" s="321">
        <v>44501</v>
      </c>
      <c r="G108" s="265" t="s">
        <v>11</v>
      </c>
      <c r="H108" s="258">
        <v>1025</v>
      </c>
      <c r="I108" s="258" t="s">
        <v>1395</v>
      </c>
      <c r="J108" s="331">
        <v>1000</v>
      </c>
      <c r="K108" s="258" t="s">
        <v>1345</v>
      </c>
      <c r="L108" s="274" t="s">
        <v>1031</v>
      </c>
      <c r="M108" s="268" t="s">
        <v>1437</v>
      </c>
      <c r="N108" s="263"/>
      <c r="O108" s="757" t="s">
        <v>1441</v>
      </c>
      <c r="P108" s="266" t="s">
        <v>2113</v>
      </c>
      <c r="Q108" s="770"/>
    </row>
    <row r="109" spans="1:17" s="237" customFormat="1" x14ac:dyDescent="0.25">
      <c r="A109" s="238">
        <v>107</v>
      </c>
      <c r="B109" s="258" t="s">
        <v>1061</v>
      </c>
      <c r="C109" s="258" t="s">
        <v>1021</v>
      </c>
      <c r="D109" s="259">
        <v>109</v>
      </c>
      <c r="E109" s="320">
        <v>709</v>
      </c>
      <c r="F109" s="321">
        <v>44501</v>
      </c>
      <c r="G109" s="265" t="s">
        <v>11</v>
      </c>
      <c r="H109" s="258">
        <v>1225</v>
      </c>
      <c r="I109" s="258" t="s">
        <v>1396</v>
      </c>
      <c r="J109" s="331">
        <v>1200</v>
      </c>
      <c r="K109" s="258" t="s">
        <v>1346</v>
      </c>
      <c r="L109" s="274" t="s">
        <v>1031</v>
      </c>
      <c r="M109" s="268" t="s">
        <v>1437</v>
      </c>
      <c r="N109" s="263"/>
      <c r="O109" s="757" t="s">
        <v>1442</v>
      </c>
      <c r="P109" s="767" t="s">
        <v>2291</v>
      </c>
      <c r="Q109" s="770"/>
    </row>
    <row r="110" spans="1:17" s="237" customFormat="1" x14ac:dyDescent="0.25">
      <c r="A110" s="229">
        <v>108</v>
      </c>
      <c r="B110" s="258" t="s">
        <v>1064</v>
      </c>
      <c r="C110" s="258" t="s">
        <v>1065</v>
      </c>
      <c r="D110" s="259">
        <v>110</v>
      </c>
      <c r="E110" s="320">
        <v>710</v>
      </c>
      <c r="F110" s="321">
        <v>44501</v>
      </c>
      <c r="G110" s="265" t="s">
        <v>11</v>
      </c>
      <c r="H110" s="258">
        <v>1640</v>
      </c>
      <c r="I110" s="258" t="s">
        <v>1397</v>
      </c>
      <c r="J110" s="331">
        <v>1615</v>
      </c>
      <c r="K110" s="258" t="s">
        <v>1347</v>
      </c>
      <c r="L110" s="274" t="s">
        <v>1031</v>
      </c>
      <c r="M110" s="268" t="s">
        <v>1437</v>
      </c>
      <c r="N110" s="263"/>
      <c r="O110" s="757" t="s">
        <v>1443</v>
      </c>
      <c r="P110" s="767" t="s">
        <v>2313</v>
      </c>
      <c r="Q110" s="770"/>
    </row>
    <row r="111" spans="1:17" s="237" customFormat="1" x14ac:dyDescent="0.25">
      <c r="A111" s="229">
        <v>109</v>
      </c>
      <c r="B111" s="258" t="s">
        <v>1020</v>
      </c>
      <c r="C111" s="258" t="s">
        <v>1021</v>
      </c>
      <c r="D111" s="259">
        <v>111</v>
      </c>
      <c r="E111" s="320">
        <v>711</v>
      </c>
      <c r="F111" s="321">
        <v>44501</v>
      </c>
      <c r="G111" s="265" t="s">
        <v>11</v>
      </c>
      <c r="H111" s="258">
        <v>1500</v>
      </c>
      <c r="I111" s="258" t="s">
        <v>1398</v>
      </c>
      <c r="J111" s="331">
        <v>1500</v>
      </c>
      <c r="K111" s="258" t="s">
        <v>1348</v>
      </c>
      <c r="L111" s="274" t="s">
        <v>1031</v>
      </c>
      <c r="M111" s="268" t="s">
        <v>1437</v>
      </c>
      <c r="N111" s="263"/>
      <c r="O111" s="757" t="s">
        <v>1444</v>
      </c>
      <c r="P111" s="266" t="s">
        <v>2112</v>
      </c>
      <c r="Q111" s="770"/>
    </row>
    <row r="112" spans="1:17" s="237" customFormat="1" x14ac:dyDescent="0.25">
      <c r="A112" s="238">
        <v>110</v>
      </c>
      <c r="B112" s="258" t="s">
        <v>1086</v>
      </c>
      <c r="C112" s="258" t="s">
        <v>1087</v>
      </c>
      <c r="D112" s="259">
        <v>112</v>
      </c>
      <c r="E112" s="320">
        <v>712</v>
      </c>
      <c r="F112" s="321">
        <v>44501</v>
      </c>
      <c r="G112" s="265" t="s">
        <v>52</v>
      </c>
      <c r="H112" s="258">
        <v>4775</v>
      </c>
      <c r="I112" s="258" t="s">
        <v>1399</v>
      </c>
      <c r="J112" s="331">
        <v>4750</v>
      </c>
      <c r="K112" s="258" t="s">
        <v>1349</v>
      </c>
      <c r="L112" s="274" t="s">
        <v>1031</v>
      </c>
      <c r="M112" s="268" t="s">
        <v>1437</v>
      </c>
      <c r="N112" s="263"/>
      <c r="O112" s="757" t="s">
        <v>1522</v>
      </c>
      <c r="P112" s="266" t="s">
        <v>2294</v>
      </c>
      <c r="Q112" s="770"/>
    </row>
    <row r="113" spans="1:17" s="237" customFormat="1" x14ac:dyDescent="0.25">
      <c r="A113" s="229">
        <v>111</v>
      </c>
      <c r="B113" s="258" t="s">
        <v>1034</v>
      </c>
      <c r="C113" s="258" t="s">
        <v>1035</v>
      </c>
      <c r="D113" s="259">
        <v>113</v>
      </c>
      <c r="E113" s="320">
        <v>713</v>
      </c>
      <c r="F113" s="321">
        <v>44501</v>
      </c>
      <c r="G113" s="265" t="s">
        <v>11</v>
      </c>
      <c r="H113" s="258">
        <v>465</v>
      </c>
      <c r="I113" s="258" t="s">
        <v>1400</v>
      </c>
      <c r="J113" s="331">
        <v>440</v>
      </c>
      <c r="K113" s="258" t="s">
        <v>1350</v>
      </c>
      <c r="L113" s="274" t="s">
        <v>1031</v>
      </c>
      <c r="M113" s="268" t="s">
        <v>1437</v>
      </c>
      <c r="N113" s="263"/>
      <c r="O113" s="757" t="s">
        <v>1445</v>
      </c>
      <c r="P113" s="767" t="s">
        <v>2287</v>
      </c>
      <c r="Q113" s="770"/>
    </row>
    <row r="114" spans="1:17" s="237" customFormat="1" x14ac:dyDescent="0.25">
      <c r="A114" s="229">
        <v>112</v>
      </c>
      <c r="B114" s="258" t="s">
        <v>1086</v>
      </c>
      <c r="C114" s="258" t="s">
        <v>1087</v>
      </c>
      <c r="D114" s="259">
        <v>114</v>
      </c>
      <c r="E114" s="320">
        <v>714</v>
      </c>
      <c r="F114" s="321">
        <v>44516</v>
      </c>
      <c r="G114" s="265" t="s">
        <v>52</v>
      </c>
      <c r="H114" s="258">
        <v>5025</v>
      </c>
      <c r="I114" s="258" t="s">
        <v>1401</v>
      </c>
      <c r="J114" s="331">
        <v>5000</v>
      </c>
      <c r="K114" s="258" t="s">
        <v>1351</v>
      </c>
      <c r="L114" s="274" t="s">
        <v>1031</v>
      </c>
      <c r="M114" s="268" t="s">
        <v>1437</v>
      </c>
      <c r="N114" s="263"/>
      <c r="O114" s="757" t="s">
        <v>1446</v>
      </c>
      <c r="P114" s="767" t="s">
        <v>2314</v>
      </c>
      <c r="Q114" s="770"/>
    </row>
    <row r="115" spans="1:17" s="237" customFormat="1" x14ac:dyDescent="0.25">
      <c r="A115" s="238">
        <v>113</v>
      </c>
      <c r="B115" s="258" t="s">
        <v>1077</v>
      </c>
      <c r="C115" s="258" t="s">
        <v>1021</v>
      </c>
      <c r="D115" s="259">
        <v>115</v>
      </c>
      <c r="E115" s="320">
        <v>715</v>
      </c>
      <c r="F115" s="321" t="s">
        <v>1312</v>
      </c>
      <c r="G115" s="265" t="s">
        <v>11</v>
      </c>
      <c r="H115" s="258">
        <v>44316</v>
      </c>
      <c r="I115" s="258" t="s">
        <v>1402</v>
      </c>
      <c r="J115" s="331">
        <v>44316</v>
      </c>
      <c r="K115" s="258" t="s">
        <v>1352</v>
      </c>
      <c r="L115" s="274" t="s">
        <v>1031</v>
      </c>
      <c r="M115" s="268" t="s">
        <v>1437</v>
      </c>
      <c r="N115" s="263"/>
      <c r="O115" s="757" t="s">
        <v>1447</v>
      </c>
      <c r="P115" s="767" t="s">
        <v>2292</v>
      </c>
      <c r="Q115" s="770"/>
    </row>
    <row r="116" spans="1:17" s="237" customFormat="1" x14ac:dyDescent="0.25">
      <c r="A116" s="229">
        <v>114</v>
      </c>
      <c r="B116" s="258" t="s">
        <v>1045</v>
      </c>
      <c r="C116" s="258" t="s">
        <v>1035</v>
      </c>
      <c r="D116" s="259">
        <v>116</v>
      </c>
      <c r="E116" s="320">
        <v>716</v>
      </c>
      <c r="F116" s="321">
        <v>44531</v>
      </c>
      <c r="G116" s="265" t="s">
        <v>11</v>
      </c>
      <c r="H116" s="258">
        <v>5000</v>
      </c>
      <c r="I116" s="258" t="s">
        <v>1504</v>
      </c>
      <c r="J116" s="331">
        <v>5000</v>
      </c>
      <c r="K116" s="258" t="s">
        <v>1353</v>
      </c>
      <c r="L116" s="274" t="s">
        <v>1031</v>
      </c>
      <c r="M116" s="268" t="s">
        <v>1483</v>
      </c>
      <c r="N116" s="263"/>
      <c r="O116" s="757" t="s">
        <v>1500</v>
      </c>
      <c r="P116" s="767" t="s">
        <v>2421</v>
      </c>
      <c r="Q116" s="770"/>
    </row>
    <row r="117" spans="1:17" s="237" customFormat="1" x14ac:dyDescent="0.25">
      <c r="A117" s="229">
        <v>115</v>
      </c>
      <c r="B117" s="258" t="s">
        <v>1050</v>
      </c>
      <c r="C117" s="258" t="s">
        <v>1021</v>
      </c>
      <c r="D117" s="259">
        <v>117</v>
      </c>
      <c r="E117" s="320">
        <v>717</v>
      </c>
      <c r="F117" s="321">
        <v>44531</v>
      </c>
      <c r="G117" s="265" t="s">
        <v>11</v>
      </c>
      <c r="H117" s="258">
        <v>12174</v>
      </c>
      <c r="I117" s="258" t="s">
        <v>1505</v>
      </c>
      <c r="J117" s="331">
        <v>12149</v>
      </c>
      <c r="K117" s="258" t="s">
        <v>1354</v>
      </c>
      <c r="L117" s="274" t="s">
        <v>1031</v>
      </c>
      <c r="M117" s="268" t="s">
        <v>1483</v>
      </c>
      <c r="N117" s="263"/>
      <c r="O117" s="757" t="s">
        <v>1499</v>
      </c>
      <c r="P117" s="767" t="s">
        <v>2425</v>
      </c>
      <c r="Q117" s="770"/>
    </row>
    <row r="118" spans="1:17" s="237" customFormat="1" x14ac:dyDescent="0.25">
      <c r="A118" s="238">
        <v>116</v>
      </c>
      <c r="B118" s="258" t="s">
        <v>1115</v>
      </c>
      <c r="C118" s="258" t="s">
        <v>1116</v>
      </c>
      <c r="D118" s="259">
        <v>118</v>
      </c>
      <c r="E118" s="320">
        <v>718</v>
      </c>
      <c r="F118" s="321">
        <v>44531</v>
      </c>
      <c r="G118" s="265" t="s">
        <v>11</v>
      </c>
      <c r="H118" s="258">
        <v>1275</v>
      </c>
      <c r="I118" s="258" t="s">
        <v>1506</v>
      </c>
      <c r="J118" s="331">
        <v>1250</v>
      </c>
      <c r="K118" s="258" t="s">
        <v>1355</v>
      </c>
      <c r="L118" s="274" t="s">
        <v>1031</v>
      </c>
      <c r="M118" s="268" t="s">
        <v>1483</v>
      </c>
      <c r="N118" s="263"/>
      <c r="O118" s="757" t="s">
        <v>1503</v>
      </c>
      <c r="P118" s="767" t="s">
        <v>2423</v>
      </c>
      <c r="Q118" s="770"/>
    </row>
    <row r="119" spans="1:17" s="237" customFormat="1" x14ac:dyDescent="0.25">
      <c r="A119" s="229">
        <v>117</v>
      </c>
      <c r="B119" s="258" t="s">
        <v>1057</v>
      </c>
      <c r="C119" s="258" t="s">
        <v>1021</v>
      </c>
      <c r="D119" s="259">
        <v>119</v>
      </c>
      <c r="E119" s="320">
        <v>719</v>
      </c>
      <c r="F119" s="321">
        <v>44531</v>
      </c>
      <c r="G119" s="265" t="s">
        <v>11</v>
      </c>
      <c r="H119" s="258">
        <v>1025</v>
      </c>
      <c r="I119" s="258" t="s">
        <v>1507</v>
      </c>
      <c r="J119" s="331">
        <v>1000</v>
      </c>
      <c r="K119" s="258" t="s">
        <v>1356</v>
      </c>
      <c r="L119" s="274" t="s">
        <v>1031</v>
      </c>
      <c r="M119" s="268" t="s">
        <v>1483</v>
      </c>
      <c r="N119" s="263"/>
      <c r="O119" s="757" t="s">
        <v>1502</v>
      </c>
      <c r="P119" s="767" t="s">
        <v>2422</v>
      </c>
      <c r="Q119" s="770"/>
    </row>
    <row r="120" spans="1:17" s="237" customFormat="1" x14ac:dyDescent="0.25">
      <c r="A120" s="229">
        <v>118</v>
      </c>
      <c r="B120" s="258" t="s">
        <v>1061</v>
      </c>
      <c r="C120" s="258" t="s">
        <v>1021</v>
      </c>
      <c r="D120" s="259">
        <v>120</v>
      </c>
      <c r="E120" s="320">
        <v>720</v>
      </c>
      <c r="F120" s="321">
        <v>44531</v>
      </c>
      <c r="G120" s="265" t="s">
        <v>11</v>
      </c>
      <c r="H120" s="258">
        <v>1465</v>
      </c>
      <c r="I120" s="258" t="s">
        <v>1508</v>
      </c>
      <c r="J120" s="331">
        <v>1440</v>
      </c>
      <c r="K120" s="258" t="s">
        <v>1357</v>
      </c>
      <c r="L120" s="274" t="s">
        <v>1031</v>
      </c>
      <c r="M120" s="268" t="s">
        <v>1483</v>
      </c>
      <c r="N120" s="263"/>
      <c r="O120" s="757" t="s">
        <v>1497</v>
      </c>
      <c r="P120" s="767" t="s">
        <v>2424</v>
      </c>
      <c r="Q120" s="770"/>
    </row>
    <row r="121" spans="1:17" s="221" customFormat="1" ht="30" x14ac:dyDescent="0.25">
      <c r="A121" s="214">
        <v>119</v>
      </c>
      <c r="B121" s="644" t="s">
        <v>1064</v>
      </c>
      <c r="C121" s="644" t="s">
        <v>1065</v>
      </c>
      <c r="D121" s="711">
        <v>121</v>
      </c>
      <c r="E121" s="712">
        <v>721</v>
      </c>
      <c r="F121" s="713">
        <v>44531</v>
      </c>
      <c r="G121" s="714" t="s">
        <v>11</v>
      </c>
      <c r="H121" s="644">
        <v>650</v>
      </c>
      <c r="I121" s="644" t="s">
        <v>1509</v>
      </c>
      <c r="J121" s="715">
        <v>625</v>
      </c>
      <c r="K121" s="644" t="s">
        <v>1358</v>
      </c>
      <c r="L121" s="716" t="s">
        <v>1031</v>
      </c>
      <c r="M121" s="722" t="s">
        <v>1483</v>
      </c>
      <c r="N121" s="765" t="s">
        <v>3520</v>
      </c>
      <c r="O121" s="758" t="s">
        <v>1496</v>
      </c>
      <c r="P121" s="717"/>
      <c r="Q121" s="784" t="s">
        <v>3545</v>
      </c>
    </row>
    <row r="122" spans="1:17" s="221" customFormat="1" ht="30" x14ac:dyDescent="0.25">
      <c r="A122" s="684">
        <v>120</v>
      </c>
      <c r="B122" s="644" t="s">
        <v>1020</v>
      </c>
      <c r="C122" s="644" t="s">
        <v>1021</v>
      </c>
      <c r="D122" s="711">
        <v>122</v>
      </c>
      <c r="E122" s="712">
        <v>722</v>
      </c>
      <c r="F122" s="713">
        <v>44531</v>
      </c>
      <c r="G122" s="714" t="s">
        <v>11</v>
      </c>
      <c r="H122" s="644">
        <v>1500</v>
      </c>
      <c r="I122" s="644" t="s">
        <v>1510</v>
      </c>
      <c r="J122" s="715">
        <v>1500</v>
      </c>
      <c r="K122" s="644" t="s">
        <v>1359</v>
      </c>
      <c r="L122" s="716" t="s">
        <v>1031</v>
      </c>
      <c r="M122" s="722" t="s">
        <v>1483</v>
      </c>
      <c r="N122" s="765" t="s">
        <v>3521</v>
      </c>
      <c r="O122" s="758" t="s">
        <v>1498</v>
      </c>
      <c r="P122" s="717"/>
      <c r="Q122" s="784" t="s">
        <v>3545</v>
      </c>
    </row>
    <row r="123" spans="1:17" s="221" customFormat="1" ht="30" x14ac:dyDescent="0.25">
      <c r="A123" s="684">
        <v>121</v>
      </c>
      <c r="B123" s="644" t="s">
        <v>1070</v>
      </c>
      <c r="C123" s="644" t="s">
        <v>1035</v>
      </c>
      <c r="D123" s="711">
        <v>123</v>
      </c>
      <c r="E123" s="712">
        <v>723</v>
      </c>
      <c r="F123" s="713">
        <v>44531</v>
      </c>
      <c r="G123" s="714" t="s">
        <v>11</v>
      </c>
      <c r="H123" s="644">
        <v>1200</v>
      </c>
      <c r="I123" s="644" t="s">
        <v>1511</v>
      </c>
      <c r="J123" s="715">
        <v>1200</v>
      </c>
      <c r="K123" s="644" t="s">
        <v>1360</v>
      </c>
      <c r="L123" s="716" t="s">
        <v>1031</v>
      </c>
      <c r="M123" s="722" t="s">
        <v>1483</v>
      </c>
      <c r="N123" s="765" t="s">
        <v>3522</v>
      </c>
      <c r="O123" s="758" t="s">
        <v>1501</v>
      </c>
      <c r="P123" s="717"/>
      <c r="Q123" s="784" t="s">
        <v>3545</v>
      </c>
    </row>
    <row r="124" spans="1:17" s="237" customFormat="1" x14ac:dyDescent="0.25">
      <c r="A124" s="238">
        <v>122</v>
      </c>
      <c r="B124" s="258" t="s">
        <v>1086</v>
      </c>
      <c r="C124" s="258" t="s">
        <v>1087</v>
      </c>
      <c r="D124" s="259">
        <v>124</v>
      </c>
      <c r="E124" s="320">
        <v>724</v>
      </c>
      <c r="F124" s="321">
        <v>44531</v>
      </c>
      <c r="G124" s="265" t="s">
        <v>52</v>
      </c>
      <c r="H124" s="258">
        <v>10250</v>
      </c>
      <c r="I124" s="258" t="s">
        <v>1512</v>
      </c>
      <c r="J124" s="331">
        <v>10275</v>
      </c>
      <c r="K124" s="258" t="s">
        <v>1361</v>
      </c>
      <c r="L124" s="274" t="s">
        <v>1031</v>
      </c>
      <c r="M124" s="268" t="s">
        <v>1483</v>
      </c>
      <c r="N124" s="263"/>
      <c r="O124" s="757" t="s">
        <v>1492</v>
      </c>
      <c r="P124" s="266" t="s">
        <v>2381</v>
      </c>
      <c r="Q124" s="770"/>
    </row>
    <row r="125" spans="1:17" s="237" customFormat="1" x14ac:dyDescent="0.25">
      <c r="A125" s="229">
        <v>123</v>
      </c>
      <c r="B125" s="258" t="s">
        <v>1119</v>
      </c>
      <c r="C125" s="258" t="s">
        <v>1041</v>
      </c>
      <c r="D125" s="259">
        <v>125</v>
      </c>
      <c r="E125" s="320">
        <v>725</v>
      </c>
      <c r="F125" s="321">
        <v>44531</v>
      </c>
      <c r="G125" s="265" t="s">
        <v>11</v>
      </c>
      <c r="H125" s="258">
        <v>9225</v>
      </c>
      <c r="I125" s="258" t="s">
        <v>1513</v>
      </c>
      <c r="J125" s="331">
        <v>9225</v>
      </c>
      <c r="K125" s="323" t="s">
        <v>1484</v>
      </c>
      <c r="L125" s="274" t="s">
        <v>1031</v>
      </c>
      <c r="M125" s="268" t="s">
        <v>1483</v>
      </c>
      <c r="N125" s="263"/>
      <c r="O125" s="757" t="s">
        <v>1495</v>
      </c>
      <c r="P125" s="266" t="s">
        <v>2114</v>
      </c>
      <c r="Q125" s="770"/>
    </row>
    <row r="126" spans="1:17" s="237" customFormat="1" x14ac:dyDescent="0.25">
      <c r="A126" s="229">
        <v>124</v>
      </c>
      <c r="B126" s="258" t="s">
        <v>1311</v>
      </c>
      <c r="C126" s="327" t="s">
        <v>1434</v>
      </c>
      <c r="D126" s="259">
        <v>126</v>
      </c>
      <c r="E126" s="320">
        <v>726</v>
      </c>
      <c r="F126" s="321">
        <v>44531</v>
      </c>
      <c r="G126" s="265" t="s">
        <v>11</v>
      </c>
      <c r="H126" s="258">
        <v>4500</v>
      </c>
      <c r="I126" s="258" t="s">
        <v>1514</v>
      </c>
      <c r="J126" s="331">
        <v>4500</v>
      </c>
      <c r="K126" s="258" t="s">
        <v>1362</v>
      </c>
      <c r="L126" s="274" t="s">
        <v>1031</v>
      </c>
      <c r="M126" s="268" t="s">
        <v>1483</v>
      </c>
      <c r="N126" s="263"/>
      <c r="O126" s="757" t="s">
        <v>1493</v>
      </c>
      <c r="P126" s="266" t="s">
        <v>2380</v>
      </c>
      <c r="Q126" s="770"/>
    </row>
    <row r="127" spans="1:17" s="237" customFormat="1" x14ac:dyDescent="0.25">
      <c r="A127" s="238">
        <v>125</v>
      </c>
      <c r="B127" s="258" t="s">
        <v>1086</v>
      </c>
      <c r="C127" s="258" t="s">
        <v>1087</v>
      </c>
      <c r="D127" s="259">
        <v>127</v>
      </c>
      <c r="E127" s="320">
        <v>727</v>
      </c>
      <c r="F127" s="321" t="s">
        <v>1313</v>
      </c>
      <c r="G127" s="265" t="s">
        <v>11</v>
      </c>
      <c r="H127" s="258">
        <v>10250</v>
      </c>
      <c r="I127" s="258" t="s">
        <v>1515</v>
      </c>
      <c r="J127" s="331">
        <v>10275</v>
      </c>
      <c r="K127" s="323" t="s">
        <v>1485</v>
      </c>
      <c r="L127" s="274" t="s">
        <v>1031</v>
      </c>
      <c r="M127" s="268" t="s">
        <v>1483</v>
      </c>
      <c r="N127" s="263"/>
      <c r="O127" s="757" t="s">
        <v>1491</v>
      </c>
      <c r="P127" s="266" t="s">
        <v>2397</v>
      </c>
      <c r="Q127" s="770"/>
    </row>
    <row r="128" spans="1:17" s="237" customFormat="1" x14ac:dyDescent="0.25">
      <c r="A128" s="229">
        <v>126</v>
      </c>
      <c r="B128" s="249" t="s">
        <v>1448</v>
      </c>
      <c r="C128" s="327" t="s">
        <v>1035</v>
      </c>
      <c r="D128" s="259">
        <v>128</v>
      </c>
      <c r="E128" s="320">
        <v>728</v>
      </c>
      <c r="F128" s="321">
        <v>44531</v>
      </c>
      <c r="G128" s="402" t="s">
        <v>1435</v>
      </c>
      <c r="H128" s="400">
        <v>2916</v>
      </c>
      <c r="I128" s="258" t="s">
        <v>1516</v>
      </c>
      <c r="J128" s="401">
        <v>2916</v>
      </c>
      <c r="K128" s="258" t="s">
        <v>1452</v>
      </c>
      <c r="L128" s="274" t="s">
        <v>1031</v>
      </c>
      <c r="M128" s="268" t="s">
        <v>1483</v>
      </c>
      <c r="N128" s="263"/>
      <c r="O128" s="757" t="s">
        <v>1487</v>
      </c>
      <c r="P128" s="266" t="s">
        <v>2398</v>
      </c>
      <c r="Q128" s="770"/>
    </row>
    <row r="129" spans="1:17" s="237" customFormat="1" x14ac:dyDescent="0.25">
      <c r="A129" s="229">
        <v>127</v>
      </c>
      <c r="B129" s="398" t="s">
        <v>1448</v>
      </c>
      <c r="C129" s="258" t="s">
        <v>1035</v>
      </c>
      <c r="D129" s="259">
        <v>129</v>
      </c>
      <c r="E129" s="320">
        <v>729</v>
      </c>
      <c r="F129" s="399">
        <v>44537</v>
      </c>
      <c r="G129" s="265" t="s">
        <v>11</v>
      </c>
      <c r="H129" s="400">
        <v>2025</v>
      </c>
      <c r="I129" s="258" t="s">
        <v>1517</v>
      </c>
      <c r="J129" s="401">
        <v>2025</v>
      </c>
      <c r="K129" s="258" t="s">
        <v>1453</v>
      </c>
      <c r="L129" s="274" t="s">
        <v>1031</v>
      </c>
      <c r="M129" s="268" t="s">
        <v>1483</v>
      </c>
      <c r="N129" s="258" t="s">
        <v>3541</v>
      </c>
      <c r="O129" s="757" t="s">
        <v>1488</v>
      </c>
      <c r="P129" s="266" t="s">
        <v>2396</v>
      </c>
      <c r="Q129" s="770" t="s">
        <v>3541</v>
      </c>
    </row>
    <row r="130" spans="1:17" s="237" customFormat="1" x14ac:dyDescent="0.25">
      <c r="A130" s="238">
        <v>128</v>
      </c>
      <c r="B130" s="403" t="s">
        <v>1448</v>
      </c>
      <c r="C130" s="269" t="s">
        <v>1021</v>
      </c>
      <c r="D130" s="259">
        <v>130</v>
      </c>
      <c r="E130" s="323">
        <v>730</v>
      </c>
      <c r="F130" s="399">
        <v>44543</v>
      </c>
      <c r="G130" s="272" t="s">
        <v>11</v>
      </c>
      <c r="H130" s="404">
        <v>1000</v>
      </c>
      <c r="I130" s="269" t="s">
        <v>1518</v>
      </c>
      <c r="J130" s="405">
        <v>1000</v>
      </c>
      <c r="K130" s="269" t="s">
        <v>1453</v>
      </c>
      <c r="L130" s="274" t="s">
        <v>1031</v>
      </c>
      <c r="M130" s="268" t="s">
        <v>1483</v>
      </c>
      <c r="N130" s="263"/>
      <c r="O130" s="759" t="s">
        <v>1489</v>
      </c>
      <c r="P130" s="266" t="s">
        <v>2399</v>
      </c>
      <c r="Q130" s="770"/>
    </row>
    <row r="131" spans="1:17" s="237" customFormat="1" x14ac:dyDescent="0.25">
      <c r="A131" s="229">
        <v>129</v>
      </c>
      <c r="B131" s="258" t="s">
        <v>1311</v>
      </c>
      <c r="C131" s="258" t="s">
        <v>1116</v>
      </c>
      <c r="D131" s="259">
        <v>131</v>
      </c>
      <c r="E131" s="260">
        <v>731</v>
      </c>
      <c r="F131" s="397" t="s">
        <v>1449</v>
      </c>
      <c r="G131" s="265" t="s">
        <v>11</v>
      </c>
      <c r="H131" s="388">
        <v>1350</v>
      </c>
      <c r="I131" s="258" t="s">
        <v>1519</v>
      </c>
      <c r="J131" s="389">
        <v>1350</v>
      </c>
      <c r="K131" s="258" t="s">
        <v>1454</v>
      </c>
      <c r="L131" s="274" t="s">
        <v>1031</v>
      </c>
      <c r="M131" s="268" t="s">
        <v>1483</v>
      </c>
      <c r="N131" s="263"/>
      <c r="O131" s="757" t="s">
        <v>1490</v>
      </c>
      <c r="P131" s="266" t="s">
        <v>2395</v>
      </c>
      <c r="Q131" s="770"/>
    </row>
    <row r="132" spans="1:17" s="237" customFormat="1" x14ac:dyDescent="0.25">
      <c r="A132" s="229">
        <v>130</v>
      </c>
      <c r="B132" s="258" t="s">
        <v>1448</v>
      </c>
      <c r="C132" s="258" t="s">
        <v>1021</v>
      </c>
      <c r="D132" s="259">
        <v>132</v>
      </c>
      <c r="E132" s="386">
        <v>732</v>
      </c>
      <c r="F132" s="387" t="s">
        <v>1449</v>
      </c>
      <c r="G132" s="265" t="s">
        <v>1435</v>
      </c>
      <c r="H132" s="388">
        <v>2340</v>
      </c>
      <c r="I132" s="258" t="s">
        <v>1520</v>
      </c>
      <c r="J132" s="389">
        <v>2340</v>
      </c>
      <c r="K132" s="258" t="s">
        <v>1455</v>
      </c>
      <c r="L132" s="274" t="s">
        <v>1031</v>
      </c>
      <c r="M132" s="268" t="s">
        <v>1483</v>
      </c>
      <c r="N132" s="263"/>
      <c r="O132" s="757" t="s">
        <v>1486</v>
      </c>
      <c r="P132" s="266" t="s">
        <v>2382</v>
      </c>
      <c r="Q132" s="770"/>
    </row>
    <row r="133" spans="1:17" s="237" customFormat="1" x14ac:dyDescent="0.25">
      <c r="A133" s="238">
        <v>131</v>
      </c>
      <c r="B133" s="258" t="s">
        <v>1077</v>
      </c>
      <c r="C133" s="258" t="s">
        <v>1021</v>
      </c>
      <c r="D133" s="259">
        <v>133</v>
      </c>
      <c r="E133" s="260">
        <v>733</v>
      </c>
      <c r="F133" s="265" t="s">
        <v>1450</v>
      </c>
      <c r="G133" s="265" t="s">
        <v>11</v>
      </c>
      <c r="H133" s="258">
        <v>27759</v>
      </c>
      <c r="I133" s="258" t="s">
        <v>1521</v>
      </c>
      <c r="J133" s="331">
        <v>27759</v>
      </c>
      <c r="K133" s="258" t="s">
        <v>1456</v>
      </c>
      <c r="L133" s="274" t="s">
        <v>1031</v>
      </c>
      <c r="M133" s="268" t="s">
        <v>1483</v>
      </c>
      <c r="N133" s="263" t="s">
        <v>3519</v>
      </c>
      <c r="O133" s="757" t="s">
        <v>1494</v>
      </c>
      <c r="P133" s="266" t="s">
        <v>2394</v>
      </c>
      <c r="Q133" s="770" t="s">
        <v>3519</v>
      </c>
    </row>
    <row r="134" spans="1:17" s="237" customFormat="1" x14ac:dyDescent="0.25">
      <c r="A134" s="229">
        <v>132</v>
      </c>
      <c r="B134" s="258" t="s">
        <v>1045</v>
      </c>
      <c r="C134" s="258" t="s">
        <v>1021</v>
      </c>
      <c r="D134" s="259">
        <v>135</v>
      </c>
      <c r="E134" s="260">
        <v>735</v>
      </c>
      <c r="F134" s="234">
        <v>44562</v>
      </c>
      <c r="G134" s="265" t="s">
        <v>11</v>
      </c>
      <c r="H134" s="258">
        <v>5000</v>
      </c>
      <c r="I134" s="327" t="s">
        <v>1524</v>
      </c>
      <c r="J134" s="331">
        <v>5000</v>
      </c>
      <c r="K134" s="258" t="s">
        <v>1457</v>
      </c>
      <c r="L134" s="274" t="s">
        <v>1031</v>
      </c>
      <c r="M134" s="268" t="s">
        <v>1603</v>
      </c>
      <c r="N134" s="263"/>
      <c r="O134" s="760" t="s">
        <v>1602</v>
      </c>
      <c r="P134" s="266" t="s">
        <v>2204</v>
      </c>
      <c r="Q134" s="770"/>
    </row>
    <row r="135" spans="1:17" s="237" customFormat="1" x14ac:dyDescent="0.25">
      <c r="A135" s="229">
        <v>133</v>
      </c>
      <c r="B135" s="258" t="s">
        <v>1050</v>
      </c>
      <c r="C135" s="258" t="s">
        <v>1035</v>
      </c>
      <c r="D135" s="259">
        <v>136</v>
      </c>
      <c r="E135" s="260">
        <v>736</v>
      </c>
      <c r="F135" s="234">
        <v>44562</v>
      </c>
      <c r="G135" s="265" t="s">
        <v>11</v>
      </c>
      <c r="H135" s="258">
        <v>5382.5</v>
      </c>
      <c r="I135" s="327" t="s">
        <v>1525</v>
      </c>
      <c r="J135" s="331">
        <v>5370.5</v>
      </c>
      <c r="K135" s="258" t="s">
        <v>1458</v>
      </c>
      <c r="L135" s="274" t="s">
        <v>1031</v>
      </c>
      <c r="M135" s="268" t="s">
        <v>1603</v>
      </c>
      <c r="N135" s="263"/>
      <c r="O135" s="760" t="s">
        <v>1604</v>
      </c>
      <c r="P135" s="266" t="s">
        <v>2205</v>
      </c>
      <c r="Q135" s="770"/>
    </row>
    <row r="136" spans="1:17" s="237" customFormat="1" x14ac:dyDescent="0.25">
      <c r="A136" s="238">
        <v>134</v>
      </c>
      <c r="B136" s="258" t="s">
        <v>1115</v>
      </c>
      <c r="C136" s="258" t="s">
        <v>1087</v>
      </c>
      <c r="D136" s="259">
        <v>137</v>
      </c>
      <c r="E136" s="258">
        <v>737</v>
      </c>
      <c r="F136" s="234">
        <v>44562</v>
      </c>
      <c r="G136" s="265" t="s">
        <v>11</v>
      </c>
      <c r="H136" s="258">
        <v>1285</v>
      </c>
      <c r="I136" s="327" t="s">
        <v>1526</v>
      </c>
      <c r="J136" s="331">
        <v>1240</v>
      </c>
      <c r="K136" s="258" t="s">
        <v>1459</v>
      </c>
      <c r="L136" s="274" t="s">
        <v>1031</v>
      </c>
      <c r="M136" s="268" t="s">
        <v>1603</v>
      </c>
      <c r="N136" s="263"/>
      <c r="O136" s="760" t="s">
        <v>1605</v>
      </c>
      <c r="P136" s="266" t="s">
        <v>2215</v>
      </c>
      <c r="Q136" s="770"/>
    </row>
    <row r="137" spans="1:17" s="237" customFormat="1" x14ac:dyDescent="0.25">
      <c r="A137" s="229">
        <v>135</v>
      </c>
      <c r="B137" s="258" t="s">
        <v>1057</v>
      </c>
      <c r="C137" s="258" t="s">
        <v>1041</v>
      </c>
      <c r="D137" s="259">
        <v>138</v>
      </c>
      <c r="E137" s="260">
        <v>738</v>
      </c>
      <c r="F137" s="234">
        <v>44562</v>
      </c>
      <c r="G137" s="265" t="s">
        <v>11</v>
      </c>
      <c r="H137" s="258">
        <v>1025</v>
      </c>
      <c r="I137" s="327" t="s">
        <v>1527</v>
      </c>
      <c r="J137" s="331">
        <v>1013</v>
      </c>
      <c r="K137" s="258" t="s">
        <v>1460</v>
      </c>
      <c r="L137" s="274" t="s">
        <v>1031</v>
      </c>
      <c r="M137" s="268" t="s">
        <v>1603</v>
      </c>
      <c r="N137" s="263"/>
      <c r="O137" s="760" t="s">
        <v>1606</v>
      </c>
      <c r="P137" s="266" t="s">
        <v>2213</v>
      </c>
      <c r="Q137" s="770"/>
    </row>
    <row r="138" spans="1:17" s="237" customFormat="1" x14ac:dyDescent="0.25">
      <c r="A138" s="229">
        <v>136</v>
      </c>
      <c r="B138" s="258" t="s">
        <v>1064</v>
      </c>
      <c r="C138" s="258" t="s">
        <v>1434</v>
      </c>
      <c r="D138" s="259">
        <v>139</v>
      </c>
      <c r="E138" s="260">
        <v>739</v>
      </c>
      <c r="F138" s="234">
        <v>44562</v>
      </c>
      <c r="G138" s="265" t="s">
        <v>11</v>
      </c>
      <c r="H138" s="258">
        <v>1167</v>
      </c>
      <c r="I138" s="327" t="s">
        <v>1528</v>
      </c>
      <c r="J138" s="331">
        <v>1167</v>
      </c>
      <c r="K138" s="258" t="s">
        <v>1461</v>
      </c>
      <c r="L138" s="274" t="s">
        <v>1031</v>
      </c>
      <c r="M138" s="268" t="s">
        <v>1603</v>
      </c>
      <c r="N138" s="263"/>
      <c r="O138" s="760" t="s">
        <v>1607</v>
      </c>
      <c r="P138" s="266" t="s">
        <v>2211</v>
      </c>
      <c r="Q138" s="770"/>
    </row>
    <row r="139" spans="1:17" s="237" customFormat="1" x14ac:dyDescent="0.25">
      <c r="A139" s="238">
        <v>137</v>
      </c>
      <c r="B139" s="258" t="s">
        <v>1020</v>
      </c>
      <c r="C139" s="258" t="s">
        <v>1087</v>
      </c>
      <c r="D139" s="259">
        <v>140</v>
      </c>
      <c r="E139" s="258">
        <v>740</v>
      </c>
      <c r="F139" s="234">
        <v>44562</v>
      </c>
      <c r="G139" s="265" t="s">
        <v>11</v>
      </c>
      <c r="H139" s="258">
        <v>1524</v>
      </c>
      <c r="I139" s="327" t="s">
        <v>1529</v>
      </c>
      <c r="J139" s="331">
        <v>1500</v>
      </c>
      <c r="K139" s="258" t="s">
        <v>1462</v>
      </c>
      <c r="L139" s="274" t="s">
        <v>1031</v>
      </c>
      <c r="M139" s="268" t="s">
        <v>1603</v>
      </c>
      <c r="N139" s="263"/>
      <c r="O139" s="761" t="s">
        <v>1608</v>
      </c>
      <c r="P139" s="266" t="s">
        <v>2198</v>
      </c>
      <c r="Q139" s="770"/>
    </row>
    <row r="140" spans="1:17" s="237" customFormat="1" x14ac:dyDescent="0.25">
      <c r="A140" s="229">
        <v>138</v>
      </c>
      <c r="B140" s="258" t="s">
        <v>1061</v>
      </c>
      <c r="C140" s="258" t="s">
        <v>1035</v>
      </c>
      <c r="D140" s="259">
        <v>141</v>
      </c>
      <c r="E140" s="260">
        <v>741</v>
      </c>
      <c r="F140" s="234">
        <v>44562</v>
      </c>
      <c r="G140" s="265" t="s">
        <v>11</v>
      </c>
      <c r="H140" s="258">
        <v>8775</v>
      </c>
      <c r="I140" s="327" t="s">
        <v>1530</v>
      </c>
      <c r="J140" s="331">
        <v>8753</v>
      </c>
      <c r="K140" s="258" t="s">
        <v>1463</v>
      </c>
      <c r="L140" s="274" t="s">
        <v>1031</v>
      </c>
      <c r="M140" s="268" t="s">
        <v>1603</v>
      </c>
      <c r="N140" s="263"/>
      <c r="O140" s="760" t="s">
        <v>1609</v>
      </c>
      <c r="P140" s="266" t="s">
        <v>2201</v>
      </c>
      <c r="Q140" s="770"/>
    </row>
    <row r="141" spans="1:17" s="237" customFormat="1" x14ac:dyDescent="0.25">
      <c r="A141" s="229">
        <v>139</v>
      </c>
      <c r="B141" s="258" t="s">
        <v>1070</v>
      </c>
      <c r="C141" s="258" t="s">
        <v>1035</v>
      </c>
      <c r="D141" s="259">
        <v>142</v>
      </c>
      <c r="E141" s="260">
        <v>742</v>
      </c>
      <c r="F141" s="234">
        <v>44562</v>
      </c>
      <c r="G141" s="265" t="s">
        <v>11</v>
      </c>
      <c r="H141" s="258">
        <v>1227</v>
      </c>
      <c r="I141" s="327" t="s">
        <v>1531</v>
      </c>
      <c r="J141" s="331">
        <v>1200</v>
      </c>
      <c r="K141" s="258" t="s">
        <v>1464</v>
      </c>
      <c r="L141" s="274" t="s">
        <v>1031</v>
      </c>
      <c r="M141" s="268" t="s">
        <v>1603</v>
      </c>
      <c r="N141" s="263"/>
      <c r="O141" s="760" t="s">
        <v>1610</v>
      </c>
      <c r="P141" s="266" t="s">
        <v>2210</v>
      </c>
      <c r="Q141" s="770"/>
    </row>
    <row r="142" spans="1:17" s="237" customFormat="1" x14ac:dyDescent="0.25">
      <c r="A142" s="238">
        <v>140</v>
      </c>
      <c r="B142" s="258" t="s">
        <v>1086</v>
      </c>
      <c r="C142" s="258" t="s">
        <v>1035</v>
      </c>
      <c r="D142" s="259">
        <v>143</v>
      </c>
      <c r="E142" s="258">
        <v>743</v>
      </c>
      <c r="F142" s="234">
        <v>44562</v>
      </c>
      <c r="G142" s="265" t="s">
        <v>91</v>
      </c>
      <c r="H142" s="258">
        <v>8725</v>
      </c>
      <c r="I142" s="327" t="s">
        <v>1532</v>
      </c>
      <c r="J142" s="331">
        <v>8770.5</v>
      </c>
      <c r="K142" s="258" t="s">
        <v>1465</v>
      </c>
      <c r="L142" s="274" t="s">
        <v>1031</v>
      </c>
      <c r="M142" s="268" t="s">
        <v>1603</v>
      </c>
      <c r="N142" s="263"/>
      <c r="O142" s="760" t="s">
        <v>1611</v>
      </c>
      <c r="P142" s="266" t="s">
        <v>2200</v>
      </c>
      <c r="Q142" s="770"/>
    </row>
    <row r="143" spans="1:17" s="237" customFormat="1" x14ac:dyDescent="0.25">
      <c r="A143" s="229">
        <v>141</v>
      </c>
      <c r="B143" s="258" t="s">
        <v>1119</v>
      </c>
      <c r="C143" s="258" t="s">
        <v>1434</v>
      </c>
      <c r="D143" s="259">
        <v>144</v>
      </c>
      <c r="E143" s="260">
        <v>744</v>
      </c>
      <c r="F143" s="234">
        <v>44562</v>
      </c>
      <c r="G143" s="265" t="s">
        <v>11</v>
      </c>
      <c r="H143" s="258">
        <v>9225</v>
      </c>
      <c r="I143" s="327" t="s">
        <v>1533</v>
      </c>
      <c r="J143" s="331">
        <v>9225</v>
      </c>
      <c r="K143" s="258" t="s">
        <v>1466</v>
      </c>
      <c r="L143" s="274" t="s">
        <v>1031</v>
      </c>
      <c r="M143" s="268" t="s">
        <v>1603</v>
      </c>
      <c r="N143" s="263"/>
      <c r="O143" s="760" t="s">
        <v>1612</v>
      </c>
      <c r="P143" s="266" t="s">
        <v>2209</v>
      </c>
      <c r="Q143" s="770"/>
    </row>
    <row r="144" spans="1:17" s="237" customFormat="1" x14ac:dyDescent="0.25">
      <c r="A144" s="229">
        <v>142</v>
      </c>
      <c r="B144" s="258" t="s">
        <v>1027</v>
      </c>
      <c r="C144" s="258" t="s">
        <v>1035</v>
      </c>
      <c r="D144" s="259">
        <v>145</v>
      </c>
      <c r="E144" s="260">
        <v>745</v>
      </c>
      <c r="F144" s="234">
        <v>44562</v>
      </c>
      <c r="G144" s="265" t="s">
        <v>91</v>
      </c>
      <c r="H144" s="258">
        <v>2468</v>
      </c>
      <c r="I144" s="327" t="s">
        <v>1534</v>
      </c>
      <c r="J144" s="331">
        <v>2458</v>
      </c>
      <c r="K144" s="258" t="s">
        <v>1467</v>
      </c>
      <c r="L144" s="274" t="s">
        <v>1031</v>
      </c>
      <c r="M144" s="268" t="s">
        <v>1603</v>
      </c>
      <c r="N144" s="263"/>
      <c r="O144" s="760" t="s">
        <v>1613</v>
      </c>
      <c r="P144" s="266" t="s">
        <v>2214</v>
      </c>
      <c r="Q144" s="770"/>
    </row>
    <row r="145" spans="1:17" s="237" customFormat="1" x14ac:dyDescent="0.25">
      <c r="A145" s="238">
        <v>143</v>
      </c>
      <c r="B145" s="258" t="s">
        <v>1311</v>
      </c>
      <c r="C145" s="258" t="s">
        <v>1021</v>
      </c>
      <c r="D145" s="259">
        <v>146</v>
      </c>
      <c r="E145" s="258">
        <v>746</v>
      </c>
      <c r="F145" s="234">
        <v>44562</v>
      </c>
      <c r="G145" s="265" t="s">
        <v>11</v>
      </c>
      <c r="H145" s="258">
        <v>9400</v>
      </c>
      <c r="I145" s="327" t="s">
        <v>1535</v>
      </c>
      <c r="J145" s="331">
        <v>9326</v>
      </c>
      <c r="K145" s="258" t="s">
        <v>1468</v>
      </c>
      <c r="L145" s="274" t="s">
        <v>1031</v>
      </c>
      <c r="M145" s="268" t="s">
        <v>1603</v>
      </c>
      <c r="N145" s="263"/>
      <c r="O145" s="760" t="s">
        <v>1614</v>
      </c>
      <c r="P145" s="266" t="s">
        <v>2202</v>
      </c>
      <c r="Q145" s="770"/>
    </row>
    <row r="146" spans="1:17" s="237" customFormat="1" x14ac:dyDescent="0.25">
      <c r="A146" s="229">
        <v>144</v>
      </c>
      <c r="B146" s="258" t="s">
        <v>1311</v>
      </c>
      <c r="C146" s="258" t="s">
        <v>1021</v>
      </c>
      <c r="D146" s="259">
        <v>147</v>
      </c>
      <c r="E146" s="258">
        <v>747</v>
      </c>
      <c r="F146" s="234">
        <v>44562</v>
      </c>
      <c r="G146" s="265" t="s">
        <v>11</v>
      </c>
      <c r="H146" s="258">
        <v>4500</v>
      </c>
      <c r="I146" s="327" t="s">
        <v>1536</v>
      </c>
      <c r="J146" s="331">
        <v>4463</v>
      </c>
      <c r="K146" s="258" t="s">
        <v>1469</v>
      </c>
      <c r="L146" s="274" t="s">
        <v>1031</v>
      </c>
      <c r="M146" s="268" t="s">
        <v>1603</v>
      </c>
      <c r="N146" s="263"/>
      <c r="O146" s="760" t="s">
        <v>1615</v>
      </c>
      <c r="P146" s="266" t="s">
        <v>2203</v>
      </c>
      <c r="Q146" s="770"/>
    </row>
    <row r="147" spans="1:17" s="237" customFormat="1" x14ac:dyDescent="0.25">
      <c r="A147" s="229">
        <v>145</v>
      </c>
      <c r="B147" s="258" t="s">
        <v>1448</v>
      </c>
      <c r="C147" s="258" t="s">
        <v>1035</v>
      </c>
      <c r="D147" s="259">
        <v>148</v>
      </c>
      <c r="E147" s="260">
        <v>748</v>
      </c>
      <c r="F147" s="234">
        <v>44565</v>
      </c>
      <c r="G147" s="265" t="s">
        <v>11</v>
      </c>
      <c r="H147" s="258">
        <v>2050</v>
      </c>
      <c r="I147" s="327" t="s">
        <v>1537</v>
      </c>
      <c r="J147" s="331">
        <v>2050</v>
      </c>
      <c r="K147" s="258" t="s">
        <v>1470</v>
      </c>
      <c r="L147" s="274" t="s">
        <v>1031</v>
      </c>
      <c r="M147" s="268" t="s">
        <v>1603</v>
      </c>
      <c r="N147" s="263"/>
      <c r="O147" s="760" t="s">
        <v>1616</v>
      </c>
      <c r="P147" s="266" t="s">
        <v>2199</v>
      </c>
      <c r="Q147" s="770"/>
    </row>
    <row r="148" spans="1:17" s="237" customFormat="1" x14ac:dyDescent="0.25">
      <c r="A148" s="238">
        <v>146</v>
      </c>
      <c r="B148" s="258" t="s">
        <v>1086</v>
      </c>
      <c r="C148" s="258" t="s">
        <v>1021</v>
      </c>
      <c r="D148" s="259">
        <v>149</v>
      </c>
      <c r="E148" s="260">
        <v>749</v>
      </c>
      <c r="F148" s="234">
        <v>44576</v>
      </c>
      <c r="G148" s="265" t="s">
        <v>91</v>
      </c>
      <c r="H148" s="258">
        <v>11775</v>
      </c>
      <c r="I148" s="327" t="s">
        <v>1538</v>
      </c>
      <c r="J148" s="331">
        <v>11770.5</v>
      </c>
      <c r="K148" s="258" t="s">
        <v>1471</v>
      </c>
      <c r="L148" s="274" t="s">
        <v>1031</v>
      </c>
      <c r="M148" s="268" t="s">
        <v>1603</v>
      </c>
      <c r="N148" s="263"/>
      <c r="O148" s="760" t="s">
        <v>1617</v>
      </c>
      <c r="P148" s="266" t="s">
        <v>2212</v>
      </c>
      <c r="Q148" s="770"/>
    </row>
    <row r="149" spans="1:17" s="237" customFormat="1" x14ac:dyDescent="0.25">
      <c r="A149" s="229">
        <v>147</v>
      </c>
      <c r="B149" s="258" t="s">
        <v>1077</v>
      </c>
      <c r="C149" s="258" t="s">
        <v>1116</v>
      </c>
      <c r="D149" s="259">
        <v>150</v>
      </c>
      <c r="E149" s="258">
        <v>750</v>
      </c>
      <c r="F149" s="234">
        <v>44591</v>
      </c>
      <c r="G149" s="265" t="s">
        <v>11</v>
      </c>
      <c r="H149" s="258">
        <v>30919</v>
      </c>
      <c r="I149" s="327" t="s">
        <v>1539</v>
      </c>
      <c r="J149" s="331">
        <v>30610</v>
      </c>
      <c r="K149" s="258" t="s">
        <v>1472</v>
      </c>
      <c r="L149" s="274" t="s">
        <v>1031</v>
      </c>
      <c r="M149" s="268" t="s">
        <v>1603</v>
      </c>
      <c r="N149" s="263"/>
      <c r="O149" s="760" t="s">
        <v>1618</v>
      </c>
      <c r="P149" s="266" t="s">
        <v>2208</v>
      </c>
      <c r="Q149" s="770"/>
    </row>
    <row r="150" spans="1:17" s="237" customFormat="1" x14ac:dyDescent="0.25">
      <c r="A150" s="229">
        <v>148</v>
      </c>
      <c r="B150" s="258" t="s">
        <v>1045</v>
      </c>
      <c r="C150" s="258" t="s">
        <v>1021</v>
      </c>
      <c r="D150" s="259">
        <v>151</v>
      </c>
      <c r="E150" s="260">
        <v>751</v>
      </c>
      <c r="F150" s="234">
        <v>44593</v>
      </c>
      <c r="G150" s="265" t="s">
        <v>11</v>
      </c>
      <c r="H150" s="266">
        <v>5000</v>
      </c>
      <c r="I150" s="267" t="s">
        <v>1561</v>
      </c>
      <c r="J150" s="331">
        <v>5000</v>
      </c>
      <c r="K150" s="258" t="s">
        <v>1473</v>
      </c>
      <c r="L150" s="274" t="s">
        <v>1031</v>
      </c>
      <c r="M150" s="268" t="s">
        <v>1621</v>
      </c>
      <c r="N150" s="263"/>
      <c r="O150" s="760" t="s">
        <v>1619</v>
      </c>
      <c r="P150" s="768" t="s">
        <v>2055</v>
      </c>
      <c r="Q150" s="770"/>
    </row>
    <row r="151" spans="1:17" s="237" customFormat="1" x14ac:dyDescent="0.25">
      <c r="A151" s="238">
        <v>149</v>
      </c>
      <c r="B151" s="258" t="s">
        <v>1050</v>
      </c>
      <c r="C151" s="258" t="s">
        <v>1065</v>
      </c>
      <c r="D151" s="259">
        <v>152</v>
      </c>
      <c r="E151" s="260">
        <v>752</v>
      </c>
      <c r="F151" s="234">
        <v>44593</v>
      </c>
      <c r="G151" s="265" t="s">
        <v>11</v>
      </c>
      <c r="H151" s="266">
        <v>4102</v>
      </c>
      <c r="I151" s="267" t="s">
        <v>1562</v>
      </c>
      <c r="J151" s="331">
        <v>4090</v>
      </c>
      <c r="K151" s="258" t="s">
        <v>1474</v>
      </c>
      <c r="L151" s="274" t="s">
        <v>1031</v>
      </c>
      <c r="M151" s="268" t="s">
        <v>1621</v>
      </c>
      <c r="N151" s="263"/>
      <c r="O151" s="760" t="s">
        <v>1620</v>
      </c>
      <c r="P151" s="266" t="s">
        <v>2074</v>
      </c>
      <c r="Q151" s="770"/>
    </row>
    <row r="152" spans="1:17" s="237" customFormat="1" x14ac:dyDescent="0.25">
      <c r="A152" s="229">
        <v>150</v>
      </c>
      <c r="B152" s="258" t="s">
        <v>1115</v>
      </c>
      <c r="C152" s="258" t="s">
        <v>1021</v>
      </c>
      <c r="D152" s="259">
        <v>153</v>
      </c>
      <c r="E152" s="260">
        <v>753</v>
      </c>
      <c r="F152" s="234">
        <v>44593</v>
      </c>
      <c r="G152" s="265" t="s">
        <v>11</v>
      </c>
      <c r="H152" s="266">
        <v>2058.75</v>
      </c>
      <c r="I152" s="267" t="s">
        <v>1563</v>
      </c>
      <c r="J152" s="331">
        <v>2058.75</v>
      </c>
      <c r="K152" s="258" t="s">
        <v>1475</v>
      </c>
      <c r="L152" s="274" t="s">
        <v>1031</v>
      </c>
      <c r="M152" s="268" t="s">
        <v>1621</v>
      </c>
      <c r="N152" s="263"/>
      <c r="O152" s="760" t="s">
        <v>1622</v>
      </c>
      <c r="P152" s="266" t="s">
        <v>2070</v>
      </c>
      <c r="Q152" s="770"/>
    </row>
    <row r="153" spans="1:17" s="237" customFormat="1" x14ac:dyDescent="0.25">
      <c r="A153" s="229">
        <v>151</v>
      </c>
      <c r="B153" s="258" t="s">
        <v>1057</v>
      </c>
      <c r="C153" s="258" t="s">
        <v>1021</v>
      </c>
      <c r="D153" s="259">
        <v>154</v>
      </c>
      <c r="E153" s="260">
        <v>754</v>
      </c>
      <c r="F153" s="234">
        <v>44593</v>
      </c>
      <c r="G153" s="265" t="s">
        <v>11</v>
      </c>
      <c r="H153" s="266">
        <v>1025</v>
      </c>
      <c r="I153" s="267" t="s">
        <v>1564</v>
      </c>
      <c r="J153" s="331">
        <v>1013</v>
      </c>
      <c r="K153" s="258" t="s">
        <v>1476</v>
      </c>
      <c r="L153" s="274" t="s">
        <v>1031</v>
      </c>
      <c r="M153" s="268" t="s">
        <v>1621</v>
      </c>
      <c r="N153" s="263"/>
      <c r="O153" s="761" t="s">
        <v>1623</v>
      </c>
      <c r="P153" s="266" t="s">
        <v>2072</v>
      </c>
      <c r="Q153" s="770"/>
    </row>
    <row r="154" spans="1:17" s="237" customFormat="1" x14ac:dyDescent="0.25">
      <c r="A154" s="238">
        <v>152</v>
      </c>
      <c r="B154" s="258" t="s">
        <v>1061</v>
      </c>
      <c r="C154" s="258" t="s">
        <v>1035</v>
      </c>
      <c r="D154" s="259">
        <v>155</v>
      </c>
      <c r="E154" s="260">
        <v>755</v>
      </c>
      <c r="F154" s="234">
        <v>44593</v>
      </c>
      <c r="G154" s="265" t="s">
        <v>11</v>
      </c>
      <c r="H154" s="266">
        <v>8775</v>
      </c>
      <c r="I154" s="267" t="s">
        <v>1565</v>
      </c>
      <c r="J154" s="331">
        <v>8753</v>
      </c>
      <c r="K154" s="258" t="s">
        <v>1477</v>
      </c>
      <c r="L154" s="274" t="s">
        <v>1031</v>
      </c>
      <c r="M154" s="268" t="s">
        <v>1621</v>
      </c>
      <c r="N154" s="263"/>
      <c r="O154" s="761" t="s">
        <v>1624</v>
      </c>
      <c r="P154" s="266" t="s">
        <v>2073</v>
      </c>
      <c r="Q154" s="770"/>
    </row>
    <row r="155" spans="1:17" s="237" customFormat="1" x14ac:dyDescent="0.25">
      <c r="A155" s="229">
        <v>153</v>
      </c>
      <c r="B155" s="258" t="s">
        <v>1064</v>
      </c>
      <c r="C155" s="258" t="s">
        <v>1087</v>
      </c>
      <c r="D155" s="259">
        <v>156</v>
      </c>
      <c r="E155" s="260">
        <v>756</v>
      </c>
      <c r="F155" s="234">
        <v>44593</v>
      </c>
      <c r="G155" s="265" t="s">
        <v>11</v>
      </c>
      <c r="H155" s="266">
        <v>650</v>
      </c>
      <c r="I155" s="267" t="s">
        <v>1566</v>
      </c>
      <c r="J155" s="331">
        <v>650</v>
      </c>
      <c r="K155" s="258" t="s">
        <v>1540</v>
      </c>
      <c r="L155" s="274" t="s">
        <v>1031</v>
      </c>
      <c r="M155" s="268" t="s">
        <v>1621</v>
      </c>
      <c r="N155" s="263"/>
      <c r="O155" s="760" t="s">
        <v>1625</v>
      </c>
      <c r="P155" s="266" t="s">
        <v>2071</v>
      </c>
      <c r="Q155" s="770"/>
    </row>
    <row r="156" spans="1:17" s="237" customFormat="1" x14ac:dyDescent="0.25">
      <c r="A156" s="229">
        <v>154</v>
      </c>
      <c r="B156" s="258" t="s">
        <v>1020</v>
      </c>
      <c r="C156" s="258" t="s">
        <v>1041</v>
      </c>
      <c r="D156" s="259">
        <v>157</v>
      </c>
      <c r="E156" s="260">
        <v>757</v>
      </c>
      <c r="F156" s="234">
        <v>44593</v>
      </c>
      <c r="G156" s="265" t="s">
        <v>11</v>
      </c>
      <c r="H156" s="266">
        <v>1500</v>
      </c>
      <c r="I156" s="267" t="s">
        <v>1567</v>
      </c>
      <c r="J156" s="331">
        <v>1476</v>
      </c>
      <c r="K156" s="258" t="s">
        <v>1478</v>
      </c>
      <c r="L156" s="274" t="s">
        <v>1031</v>
      </c>
      <c r="M156" s="268" t="s">
        <v>1621</v>
      </c>
      <c r="N156" s="263"/>
      <c r="O156" s="760" t="s">
        <v>1626</v>
      </c>
      <c r="P156" s="266" t="s">
        <v>2075</v>
      </c>
      <c r="Q156" s="770"/>
    </row>
    <row r="157" spans="1:17" s="237" customFormat="1" x14ac:dyDescent="0.25">
      <c r="A157" s="238">
        <v>155</v>
      </c>
      <c r="B157" s="258" t="s">
        <v>1070</v>
      </c>
      <c r="C157" s="258" t="s">
        <v>1028</v>
      </c>
      <c r="D157" s="259">
        <v>158</v>
      </c>
      <c r="E157" s="260">
        <v>758</v>
      </c>
      <c r="F157" s="234">
        <v>44593</v>
      </c>
      <c r="G157" s="265" t="s">
        <v>11</v>
      </c>
      <c r="H157" s="266">
        <v>1200</v>
      </c>
      <c r="I157" s="267" t="s">
        <v>1568</v>
      </c>
      <c r="J157" s="331">
        <v>1173</v>
      </c>
      <c r="K157" s="258" t="s">
        <v>1479</v>
      </c>
      <c r="L157" s="274" t="s">
        <v>1031</v>
      </c>
      <c r="M157" s="268" t="s">
        <v>1621</v>
      </c>
      <c r="N157" s="263"/>
      <c r="O157" s="760" t="s">
        <v>1627</v>
      </c>
      <c r="P157" s="266" t="s">
        <v>2092</v>
      </c>
      <c r="Q157" s="770"/>
    </row>
    <row r="158" spans="1:17" s="237" customFormat="1" x14ac:dyDescent="0.25">
      <c r="A158" s="229">
        <v>156</v>
      </c>
      <c r="B158" s="258" t="s">
        <v>1086</v>
      </c>
      <c r="C158" s="258" t="s">
        <v>1434</v>
      </c>
      <c r="D158" s="259">
        <v>159</v>
      </c>
      <c r="E158" s="260">
        <v>759</v>
      </c>
      <c r="F158" s="234">
        <v>44593</v>
      </c>
      <c r="G158" s="265" t="s">
        <v>91</v>
      </c>
      <c r="H158" s="266">
        <v>10275</v>
      </c>
      <c r="I158" s="267" t="s">
        <v>1569</v>
      </c>
      <c r="J158" s="331">
        <v>10270.5</v>
      </c>
      <c r="K158" s="258" t="s">
        <v>1480</v>
      </c>
      <c r="L158" s="274" t="s">
        <v>1031</v>
      </c>
      <c r="M158" s="268" t="s">
        <v>1621</v>
      </c>
      <c r="N158" s="263"/>
      <c r="O158" s="761" t="s">
        <v>1628</v>
      </c>
      <c r="P158" s="266" t="s">
        <v>2093</v>
      </c>
      <c r="Q158" s="770"/>
    </row>
    <row r="159" spans="1:17" s="237" customFormat="1" x14ac:dyDescent="0.25">
      <c r="A159" s="229">
        <v>157</v>
      </c>
      <c r="B159" s="258" t="s">
        <v>1119</v>
      </c>
      <c r="C159" s="258" t="s">
        <v>1434</v>
      </c>
      <c r="D159" s="259">
        <v>160</v>
      </c>
      <c r="E159" s="260">
        <v>760</v>
      </c>
      <c r="F159" s="234">
        <v>44593</v>
      </c>
      <c r="G159" s="265" t="s">
        <v>11</v>
      </c>
      <c r="H159" s="266">
        <v>9225</v>
      </c>
      <c r="I159" s="267" t="s">
        <v>1570</v>
      </c>
      <c r="J159" s="331">
        <v>9225</v>
      </c>
      <c r="K159" s="258" t="s">
        <v>1481</v>
      </c>
      <c r="L159" s="274" t="s">
        <v>1031</v>
      </c>
      <c r="M159" s="268" t="s">
        <v>1621</v>
      </c>
      <c r="N159" s="263"/>
      <c r="O159" s="760" t="s">
        <v>1629</v>
      </c>
      <c r="P159" s="266" t="s">
        <v>2054</v>
      </c>
      <c r="Q159" s="770"/>
    </row>
    <row r="160" spans="1:17" s="237" customFormat="1" x14ac:dyDescent="0.25">
      <c r="A160" s="238">
        <v>158</v>
      </c>
      <c r="B160" s="269" t="s">
        <v>1311</v>
      </c>
      <c r="C160" s="269" t="s">
        <v>1035</v>
      </c>
      <c r="D160" s="259">
        <v>161</v>
      </c>
      <c r="E160" s="270">
        <v>761</v>
      </c>
      <c r="F160" s="271">
        <v>44593</v>
      </c>
      <c r="G160" s="272" t="s">
        <v>11</v>
      </c>
      <c r="H160" s="273">
        <v>9112.5</v>
      </c>
      <c r="I160" s="267" t="s">
        <v>1571</v>
      </c>
      <c r="J160" s="332">
        <v>8926</v>
      </c>
      <c r="K160" s="235" t="s">
        <v>1680</v>
      </c>
      <c r="L160" s="274" t="s">
        <v>1031</v>
      </c>
      <c r="M160" s="268" t="s">
        <v>1621</v>
      </c>
      <c r="N160" s="263"/>
      <c r="O160" s="761" t="s">
        <v>1630</v>
      </c>
      <c r="P160" s="266" t="s">
        <v>2012</v>
      </c>
      <c r="Q160" s="770"/>
    </row>
    <row r="161" spans="1:17" s="237" customFormat="1" x14ac:dyDescent="0.25">
      <c r="A161" s="229">
        <v>159</v>
      </c>
      <c r="B161" s="258" t="s">
        <v>1448</v>
      </c>
      <c r="C161" s="258" t="s">
        <v>1087</v>
      </c>
      <c r="D161" s="259">
        <v>162</v>
      </c>
      <c r="E161" s="260">
        <v>762</v>
      </c>
      <c r="F161" s="264">
        <v>44596</v>
      </c>
      <c r="G161" s="265" t="s">
        <v>1451</v>
      </c>
      <c r="H161" s="266">
        <v>425</v>
      </c>
      <c r="I161" s="267" t="s">
        <v>1572</v>
      </c>
      <c r="J161" s="331">
        <v>425</v>
      </c>
      <c r="K161" s="258" t="s">
        <v>1482</v>
      </c>
      <c r="L161" s="262" t="s">
        <v>1031</v>
      </c>
      <c r="M161" s="268" t="s">
        <v>1621</v>
      </c>
      <c r="N161" s="263"/>
      <c r="O161" s="760" t="s">
        <v>1631</v>
      </c>
      <c r="P161" s="266" t="s">
        <v>2011</v>
      </c>
      <c r="Q161" s="770"/>
    </row>
    <row r="162" spans="1:17" s="237" customFormat="1" x14ac:dyDescent="0.25">
      <c r="A162" s="229">
        <v>160</v>
      </c>
      <c r="B162" s="258" t="s">
        <v>1086</v>
      </c>
      <c r="C162" s="258" t="s">
        <v>1087</v>
      </c>
      <c r="D162" s="259">
        <v>163</v>
      </c>
      <c r="E162" s="260">
        <v>763</v>
      </c>
      <c r="F162" s="264">
        <v>44607</v>
      </c>
      <c r="G162" s="265" t="s">
        <v>91</v>
      </c>
      <c r="H162" s="266">
        <v>10275</v>
      </c>
      <c r="I162" s="267" t="s">
        <v>1573</v>
      </c>
      <c r="J162" s="331">
        <v>10270.5</v>
      </c>
      <c r="K162" s="258" t="s">
        <v>1588</v>
      </c>
      <c r="L162" s="262" t="s">
        <v>1031</v>
      </c>
      <c r="M162" s="268" t="s">
        <v>1621</v>
      </c>
      <c r="N162" s="263"/>
      <c r="O162" s="760" t="s">
        <v>1632</v>
      </c>
      <c r="P162" s="266" t="s">
        <v>2091</v>
      </c>
      <c r="Q162" s="770"/>
    </row>
    <row r="163" spans="1:17" s="237" customFormat="1" x14ac:dyDescent="0.25">
      <c r="A163" s="308">
        <v>161</v>
      </c>
      <c r="B163" s="258" t="s">
        <v>1077</v>
      </c>
      <c r="C163" s="231" t="s">
        <v>1021</v>
      </c>
      <c r="D163" s="259">
        <v>164</v>
      </c>
      <c r="E163" s="270">
        <v>764</v>
      </c>
      <c r="F163" s="234">
        <v>44620</v>
      </c>
      <c r="G163" s="238" t="s">
        <v>11</v>
      </c>
      <c r="H163" s="261">
        <v>27126</v>
      </c>
      <c r="I163" s="267" t="s">
        <v>1574</v>
      </c>
      <c r="J163" s="331">
        <v>26855</v>
      </c>
      <c r="K163" s="258" t="s">
        <v>1589</v>
      </c>
      <c r="L163" s="262" t="s">
        <v>1031</v>
      </c>
      <c r="M163" s="268" t="s">
        <v>1621</v>
      </c>
      <c r="N163" s="263"/>
      <c r="O163" s="760" t="s">
        <v>1633</v>
      </c>
      <c r="P163" s="266" t="s">
        <v>2094</v>
      </c>
      <c r="Q163" s="770"/>
    </row>
    <row r="164" spans="1:17" s="237" customFormat="1" x14ac:dyDescent="0.25">
      <c r="A164" s="257">
        <v>162</v>
      </c>
      <c r="B164" s="258" t="s">
        <v>1045</v>
      </c>
      <c r="C164" s="241" t="s">
        <v>1035</v>
      </c>
      <c r="D164" s="259">
        <v>165</v>
      </c>
      <c r="E164" s="260">
        <v>765</v>
      </c>
      <c r="F164" s="234">
        <v>44621</v>
      </c>
      <c r="G164" s="238" t="s">
        <v>11</v>
      </c>
      <c r="H164" s="307">
        <v>5000</v>
      </c>
      <c r="I164" s="258" t="s">
        <v>1576</v>
      </c>
      <c r="J164" s="331">
        <v>5000</v>
      </c>
      <c r="K164" s="258" t="s">
        <v>1590</v>
      </c>
      <c r="L164" s="262" t="s">
        <v>1031</v>
      </c>
      <c r="M164" s="268" t="s">
        <v>1640</v>
      </c>
      <c r="N164" s="263"/>
      <c r="O164" s="762" t="s">
        <v>1639</v>
      </c>
      <c r="P164" s="266" t="s">
        <v>2052</v>
      </c>
      <c r="Q164" s="770"/>
    </row>
    <row r="165" spans="1:17" s="237" customFormat="1" x14ac:dyDescent="0.25">
      <c r="A165" s="257">
        <v>163</v>
      </c>
      <c r="B165" s="258" t="s">
        <v>1050</v>
      </c>
      <c r="C165" s="230" t="s">
        <v>1021</v>
      </c>
      <c r="D165" s="259">
        <v>166</v>
      </c>
      <c r="E165" s="260">
        <v>766</v>
      </c>
      <c r="F165" s="234">
        <v>44621</v>
      </c>
      <c r="G165" s="238" t="s">
        <v>11</v>
      </c>
      <c r="H165" s="261">
        <v>4210</v>
      </c>
      <c r="I165" s="258" t="s">
        <v>1577</v>
      </c>
      <c r="J165" s="331">
        <v>4223</v>
      </c>
      <c r="K165" s="258" t="s">
        <v>1591</v>
      </c>
      <c r="L165" s="262" t="s">
        <v>1031</v>
      </c>
      <c r="M165" s="268" t="s">
        <v>1640</v>
      </c>
      <c r="N165" s="263"/>
      <c r="O165" s="762" t="s">
        <v>1638</v>
      </c>
      <c r="P165" s="266" t="s">
        <v>2056</v>
      </c>
      <c r="Q165" s="770"/>
    </row>
    <row r="166" spans="1:17" s="221" customFormat="1" ht="30" x14ac:dyDescent="0.25">
      <c r="A166" s="718">
        <v>164</v>
      </c>
      <c r="B166" s="644" t="s">
        <v>1115</v>
      </c>
      <c r="C166" s="686" t="s">
        <v>1116</v>
      </c>
      <c r="D166" s="711">
        <v>167</v>
      </c>
      <c r="E166" s="719">
        <v>767</v>
      </c>
      <c r="F166" s="218">
        <v>44621</v>
      </c>
      <c r="G166" s="214" t="s">
        <v>11</v>
      </c>
      <c r="H166" s="720">
        <v>2212.5</v>
      </c>
      <c r="I166" s="644" t="s">
        <v>1578</v>
      </c>
      <c r="J166" s="715">
        <v>2202.5</v>
      </c>
      <c r="K166" s="644" t="s">
        <v>1592</v>
      </c>
      <c r="L166" s="721" t="s">
        <v>1031</v>
      </c>
      <c r="M166" s="722" t="s">
        <v>1640</v>
      </c>
      <c r="N166" s="765" t="s">
        <v>2858</v>
      </c>
      <c r="O166" s="763" t="s">
        <v>1641</v>
      </c>
      <c r="P166" s="717"/>
      <c r="Q166" s="784" t="s">
        <v>3545</v>
      </c>
    </row>
    <row r="167" spans="1:17" s="237" customFormat="1" x14ac:dyDescent="0.25">
      <c r="A167" s="257">
        <v>165</v>
      </c>
      <c r="B167" s="258" t="s">
        <v>1057</v>
      </c>
      <c r="C167" s="230" t="s">
        <v>1021</v>
      </c>
      <c r="D167" s="259">
        <v>168</v>
      </c>
      <c r="E167" s="260">
        <v>768</v>
      </c>
      <c r="F167" s="234">
        <v>44621</v>
      </c>
      <c r="G167" s="238" t="s">
        <v>11</v>
      </c>
      <c r="H167" s="261">
        <v>1000</v>
      </c>
      <c r="I167" s="258" t="s">
        <v>1579</v>
      </c>
      <c r="J167" s="331">
        <v>1013</v>
      </c>
      <c r="K167" s="258" t="s">
        <v>1593</v>
      </c>
      <c r="L167" s="262" t="s">
        <v>1031</v>
      </c>
      <c r="M167" s="753" t="s">
        <v>1640</v>
      </c>
      <c r="N167" s="263"/>
      <c r="O167" s="762" t="s">
        <v>1637</v>
      </c>
      <c r="P167" s="266" t="s">
        <v>2008</v>
      </c>
      <c r="Q167" s="770"/>
    </row>
    <row r="168" spans="1:17" s="221" customFormat="1" ht="30" x14ac:dyDescent="0.25">
      <c r="A168" s="723">
        <v>166</v>
      </c>
      <c r="B168" s="644" t="s">
        <v>1061</v>
      </c>
      <c r="C168" s="686" t="s">
        <v>1021</v>
      </c>
      <c r="D168" s="711">
        <v>169</v>
      </c>
      <c r="E168" s="724">
        <v>769</v>
      </c>
      <c r="F168" s="218">
        <v>44621</v>
      </c>
      <c r="G168" s="214" t="s">
        <v>11</v>
      </c>
      <c r="H168" s="720">
        <v>1250</v>
      </c>
      <c r="I168" s="644" t="s">
        <v>1580</v>
      </c>
      <c r="J168" s="715">
        <v>1253</v>
      </c>
      <c r="K168" s="644" t="s">
        <v>1594</v>
      </c>
      <c r="L168" s="782" t="s">
        <v>1031</v>
      </c>
      <c r="M168" s="722" t="s">
        <v>1640</v>
      </c>
      <c r="N168" s="765" t="s">
        <v>2859</v>
      </c>
      <c r="O168" s="763" t="s">
        <v>1641</v>
      </c>
      <c r="P168" s="717"/>
      <c r="Q168" s="784" t="s">
        <v>3545</v>
      </c>
    </row>
    <row r="169" spans="1:17" s="221" customFormat="1" ht="30" x14ac:dyDescent="0.25">
      <c r="A169" s="718">
        <v>167</v>
      </c>
      <c r="B169" s="644" t="s">
        <v>1558</v>
      </c>
      <c r="C169" s="725" t="s">
        <v>1065</v>
      </c>
      <c r="D169" s="711">
        <v>170</v>
      </c>
      <c r="E169" s="719">
        <v>770</v>
      </c>
      <c r="F169" s="218">
        <v>44621</v>
      </c>
      <c r="G169" s="214" t="s">
        <v>11</v>
      </c>
      <c r="H169" s="720">
        <v>625</v>
      </c>
      <c r="I169" s="644" t="s">
        <v>1581</v>
      </c>
      <c r="J169" s="715">
        <v>650</v>
      </c>
      <c r="K169" s="644" t="s">
        <v>1595</v>
      </c>
      <c r="L169" s="782" t="s">
        <v>1031</v>
      </c>
      <c r="M169" s="722" t="s">
        <v>1640</v>
      </c>
      <c r="N169" s="765" t="s">
        <v>2860</v>
      </c>
      <c r="O169" s="763" t="s">
        <v>1641</v>
      </c>
      <c r="P169" s="717"/>
      <c r="Q169" s="784" t="s">
        <v>3545</v>
      </c>
    </row>
    <row r="170" spans="1:17" s="237" customFormat="1" x14ac:dyDescent="0.25">
      <c r="A170" s="257">
        <v>168</v>
      </c>
      <c r="B170" s="258" t="s">
        <v>1020</v>
      </c>
      <c r="C170" s="231" t="s">
        <v>1021</v>
      </c>
      <c r="D170" s="259">
        <v>171</v>
      </c>
      <c r="E170" s="260">
        <v>771</v>
      </c>
      <c r="F170" s="234">
        <v>44621</v>
      </c>
      <c r="G170" s="238" t="s">
        <v>11</v>
      </c>
      <c r="H170" s="261">
        <v>1500</v>
      </c>
      <c r="I170" s="258" t="s">
        <v>1582</v>
      </c>
      <c r="J170" s="331">
        <v>1476</v>
      </c>
      <c r="K170" s="258" t="s">
        <v>1596</v>
      </c>
      <c r="L170" s="262" t="s">
        <v>1031</v>
      </c>
      <c r="M170" s="753" t="s">
        <v>1640</v>
      </c>
      <c r="N170" s="263"/>
      <c r="O170" s="762" t="s">
        <v>1636</v>
      </c>
      <c r="P170" s="266" t="s">
        <v>2010</v>
      </c>
      <c r="Q170" s="770"/>
    </row>
    <row r="171" spans="1:17" s="237" customFormat="1" x14ac:dyDescent="0.25">
      <c r="A171" s="257">
        <v>169</v>
      </c>
      <c r="B171" s="258" t="s">
        <v>1070</v>
      </c>
      <c r="C171" s="241" t="s">
        <v>1035</v>
      </c>
      <c r="D171" s="259">
        <v>172</v>
      </c>
      <c r="E171" s="260">
        <v>772</v>
      </c>
      <c r="F171" s="234">
        <v>44621</v>
      </c>
      <c r="G171" s="238" t="s">
        <v>11</v>
      </c>
      <c r="H171" s="261">
        <v>1200</v>
      </c>
      <c r="I171" s="258" t="s">
        <v>1583</v>
      </c>
      <c r="J171" s="331">
        <v>1173</v>
      </c>
      <c r="K171" s="258" t="s">
        <v>1597</v>
      </c>
      <c r="L171" s="262" t="s">
        <v>1031</v>
      </c>
      <c r="M171" s="753" t="s">
        <v>1640</v>
      </c>
      <c r="N171" s="263"/>
      <c r="O171" s="762" t="s">
        <v>1635</v>
      </c>
      <c r="P171" s="266" t="s">
        <v>2009</v>
      </c>
      <c r="Q171" s="770"/>
    </row>
    <row r="172" spans="1:17" s="221" customFormat="1" ht="30" x14ac:dyDescent="0.25">
      <c r="A172" s="718">
        <v>170</v>
      </c>
      <c r="B172" s="644" t="s">
        <v>1086</v>
      </c>
      <c r="C172" s="726" t="s">
        <v>1087</v>
      </c>
      <c r="D172" s="711">
        <v>173</v>
      </c>
      <c r="E172" s="719">
        <v>773</v>
      </c>
      <c r="F172" s="218">
        <v>44621</v>
      </c>
      <c r="G172" s="214" t="s">
        <v>91</v>
      </c>
      <c r="H172" s="720">
        <v>10250</v>
      </c>
      <c r="I172" s="644" t="s">
        <v>1584</v>
      </c>
      <c r="J172" s="715">
        <v>10270.5</v>
      </c>
      <c r="K172" s="644" t="s">
        <v>1598</v>
      </c>
      <c r="L172" s="782" t="s">
        <v>1031</v>
      </c>
      <c r="M172" s="722" t="s">
        <v>1640</v>
      </c>
      <c r="N172" s="765" t="s">
        <v>2861</v>
      </c>
      <c r="O172" s="763" t="s">
        <v>1641</v>
      </c>
      <c r="P172" s="717"/>
      <c r="Q172" s="784" t="s">
        <v>3545</v>
      </c>
    </row>
    <row r="173" spans="1:17" s="221" customFormat="1" ht="90" x14ac:dyDescent="0.25">
      <c r="A173" s="723">
        <v>171</v>
      </c>
      <c r="B173" s="644" t="s">
        <v>1311</v>
      </c>
      <c r="C173" s="686" t="s">
        <v>1434</v>
      </c>
      <c r="D173" s="711">
        <v>174</v>
      </c>
      <c r="E173" s="724">
        <v>774</v>
      </c>
      <c r="F173" s="218">
        <v>44621</v>
      </c>
      <c r="G173" s="214" t="s">
        <v>11</v>
      </c>
      <c r="H173" s="720">
        <v>10725</v>
      </c>
      <c r="I173" s="644" t="s">
        <v>1585</v>
      </c>
      <c r="J173" s="715">
        <v>6176</v>
      </c>
      <c r="K173" s="644" t="s">
        <v>1599</v>
      </c>
      <c r="L173" s="782" t="s">
        <v>1031</v>
      </c>
      <c r="M173" s="722" t="s">
        <v>1640</v>
      </c>
      <c r="N173" s="765" t="s">
        <v>3546</v>
      </c>
      <c r="O173" s="763" t="s">
        <v>1641</v>
      </c>
      <c r="P173" s="717"/>
      <c r="Q173" s="783" t="s">
        <v>3551</v>
      </c>
    </row>
    <row r="174" spans="1:17" s="221" customFormat="1" ht="30" x14ac:dyDescent="0.25">
      <c r="A174" s="723">
        <v>172</v>
      </c>
      <c r="B174" s="644" t="s">
        <v>1086</v>
      </c>
      <c r="C174" s="726" t="s">
        <v>1087</v>
      </c>
      <c r="D174" s="711">
        <v>175</v>
      </c>
      <c r="E174" s="724">
        <v>775</v>
      </c>
      <c r="F174" s="218" t="s">
        <v>1559</v>
      </c>
      <c r="G174" s="214" t="s">
        <v>91</v>
      </c>
      <c r="H174" s="720">
        <v>10250</v>
      </c>
      <c r="I174" s="644" t="s">
        <v>1586</v>
      </c>
      <c r="J174" s="715">
        <v>10270.5</v>
      </c>
      <c r="K174" s="644" t="s">
        <v>1600</v>
      </c>
      <c r="L174" s="782" t="s">
        <v>1031</v>
      </c>
      <c r="M174" s="722" t="s">
        <v>1640</v>
      </c>
      <c r="N174" s="765" t="s">
        <v>2862</v>
      </c>
      <c r="O174" s="763" t="s">
        <v>1641</v>
      </c>
      <c r="P174" s="717"/>
      <c r="Q174" s="784" t="s">
        <v>3545</v>
      </c>
    </row>
    <row r="175" spans="1:17" s="237" customFormat="1" x14ac:dyDescent="0.25">
      <c r="A175" s="308">
        <v>173</v>
      </c>
      <c r="B175" s="258" t="s">
        <v>1077</v>
      </c>
      <c r="C175" s="231" t="s">
        <v>1021</v>
      </c>
      <c r="D175" s="309">
        <v>176</v>
      </c>
      <c r="E175" s="260">
        <v>776</v>
      </c>
      <c r="F175" s="234" t="s">
        <v>1560</v>
      </c>
      <c r="G175" s="238" t="s">
        <v>11</v>
      </c>
      <c r="H175" s="261">
        <v>38818</v>
      </c>
      <c r="I175" s="258" t="s">
        <v>1587</v>
      </c>
      <c r="J175" s="331">
        <v>38430</v>
      </c>
      <c r="K175" s="258" t="s">
        <v>1601</v>
      </c>
      <c r="L175" s="262" t="s">
        <v>1031</v>
      </c>
      <c r="M175" s="753" t="s">
        <v>1640</v>
      </c>
      <c r="N175" s="263" t="s">
        <v>2863</v>
      </c>
      <c r="O175" s="762" t="s">
        <v>1634</v>
      </c>
      <c r="P175" s="266" t="s">
        <v>2053</v>
      </c>
      <c r="Q175" s="770"/>
    </row>
  </sheetData>
  <autoFilter ref="A1:Q175">
    <filterColumn colId="9" showButton="0"/>
  </autoFilter>
  <mergeCells count="15">
    <mergeCell ref="Q1:Q2"/>
    <mergeCell ref="P1:P2"/>
    <mergeCell ref="M1:M2"/>
    <mergeCell ref="O1:O2"/>
    <mergeCell ref="I1:I2"/>
    <mergeCell ref="J1:K1"/>
    <mergeCell ref="L1:L2"/>
    <mergeCell ref="N1:N2"/>
    <mergeCell ref="G1:G2"/>
    <mergeCell ref="H1:H2"/>
    <mergeCell ref="A1:A2"/>
    <mergeCell ref="B1:B2"/>
    <mergeCell ref="C1:C2"/>
    <mergeCell ref="E1:E2"/>
    <mergeCell ref="F1:F2"/>
  </mergeCells>
  <hyperlinks>
    <hyperlink ref="A1" r:id="rId1"/>
    <hyperlink ref="D2" r:id="rId2"/>
  </hyperlinks>
  <pageMargins left="0.39370078740157483" right="0.39370078740157483" top="0.39370078740157483" bottom="0.39370078740157483" header="0" footer="0"/>
  <pageSetup scale="55" orientation="landscape"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45"/>
  <sheetViews>
    <sheetView workbookViewId="0">
      <selection activeCell="K20" sqref="K20"/>
    </sheetView>
  </sheetViews>
  <sheetFormatPr defaultColWidth="14.42578125" defaultRowHeight="15" customHeight="1" x14ac:dyDescent="0.25"/>
  <cols>
    <col min="1" max="1" width="11.140625" customWidth="1"/>
    <col min="2" max="2" width="12.28515625" customWidth="1"/>
    <col min="3" max="3" width="7.5703125" customWidth="1"/>
    <col min="4" max="4" width="10" customWidth="1"/>
    <col min="5" max="5" width="13.42578125" customWidth="1"/>
    <col min="6" max="6" width="20" customWidth="1"/>
    <col min="7" max="7" width="8" customWidth="1"/>
    <col min="8" max="8" width="10.140625" customWidth="1"/>
    <col min="9" max="9" width="30.42578125" customWidth="1"/>
    <col min="10" max="10" width="19.28515625" bestFit="1" customWidth="1"/>
    <col min="11" max="11" width="27" customWidth="1"/>
    <col min="12" max="12" width="13.42578125" customWidth="1"/>
    <col min="13" max="26" width="8" customWidth="1"/>
  </cols>
  <sheetData>
    <row r="1" spans="1:12" x14ac:dyDescent="0.25">
      <c r="A1" s="905" t="s">
        <v>388</v>
      </c>
      <c r="B1" s="907" t="s">
        <v>389</v>
      </c>
      <c r="C1" s="908" t="s">
        <v>670</v>
      </c>
      <c r="D1" s="861" t="s">
        <v>6</v>
      </c>
      <c r="E1" s="896" t="s">
        <v>391</v>
      </c>
      <c r="F1" s="870" t="s">
        <v>392</v>
      </c>
      <c r="G1" s="898"/>
      <c r="H1" s="899" t="s">
        <v>1</v>
      </c>
      <c r="I1" s="888" t="s">
        <v>83</v>
      </c>
      <c r="J1" s="888" t="s">
        <v>671</v>
      </c>
      <c r="K1" s="887" t="s">
        <v>2046</v>
      </c>
      <c r="L1" s="280"/>
    </row>
    <row r="2" spans="1:12" x14ac:dyDescent="0.25">
      <c r="A2" s="906"/>
      <c r="B2" s="860"/>
      <c r="C2" s="897"/>
      <c r="D2" s="860"/>
      <c r="E2" s="897"/>
      <c r="F2" s="61" t="s">
        <v>394</v>
      </c>
      <c r="G2" s="288" t="s">
        <v>5</v>
      </c>
      <c r="H2" s="900"/>
      <c r="I2" s="900"/>
      <c r="J2" s="900"/>
      <c r="K2" s="888"/>
      <c r="L2" s="280"/>
    </row>
    <row r="3" spans="1:12" s="237" customFormat="1" x14ac:dyDescent="0.25">
      <c r="A3" s="229">
        <v>101</v>
      </c>
      <c r="B3" s="275" t="s">
        <v>672</v>
      </c>
      <c r="C3" s="276">
        <v>810.7</v>
      </c>
      <c r="D3" s="276" t="s">
        <v>11</v>
      </c>
      <c r="E3" s="277" t="s">
        <v>673</v>
      </c>
      <c r="F3" s="245" t="s">
        <v>674</v>
      </c>
      <c r="G3" s="290">
        <v>795</v>
      </c>
      <c r="H3" s="300">
        <v>44016</v>
      </c>
      <c r="I3" s="547" t="s">
        <v>675</v>
      </c>
      <c r="J3" s="258" t="s">
        <v>676</v>
      </c>
      <c r="K3" s="327" t="s">
        <v>2902</v>
      </c>
      <c r="L3" s="287"/>
    </row>
    <row r="4" spans="1:12" s="237" customFormat="1" x14ac:dyDescent="0.25">
      <c r="A4" s="229">
        <v>102</v>
      </c>
      <c r="B4" s="275" t="s">
        <v>672</v>
      </c>
      <c r="C4" s="284">
        <v>2735</v>
      </c>
      <c r="D4" s="284" t="s">
        <v>11</v>
      </c>
      <c r="E4" s="277" t="s">
        <v>673</v>
      </c>
      <c r="F4" s="245" t="s">
        <v>677</v>
      </c>
      <c r="G4" s="290">
        <v>2720</v>
      </c>
      <c r="H4" s="262" t="s">
        <v>678</v>
      </c>
      <c r="I4" s="547" t="s">
        <v>675</v>
      </c>
      <c r="J4" s="258" t="s">
        <v>676</v>
      </c>
      <c r="K4" s="327" t="s">
        <v>2910</v>
      </c>
      <c r="L4" s="287"/>
    </row>
    <row r="5" spans="1:12" s="237" customFormat="1" x14ac:dyDescent="0.25">
      <c r="A5" s="229">
        <v>103</v>
      </c>
      <c r="B5" s="275" t="s">
        <v>672</v>
      </c>
      <c r="C5" s="284">
        <v>1225</v>
      </c>
      <c r="D5" s="284" t="s">
        <v>11</v>
      </c>
      <c r="E5" s="277" t="s">
        <v>673</v>
      </c>
      <c r="F5" s="245" t="s">
        <v>679</v>
      </c>
      <c r="G5" s="290">
        <v>1200</v>
      </c>
      <c r="H5" s="300">
        <v>43834</v>
      </c>
      <c r="I5" s="547" t="s">
        <v>675</v>
      </c>
      <c r="J5" s="258" t="s">
        <v>676</v>
      </c>
      <c r="K5" s="327" t="s">
        <v>2911</v>
      </c>
      <c r="L5" s="287"/>
    </row>
    <row r="6" spans="1:12" s="237" customFormat="1" x14ac:dyDescent="0.25">
      <c r="A6" s="229">
        <v>104</v>
      </c>
      <c r="B6" s="275" t="s">
        <v>672</v>
      </c>
      <c r="C6" s="284">
        <v>2725</v>
      </c>
      <c r="D6" s="284" t="s">
        <v>11</v>
      </c>
      <c r="E6" s="277" t="s">
        <v>673</v>
      </c>
      <c r="F6" s="245" t="s">
        <v>680</v>
      </c>
      <c r="G6" s="290">
        <v>2725</v>
      </c>
      <c r="H6" s="300">
        <v>44078</v>
      </c>
      <c r="I6" s="547" t="s">
        <v>675</v>
      </c>
      <c r="J6" s="258" t="s">
        <v>676</v>
      </c>
      <c r="K6" s="327" t="s">
        <v>2905</v>
      </c>
      <c r="L6" s="287"/>
    </row>
    <row r="7" spans="1:12" s="237" customFormat="1" x14ac:dyDescent="0.25">
      <c r="A7" s="229">
        <v>105</v>
      </c>
      <c r="B7" s="275" t="s">
        <v>672</v>
      </c>
      <c r="C7" s="284">
        <v>1725</v>
      </c>
      <c r="D7" s="284" t="s">
        <v>11</v>
      </c>
      <c r="E7" s="277" t="s">
        <v>673</v>
      </c>
      <c r="F7" s="245" t="s">
        <v>681</v>
      </c>
      <c r="G7" s="290">
        <v>1690</v>
      </c>
      <c r="H7" s="300">
        <v>44047</v>
      </c>
      <c r="I7" s="547" t="s">
        <v>675</v>
      </c>
      <c r="J7" s="258" t="s">
        <v>676</v>
      </c>
      <c r="K7" s="327" t="s">
        <v>2908</v>
      </c>
      <c r="L7" s="287"/>
    </row>
    <row r="8" spans="1:12" s="237" customFormat="1" x14ac:dyDescent="0.25">
      <c r="A8" s="229">
        <v>106</v>
      </c>
      <c r="B8" s="275" t="s">
        <v>672</v>
      </c>
      <c r="C8" s="284">
        <v>4255</v>
      </c>
      <c r="D8" s="284" t="s">
        <v>11</v>
      </c>
      <c r="E8" s="277" t="s">
        <v>673</v>
      </c>
      <c r="F8" s="245" t="s">
        <v>682</v>
      </c>
      <c r="G8" s="290">
        <v>4255</v>
      </c>
      <c r="H8" s="262" t="s">
        <v>683</v>
      </c>
      <c r="I8" s="547" t="s">
        <v>675</v>
      </c>
      <c r="J8" s="258" t="s">
        <v>676</v>
      </c>
      <c r="K8" s="327" t="s">
        <v>2906</v>
      </c>
      <c r="L8" s="287"/>
    </row>
    <row r="9" spans="1:12" s="237" customFormat="1" ht="51.75" customHeight="1" x14ac:dyDescent="0.25">
      <c r="A9" s="229">
        <v>107</v>
      </c>
      <c r="B9" s="275" t="s">
        <v>672</v>
      </c>
      <c r="C9" s="276">
        <v>11196</v>
      </c>
      <c r="D9" s="276" t="s">
        <v>11</v>
      </c>
      <c r="E9" s="277" t="s">
        <v>673</v>
      </c>
      <c r="F9" s="245" t="s">
        <v>684</v>
      </c>
      <c r="G9" s="290" t="s">
        <v>685</v>
      </c>
      <c r="H9" s="262" t="s">
        <v>686</v>
      </c>
      <c r="I9" s="547" t="s">
        <v>675</v>
      </c>
      <c r="J9" s="258" t="s">
        <v>676</v>
      </c>
      <c r="K9" s="548" t="s">
        <v>2909</v>
      </c>
      <c r="L9" s="287"/>
    </row>
    <row r="10" spans="1:12" s="237" customFormat="1" x14ac:dyDescent="0.25">
      <c r="A10" s="229">
        <v>108</v>
      </c>
      <c r="B10" s="275" t="s">
        <v>672</v>
      </c>
      <c r="C10" s="284">
        <v>2905</v>
      </c>
      <c r="D10" s="284" t="s">
        <v>11</v>
      </c>
      <c r="E10" s="277" t="s">
        <v>673</v>
      </c>
      <c r="F10" s="245" t="s">
        <v>687</v>
      </c>
      <c r="G10" s="318">
        <v>2905</v>
      </c>
      <c r="H10" s="300">
        <v>43834</v>
      </c>
      <c r="I10" s="547" t="s">
        <v>675</v>
      </c>
      <c r="J10" s="258" t="s">
        <v>676</v>
      </c>
      <c r="K10" s="327" t="s">
        <v>2907</v>
      </c>
      <c r="L10" s="412" t="s">
        <v>688</v>
      </c>
    </row>
    <row r="11" spans="1:12" s="237" customFormat="1" x14ac:dyDescent="0.25">
      <c r="A11" s="229">
        <v>109</v>
      </c>
      <c r="B11" s="275" t="s">
        <v>672</v>
      </c>
      <c r="C11" s="276">
        <v>930</v>
      </c>
      <c r="D11" s="276" t="s">
        <v>52</v>
      </c>
      <c r="E11" s="549" t="s">
        <v>689</v>
      </c>
      <c r="F11" s="245" t="s">
        <v>559</v>
      </c>
      <c r="G11" s="318">
        <v>920</v>
      </c>
      <c r="H11" s="550">
        <v>44016</v>
      </c>
      <c r="I11" s="258" t="s">
        <v>616</v>
      </c>
      <c r="J11" s="258" t="s">
        <v>690</v>
      </c>
      <c r="K11" s="327" t="s">
        <v>2914</v>
      </c>
      <c r="L11" s="551" t="s">
        <v>691</v>
      </c>
    </row>
    <row r="12" spans="1:12" s="237" customFormat="1" x14ac:dyDescent="0.25">
      <c r="A12" s="229">
        <v>110</v>
      </c>
      <c r="B12" s="275" t="s">
        <v>672</v>
      </c>
      <c r="C12" s="284">
        <v>1465</v>
      </c>
      <c r="D12" s="284" t="s">
        <v>11</v>
      </c>
      <c r="E12" s="277" t="s">
        <v>673</v>
      </c>
      <c r="F12" s="245" t="s">
        <v>692</v>
      </c>
      <c r="G12" s="318">
        <v>1465</v>
      </c>
      <c r="H12" s="300">
        <v>43835</v>
      </c>
      <c r="I12" s="547" t="s">
        <v>675</v>
      </c>
      <c r="J12" s="258" t="s">
        <v>676</v>
      </c>
      <c r="K12" s="327" t="s">
        <v>2904</v>
      </c>
      <c r="L12" s="412" t="s">
        <v>693</v>
      </c>
    </row>
    <row r="13" spans="1:12" s="237" customFormat="1" x14ac:dyDescent="0.25">
      <c r="A13" s="229">
        <v>111</v>
      </c>
      <c r="B13" s="275" t="s">
        <v>672</v>
      </c>
      <c r="C13" s="276">
        <v>670</v>
      </c>
      <c r="D13" s="276" t="s">
        <v>52</v>
      </c>
      <c r="E13" s="277" t="s">
        <v>689</v>
      </c>
      <c r="F13" s="245" t="s">
        <v>559</v>
      </c>
      <c r="G13" s="290">
        <v>678</v>
      </c>
      <c r="H13" s="300">
        <v>44016</v>
      </c>
      <c r="I13" s="547" t="s">
        <v>616</v>
      </c>
      <c r="J13" s="258" t="s">
        <v>690</v>
      </c>
      <c r="K13" s="327" t="s">
        <v>2914</v>
      </c>
      <c r="L13" s="412" t="s">
        <v>694</v>
      </c>
    </row>
    <row r="14" spans="1:12" s="237" customFormat="1" x14ac:dyDescent="0.25">
      <c r="A14" s="229">
        <v>113</v>
      </c>
      <c r="B14" s="275" t="s">
        <v>672</v>
      </c>
      <c r="C14" s="276">
        <v>5353</v>
      </c>
      <c r="D14" s="276" t="s">
        <v>11</v>
      </c>
      <c r="E14" s="277" t="s">
        <v>673</v>
      </c>
      <c r="F14" s="245" t="s">
        <v>695</v>
      </c>
      <c r="G14" s="318">
        <v>5333</v>
      </c>
      <c r="H14" s="262" t="s">
        <v>696</v>
      </c>
      <c r="I14" s="547" t="s">
        <v>675</v>
      </c>
      <c r="J14" s="258" t="s">
        <v>676</v>
      </c>
      <c r="K14" s="327" t="s">
        <v>2900</v>
      </c>
      <c r="L14" s="412" t="s">
        <v>697</v>
      </c>
    </row>
    <row r="15" spans="1:12" s="237" customFormat="1" x14ac:dyDescent="0.25">
      <c r="A15" s="283">
        <v>114</v>
      </c>
      <c r="B15" s="275" t="s">
        <v>672</v>
      </c>
      <c r="C15" s="284">
        <v>2787.5</v>
      </c>
      <c r="D15" s="284" t="s">
        <v>11</v>
      </c>
      <c r="E15" s="277" t="s">
        <v>673</v>
      </c>
      <c r="F15" s="245" t="s">
        <v>698</v>
      </c>
      <c r="G15" s="290">
        <v>2787.5</v>
      </c>
      <c r="H15" s="300">
        <v>43834</v>
      </c>
      <c r="I15" s="547" t="s">
        <v>675</v>
      </c>
      <c r="J15" s="258" t="s">
        <v>676</v>
      </c>
      <c r="K15" s="327" t="s">
        <v>2912</v>
      </c>
      <c r="L15" s="412" t="s">
        <v>699</v>
      </c>
    </row>
    <row r="16" spans="1:12" s="237" customFormat="1" x14ac:dyDescent="0.25">
      <c r="A16" s="229">
        <v>115</v>
      </c>
      <c r="B16" s="275" t="s">
        <v>700</v>
      </c>
      <c r="C16" s="276">
        <v>425</v>
      </c>
      <c r="D16" s="276" t="s">
        <v>11</v>
      </c>
      <c r="E16" s="277" t="s">
        <v>673</v>
      </c>
      <c r="F16" s="245" t="s">
        <v>701</v>
      </c>
      <c r="G16" s="290">
        <v>425</v>
      </c>
      <c r="H16" s="262" t="s">
        <v>702</v>
      </c>
      <c r="I16" s="547" t="s">
        <v>675</v>
      </c>
      <c r="J16" s="258" t="s">
        <v>676</v>
      </c>
      <c r="K16" s="327" t="s">
        <v>2901</v>
      </c>
      <c r="L16" s="412" t="s">
        <v>703</v>
      </c>
    </row>
    <row r="17" spans="1:12" s="237" customFormat="1" x14ac:dyDescent="0.25">
      <c r="A17" s="283">
        <v>116</v>
      </c>
      <c r="B17" s="275" t="s">
        <v>704</v>
      </c>
      <c r="C17" s="284">
        <v>1129.5</v>
      </c>
      <c r="D17" s="284" t="s">
        <v>11</v>
      </c>
      <c r="E17" s="277" t="s">
        <v>673</v>
      </c>
      <c r="F17" s="245" t="s">
        <v>705</v>
      </c>
      <c r="G17" s="290">
        <v>1160</v>
      </c>
      <c r="H17" s="300">
        <v>43987</v>
      </c>
      <c r="I17" s="547" t="s">
        <v>675</v>
      </c>
      <c r="J17" s="258" t="s">
        <v>676</v>
      </c>
      <c r="K17" s="327" t="s">
        <v>2903</v>
      </c>
      <c r="L17" s="412" t="s">
        <v>706</v>
      </c>
    </row>
    <row r="18" spans="1:12" s="237" customFormat="1" x14ac:dyDescent="0.25">
      <c r="A18" s="283">
        <v>117</v>
      </c>
      <c r="B18" s="275" t="s">
        <v>704</v>
      </c>
      <c r="C18" s="284">
        <v>1089.5</v>
      </c>
      <c r="D18" s="284" t="s">
        <v>11</v>
      </c>
      <c r="E18" s="277" t="s">
        <v>673</v>
      </c>
      <c r="F18" s="245" t="s">
        <v>707</v>
      </c>
      <c r="G18" s="290">
        <v>1089.5</v>
      </c>
      <c r="H18" s="262" t="s">
        <v>708</v>
      </c>
      <c r="I18" s="547" t="s">
        <v>675</v>
      </c>
      <c r="J18" s="258" t="s">
        <v>676</v>
      </c>
      <c r="K18" s="327" t="s">
        <v>2913</v>
      </c>
      <c r="L18" s="287"/>
    </row>
    <row r="19" spans="1:12" x14ac:dyDescent="0.25">
      <c r="A19" s="48">
        <v>118</v>
      </c>
      <c r="B19" s="62" t="s">
        <v>709</v>
      </c>
      <c r="C19" s="43">
        <v>1825</v>
      </c>
      <c r="D19" s="43" t="s">
        <v>11</v>
      </c>
      <c r="E19" s="63" t="s">
        <v>688</v>
      </c>
      <c r="F19" s="45" t="s">
        <v>710</v>
      </c>
      <c r="G19" s="286">
        <v>1800</v>
      </c>
      <c r="H19" s="293" t="s">
        <v>711</v>
      </c>
      <c r="I19" s="281" t="s">
        <v>712</v>
      </c>
      <c r="J19" s="80"/>
      <c r="K19" s="80"/>
      <c r="L19" s="280"/>
    </row>
    <row r="20" spans="1:12" x14ac:dyDescent="0.25">
      <c r="A20" s="48">
        <v>119</v>
      </c>
      <c r="B20" s="62" t="s">
        <v>709</v>
      </c>
      <c r="C20" s="49">
        <v>349</v>
      </c>
      <c r="D20" s="49" t="s">
        <v>11</v>
      </c>
      <c r="E20" s="63" t="s">
        <v>688</v>
      </c>
      <c r="F20" s="45" t="s">
        <v>713</v>
      </c>
      <c r="G20" s="286">
        <v>334</v>
      </c>
      <c r="H20" s="294" t="s">
        <v>714</v>
      </c>
      <c r="I20" s="281" t="s">
        <v>715</v>
      </c>
      <c r="J20" s="80"/>
      <c r="K20" s="80"/>
      <c r="L20" s="280"/>
    </row>
    <row r="21" spans="1:12" ht="15.75" customHeight="1" x14ac:dyDescent="0.25">
      <c r="A21" s="48">
        <v>120</v>
      </c>
      <c r="B21" s="62" t="s">
        <v>709</v>
      </c>
      <c r="C21" s="49">
        <v>1225</v>
      </c>
      <c r="D21" s="49" t="s">
        <v>11</v>
      </c>
      <c r="E21" s="63" t="s">
        <v>688</v>
      </c>
      <c r="F21" s="45" t="s">
        <v>716</v>
      </c>
      <c r="G21" s="286">
        <v>1200</v>
      </c>
      <c r="H21" s="293" t="s">
        <v>708</v>
      </c>
      <c r="I21" s="281" t="s">
        <v>715</v>
      </c>
      <c r="J21" s="80"/>
      <c r="K21" s="80"/>
      <c r="L21" s="280"/>
    </row>
    <row r="22" spans="1:12" ht="15.75" customHeight="1" x14ac:dyDescent="0.25">
      <c r="A22" s="48">
        <v>121</v>
      </c>
      <c r="B22" s="62" t="s">
        <v>709</v>
      </c>
      <c r="C22" s="49">
        <v>2725</v>
      </c>
      <c r="D22" s="49" t="s">
        <v>11</v>
      </c>
      <c r="E22" s="63" t="s">
        <v>688</v>
      </c>
      <c r="F22" s="45" t="s">
        <v>717</v>
      </c>
      <c r="G22" s="286">
        <v>2725</v>
      </c>
      <c r="H22" s="293">
        <v>44170</v>
      </c>
      <c r="I22" s="281" t="s">
        <v>715</v>
      </c>
      <c r="J22" s="80"/>
      <c r="K22" s="80"/>
      <c r="L22" s="280"/>
    </row>
    <row r="23" spans="1:12" ht="15.75" customHeight="1" x14ac:dyDescent="0.25">
      <c r="A23" s="48">
        <v>122</v>
      </c>
      <c r="B23" s="62" t="s">
        <v>709</v>
      </c>
      <c r="C23" s="49">
        <v>1402</v>
      </c>
      <c r="D23" s="49" t="s">
        <v>11</v>
      </c>
      <c r="E23" s="63" t="s">
        <v>688</v>
      </c>
      <c r="F23" s="45" t="s">
        <v>718</v>
      </c>
      <c r="G23" s="286">
        <v>1367</v>
      </c>
      <c r="H23" s="293">
        <v>43956</v>
      </c>
      <c r="I23" s="281" t="s">
        <v>715</v>
      </c>
      <c r="J23" s="80"/>
      <c r="K23" s="80"/>
      <c r="L23" s="280"/>
    </row>
    <row r="24" spans="1:12" ht="15.75" customHeight="1" x14ac:dyDescent="0.25">
      <c r="A24" s="48">
        <v>123</v>
      </c>
      <c r="B24" s="62" t="s">
        <v>709</v>
      </c>
      <c r="C24" s="49">
        <v>4435</v>
      </c>
      <c r="D24" s="49" t="s">
        <v>11</v>
      </c>
      <c r="E24" s="63" t="s">
        <v>688</v>
      </c>
      <c r="F24" s="45" t="s">
        <v>719</v>
      </c>
      <c r="G24" s="286">
        <v>4435</v>
      </c>
      <c r="H24" s="293">
        <v>43956</v>
      </c>
      <c r="I24" s="281" t="s">
        <v>715</v>
      </c>
      <c r="J24" s="80"/>
      <c r="K24" s="80"/>
      <c r="L24" s="280"/>
    </row>
    <row r="25" spans="1:12" ht="39" customHeight="1" x14ac:dyDescent="0.25">
      <c r="A25" s="48">
        <v>124</v>
      </c>
      <c r="B25" s="62" t="s">
        <v>709</v>
      </c>
      <c r="C25" s="43">
        <v>7020</v>
      </c>
      <c r="D25" s="43" t="s">
        <v>11</v>
      </c>
      <c r="E25" s="63" t="s">
        <v>688</v>
      </c>
      <c r="F25" s="45" t="s">
        <v>720</v>
      </c>
      <c r="G25" s="286" t="s">
        <v>721</v>
      </c>
      <c r="H25" s="294" t="s">
        <v>722</v>
      </c>
      <c r="I25" s="281" t="s">
        <v>715</v>
      </c>
      <c r="J25" s="80"/>
      <c r="K25" s="80"/>
      <c r="L25" s="280"/>
    </row>
    <row r="26" spans="1:12" s="237" customFormat="1" ht="15.75" customHeight="1" x14ac:dyDescent="0.25">
      <c r="A26" s="229">
        <v>125</v>
      </c>
      <c r="B26" s="275" t="s">
        <v>709</v>
      </c>
      <c r="C26" s="284">
        <v>670</v>
      </c>
      <c r="D26" s="284" t="s">
        <v>52</v>
      </c>
      <c r="E26" s="277" t="s">
        <v>723</v>
      </c>
      <c r="F26" s="245" t="s">
        <v>724</v>
      </c>
      <c r="G26" s="318">
        <v>660</v>
      </c>
      <c r="H26" s="295">
        <v>44049</v>
      </c>
      <c r="I26" s="547" t="s">
        <v>616</v>
      </c>
      <c r="J26" s="258" t="s">
        <v>725</v>
      </c>
      <c r="K26" s="327" t="s">
        <v>2915</v>
      </c>
      <c r="L26" s="287"/>
    </row>
    <row r="27" spans="1:12" ht="15.75" customHeight="1" x14ac:dyDescent="0.25">
      <c r="A27" s="48">
        <v>126</v>
      </c>
      <c r="B27" s="62" t="s">
        <v>709</v>
      </c>
      <c r="C27" s="43">
        <v>1025</v>
      </c>
      <c r="D27" s="43" t="s">
        <v>11</v>
      </c>
      <c r="E27" s="63" t="s">
        <v>688</v>
      </c>
      <c r="F27" s="45" t="s">
        <v>726</v>
      </c>
      <c r="G27" s="289">
        <v>1025</v>
      </c>
      <c r="H27" s="293" t="s">
        <v>708</v>
      </c>
      <c r="I27" s="281" t="s">
        <v>715</v>
      </c>
      <c r="J27" s="80"/>
      <c r="K27" s="80"/>
      <c r="L27" s="280"/>
    </row>
    <row r="28" spans="1:12" ht="15.75" customHeight="1" x14ac:dyDescent="0.25">
      <c r="A28" s="48">
        <v>127</v>
      </c>
      <c r="B28" s="62" t="s">
        <v>709</v>
      </c>
      <c r="C28" s="49">
        <v>1025</v>
      </c>
      <c r="D28" s="49" t="s">
        <v>11</v>
      </c>
      <c r="E28" s="63" t="s">
        <v>688</v>
      </c>
      <c r="F28" s="45" t="s">
        <v>727</v>
      </c>
      <c r="G28" s="289">
        <v>994</v>
      </c>
      <c r="H28" s="293">
        <v>43956</v>
      </c>
      <c r="I28" s="281" t="s">
        <v>715</v>
      </c>
      <c r="J28" s="80"/>
      <c r="K28" s="80"/>
      <c r="L28" s="280"/>
    </row>
    <row r="29" spans="1:12" ht="15.75" customHeight="1" x14ac:dyDescent="0.25">
      <c r="A29" s="48">
        <v>128</v>
      </c>
      <c r="B29" s="62" t="s">
        <v>709</v>
      </c>
      <c r="C29" s="43">
        <v>2200</v>
      </c>
      <c r="D29" s="43" t="s">
        <v>11</v>
      </c>
      <c r="E29" s="63" t="s">
        <v>688</v>
      </c>
      <c r="F29" s="45" t="s">
        <v>728</v>
      </c>
      <c r="G29" s="286">
        <v>2200</v>
      </c>
      <c r="H29" s="293">
        <v>44048</v>
      </c>
      <c r="I29" s="281" t="s">
        <v>715</v>
      </c>
      <c r="J29" s="80"/>
      <c r="K29" s="80"/>
      <c r="L29" s="280"/>
    </row>
    <row r="30" spans="1:12" ht="15.75" customHeight="1" x14ac:dyDescent="0.25">
      <c r="A30" s="48">
        <v>129</v>
      </c>
      <c r="B30" s="62" t="s">
        <v>729</v>
      </c>
      <c r="C30" s="43">
        <v>1800</v>
      </c>
      <c r="D30" s="43" t="s">
        <v>11</v>
      </c>
      <c r="E30" s="63" t="s">
        <v>688</v>
      </c>
      <c r="F30" s="45" t="s">
        <v>728</v>
      </c>
      <c r="G30" s="289">
        <v>1800</v>
      </c>
      <c r="H30" s="293">
        <v>44048</v>
      </c>
      <c r="I30" s="281" t="s">
        <v>715</v>
      </c>
      <c r="J30" s="80"/>
      <c r="K30" s="80"/>
      <c r="L30" s="280"/>
    </row>
    <row r="31" spans="1:12" ht="15.75" customHeight="1" x14ac:dyDescent="0.25">
      <c r="A31" s="54">
        <v>130</v>
      </c>
      <c r="B31" s="62" t="s">
        <v>730</v>
      </c>
      <c r="C31" s="49">
        <v>1645</v>
      </c>
      <c r="D31" s="49" t="s">
        <v>11</v>
      </c>
      <c r="E31" s="63" t="s">
        <v>688</v>
      </c>
      <c r="F31" s="45" t="s">
        <v>731</v>
      </c>
      <c r="G31" s="286">
        <v>1645</v>
      </c>
      <c r="H31" s="293" t="s">
        <v>732</v>
      </c>
      <c r="I31" s="281" t="s">
        <v>715</v>
      </c>
      <c r="J31" s="80"/>
      <c r="K31" s="80"/>
      <c r="L31" s="280"/>
    </row>
    <row r="32" spans="1:12" ht="15.75" customHeight="1" x14ac:dyDescent="0.25">
      <c r="A32" s="48">
        <v>131</v>
      </c>
      <c r="B32" s="62" t="s">
        <v>732</v>
      </c>
      <c r="C32" s="43">
        <v>1525</v>
      </c>
      <c r="D32" s="43" t="s">
        <v>11</v>
      </c>
      <c r="E32" s="63" t="s">
        <v>688</v>
      </c>
      <c r="F32" s="45" t="s">
        <v>733</v>
      </c>
      <c r="G32" s="286">
        <v>1510</v>
      </c>
      <c r="H32" s="294" t="s">
        <v>678</v>
      </c>
      <c r="I32" s="281" t="s">
        <v>715</v>
      </c>
      <c r="J32" s="80"/>
      <c r="K32" s="80"/>
      <c r="L32" s="280"/>
    </row>
    <row r="33" spans="1:12" s="237" customFormat="1" ht="15.75" customHeight="1" x14ac:dyDescent="0.25">
      <c r="A33" s="229">
        <v>133</v>
      </c>
      <c r="B33" s="275" t="s">
        <v>734</v>
      </c>
      <c r="C33" s="276">
        <v>349</v>
      </c>
      <c r="D33" s="276" t="s">
        <v>11</v>
      </c>
      <c r="E33" s="277" t="s">
        <v>691</v>
      </c>
      <c r="F33" s="245" t="s">
        <v>735</v>
      </c>
      <c r="G33" s="290">
        <v>334</v>
      </c>
      <c r="H33" s="295" t="s">
        <v>736</v>
      </c>
      <c r="I33" s="258"/>
      <c r="J33" s="258" t="s">
        <v>2017</v>
      </c>
      <c r="K33" s="258" t="s">
        <v>2134</v>
      </c>
      <c r="L33" s="287"/>
    </row>
    <row r="34" spans="1:12" s="237" customFormat="1" ht="15.75" customHeight="1" x14ac:dyDescent="0.25">
      <c r="A34" s="229">
        <v>134</v>
      </c>
      <c r="B34" s="275" t="s">
        <v>734</v>
      </c>
      <c r="C34" s="284">
        <v>1225</v>
      </c>
      <c r="D34" s="284" t="s">
        <v>11</v>
      </c>
      <c r="E34" s="277" t="s">
        <v>691</v>
      </c>
      <c r="F34" s="245" t="s">
        <v>737</v>
      </c>
      <c r="G34" s="290">
        <v>1200</v>
      </c>
      <c r="H34" s="295">
        <v>44049</v>
      </c>
      <c r="I34" s="258"/>
      <c r="J34" s="258" t="s">
        <v>2017</v>
      </c>
      <c r="K34" s="258" t="s">
        <v>2162</v>
      </c>
      <c r="L34" s="287"/>
    </row>
    <row r="35" spans="1:12" s="237" customFormat="1" ht="15.75" customHeight="1" x14ac:dyDescent="0.25">
      <c r="A35" s="229">
        <v>135</v>
      </c>
      <c r="B35" s="275" t="s">
        <v>734</v>
      </c>
      <c r="C35" s="284">
        <v>2725</v>
      </c>
      <c r="D35" s="284" t="s">
        <v>11</v>
      </c>
      <c r="E35" s="277" t="s">
        <v>691</v>
      </c>
      <c r="F35" s="245" t="s">
        <v>738</v>
      </c>
      <c r="G35" s="290">
        <v>2725</v>
      </c>
      <c r="H35" s="295">
        <v>44080</v>
      </c>
      <c r="I35" s="258"/>
      <c r="J35" s="258" t="s">
        <v>2017</v>
      </c>
      <c r="K35" s="258" t="s">
        <v>2158</v>
      </c>
      <c r="L35" s="287"/>
    </row>
    <row r="36" spans="1:12" s="237" customFormat="1" ht="15.75" customHeight="1" x14ac:dyDescent="0.25">
      <c r="A36" s="229">
        <v>136</v>
      </c>
      <c r="B36" s="275" t="s">
        <v>734</v>
      </c>
      <c r="C36" s="284">
        <v>1825</v>
      </c>
      <c r="D36" s="284" t="s">
        <v>11</v>
      </c>
      <c r="E36" s="277" t="s">
        <v>691</v>
      </c>
      <c r="F36" s="245" t="s">
        <v>739</v>
      </c>
      <c r="G36" s="290">
        <v>1790</v>
      </c>
      <c r="H36" s="295">
        <v>43867</v>
      </c>
      <c r="I36" s="258"/>
      <c r="J36" s="258" t="s">
        <v>2017</v>
      </c>
      <c r="K36" s="258" t="s">
        <v>2108</v>
      </c>
      <c r="L36" s="287"/>
    </row>
    <row r="37" spans="1:12" s="237" customFormat="1" ht="15.75" customHeight="1" x14ac:dyDescent="0.25">
      <c r="A37" s="229">
        <v>137</v>
      </c>
      <c r="B37" s="275" t="s">
        <v>734</v>
      </c>
      <c r="C37" s="284">
        <v>8017</v>
      </c>
      <c r="D37" s="284" t="s">
        <v>11</v>
      </c>
      <c r="E37" s="277" t="s">
        <v>691</v>
      </c>
      <c r="F37" s="245" t="s">
        <v>740</v>
      </c>
      <c r="G37" s="290">
        <v>8017</v>
      </c>
      <c r="H37" s="295" t="s">
        <v>736</v>
      </c>
      <c r="I37" s="258"/>
      <c r="J37" s="258" t="s">
        <v>2017</v>
      </c>
      <c r="K37" s="258" t="s">
        <v>2122</v>
      </c>
      <c r="L37" s="287"/>
    </row>
    <row r="38" spans="1:12" s="237" customFormat="1" x14ac:dyDescent="0.25">
      <c r="A38" s="886">
        <v>138</v>
      </c>
      <c r="B38" s="885" t="s">
        <v>734</v>
      </c>
      <c r="C38" s="878">
        <v>15960</v>
      </c>
      <c r="D38" s="878" t="s">
        <v>11</v>
      </c>
      <c r="E38" s="882" t="s">
        <v>691</v>
      </c>
      <c r="F38" s="245" t="s">
        <v>2022</v>
      </c>
      <c r="G38" s="290">
        <v>3130</v>
      </c>
      <c r="H38" s="295">
        <v>43979</v>
      </c>
      <c r="I38" s="258"/>
      <c r="J38" s="258" t="s">
        <v>2017</v>
      </c>
      <c r="K38" s="258" t="s">
        <v>2145</v>
      </c>
      <c r="L38" s="287"/>
    </row>
    <row r="39" spans="1:12" s="237" customFormat="1" ht="15.75" customHeight="1" x14ac:dyDescent="0.25">
      <c r="A39" s="879"/>
      <c r="B39" s="879"/>
      <c r="C39" s="879"/>
      <c r="D39" s="879"/>
      <c r="E39" s="883"/>
      <c r="F39" s="245" t="s">
        <v>2018</v>
      </c>
      <c r="G39" s="290">
        <v>3103</v>
      </c>
      <c r="H39" s="295">
        <v>43980</v>
      </c>
      <c r="I39" s="258"/>
      <c r="J39" s="258" t="s">
        <v>2017</v>
      </c>
      <c r="K39" s="258" t="s">
        <v>2045</v>
      </c>
      <c r="L39" s="287"/>
    </row>
    <row r="40" spans="1:12" s="237" customFormat="1" ht="15.75" customHeight="1" x14ac:dyDescent="0.25">
      <c r="A40" s="879"/>
      <c r="B40" s="879"/>
      <c r="C40" s="879"/>
      <c r="D40" s="879"/>
      <c r="E40" s="883"/>
      <c r="F40" s="245" t="s">
        <v>2019</v>
      </c>
      <c r="G40" s="290">
        <v>3276.5</v>
      </c>
      <c r="H40" s="295">
        <v>43990</v>
      </c>
      <c r="I40" s="258"/>
      <c r="J40" s="258" t="s">
        <v>2017</v>
      </c>
      <c r="K40" s="258" t="s">
        <v>2044</v>
      </c>
      <c r="L40" s="287"/>
    </row>
    <row r="41" spans="1:12" s="237" customFormat="1" ht="15.75" customHeight="1" x14ac:dyDescent="0.25">
      <c r="A41" s="879"/>
      <c r="B41" s="879"/>
      <c r="C41" s="879"/>
      <c r="D41" s="879"/>
      <c r="E41" s="883"/>
      <c r="F41" s="245" t="s">
        <v>2020</v>
      </c>
      <c r="G41" s="290">
        <v>3260.5</v>
      </c>
      <c r="H41" s="295">
        <v>43990</v>
      </c>
      <c r="I41" s="258"/>
      <c r="J41" s="258" t="s">
        <v>2017</v>
      </c>
      <c r="K41" s="258" t="s">
        <v>2107</v>
      </c>
      <c r="L41" s="287"/>
    </row>
    <row r="42" spans="1:12" s="237" customFormat="1" ht="15.75" customHeight="1" x14ac:dyDescent="0.25">
      <c r="A42" s="880"/>
      <c r="B42" s="880"/>
      <c r="C42" s="880"/>
      <c r="D42" s="880"/>
      <c r="E42" s="884"/>
      <c r="F42" s="245" t="s">
        <v>2021</v>
      </c>
      <c r="G42" s="290">
        <v>3085</v>
      </c>
      <c r="H42" s="295">
        <v>43991</v>
      </c>
      <c r="I42" s="258"/>
      <c r="J42" s="237" t="s">
        <v>2017</v>
      </c>
      <c r="K42" s="258" t="s">
        <v>2106</v>
      </c>
      <c r="L42" s="287"/>
    </row>
    <row r="43" spans="1:12" s="237" customFormat="1" ht="15.75" customHeight="1" x14ac:dyDescent="0.25">
      <c r="A43" s="229">
        <v>140</v>
      </c>
      <c r="B43" s="275" t="s">
        <v>734</v>
      </c>
      <c r="C43" s="284">
        <v>1025</v>
      </c>
      <c r="D43" s="284" t="s">
        <v>11</v>
      </c>
      <c r="E43" s="277" t="s">
        <v>691</v>
      </c>
      <c r="F43" s="245" t="s">
        <v>744</v>
      </c>
      <c r="G43" s="318">
        <v>1025</v>
      </c>
      <c r="H43" s="295" t="s">
        <v>736</v>
      </c>
      <c r="I43" s="258"/>
      <c r="J43" s="258" t="s">
        <v>2017</v>
      </c>
      <c r="K43" s="258" t="s">
        <v>2159</v>
      </c>
      <c r="L43" s="287"/>
    </row>
    <row r="44" spans="1:12" s="237" customFormat="1" ht="15.75" customHeight="1" x14ac:dyDescent="0.25">
      <c r="A44" s="229">
        <v>141</v>
      </c>
      <c r="B44" s="275" t="s">
        <v>734</v>
      </c>
      <c r="C44" s="276">
        <v>1025</v>
      </c>
      <c r="D44" s="276" t="s">
        <v>11</v>
      </c>
      <c r="E44" s="277" t="s">
        <v>691</v>
      </c>
      <c r="F44" s="245" t="s">
        <v>745</v>
      </c>
      <c r="G44" s="318">
        <v>994</v>
      </c>
      <c r="H44" s="295" t="s">
        <v>746</v>
      </c>
      <c r="I44" s="258"/>
      <c r="J44" s="258" t="s">
        <v>2017</v>
      </c>
      <c r="K44" s="258" t="s">
        <v>2144</v>
      </c>
      <c r="L44" s="287"/>
    </row>
    <row r="45" spans="1:12" ht="15.75" customHeight="1" x14ac:dyDescent="0.25">
      <c r="A45" s="48">
        <v>142</v>
      </c>
      <c r="B45" s="62" t="s">
        <v>734</v>
      </c>
      <c r="C45" s="49">
        <v>2461</v>
      </c>
      <c r="D45" s="49" t="s">
        <v>11</v>
      </c>
      <c r="E45" s="63" t="s">
        <v>691</v>
      </c>
      <c r="F45" s="45" t="s">
        <v>747</v>
      </c>
      <c r="G45" s="289">
        <v>2461</v>
      </c>
      <c r="H45" s="293" t="s">
        <v>748</v>
      </c>
      <c r="I45" s="80"/>
      <c r="J45" s="80"/>
      <c r="K45" s="80"/>
      <c r="L45" s="280"/>
    </row>
    <row r="46" spans="1:12" s="237" customFormat="1" ht="15.75" customHeight="1" x14ac:dyDescent="0.25">
      <c r="A46" s="229">
        <v>143</v>
      </c>
      <c r="B46" s="275" t="s">
        <v>734</v>
      </c>
      <c r="C46" s="276">
        <v>1089.5</v>
      </c>
      <c r="D46" s="276" t="s">
        <v>11</v>
      </c>
      <c r="E46" s="277" t="s">
        <v>691</v>
      </c>
      <c r="F46" s="245" t="s">
        <v>749</v>
      </c>
      <c r="G46" s="290">
        <v>1089.5</v>
      </c>
      <c r="H46" s="295">
        <v>43896</v>
      </c>
      <c r="I46" s="258"/>
      <c r="J46" s="258" t="s">
        <v>2017</v>
      </c>
      <c r="K46" s="258" t="s">
        <v>2123</v>
      </c>
      <c r="L46" s="287"/>
    </row>
    <row r="47" spans="1:12" s="237" customFormat="1" ht="15.75" customHeight="1" x14ac:dyDescent="0.25">
      <c r="A47" s="229">
        <v>144</v>
      </c>
      <c r="B47" s="275" t="s">
        <v>734</v>
      </c>
      <c r="C47" s="276">
        <v>1089.5</v>
      </c>
      <c r="D47" s="276" t="s">
        <v>11</v>
      </c>
      <c r="E47" s="277" t="s">
        <v>691</v>
      </c>
      <c r="F47" s="245" t="s">
        <v>750</v>
      </c>
      <c r="G47" s="318">
        <v>1049.5</v>
      </c>
      <c r="H47" s="295">
        <v>44049</v>
      </c>
      <c r="I47" s="258"/>
      <c r="J47" s="258" t="s">
        <v>2017</v>
      </c>
      <c r="K47" s="258" t="s">
        <v>2121</v>
      </c>
      <c r="L47" s="287"/>
    </row>
    <row r="48" spans="1:12" ht="15.75" customHeight="1" x14ac:dyDescent="0.25">
      <c r="A48" s="54">
        <v>145</v>
      </c>
      <c r="B48" s="62" t="s">
        <v>734</v>
      </c>
      <c r="C48" s="49">
        <v>3025</v>
      </c>
      <c r="D48" s="49" t="s">
        <v>11</v>
      </c>
      <c r="E48" s="63" t="s">
        <v>691</v>
      </c>
      <c r="F48" s="45" t="s">
        <v>751</v>
      </c>
      <c r="G48" s="286">
        <v>3010</v>
      </c>
      <c r="H48" s="293" t="s">
        <v>752</v>
      </c>
      <c r="I48" s="80"/>
      <c r="J48" s="80"/>
      <c r="K48" s="80"/>
      <c r="L48" s="280"/>
    </row>
    <row r="49" spans="1:12" s="237" customFormat="1" ht="15.75" customHeight="1" x14ac:dyDescent="0.25">
      <c r="A49" s="229">
        <v>146</v>
      </c>
      <c r="B49" s="275" t="s">
        <v>734</v>
      </c>
      <c r="C49" s="276">
        <v>6153</v>
      </c>
      <c r="D49" s="276" t="s">
        <v>11</v>
      </c>
      <c r="E49" s="277" t="s">
        <v>691</v>
      </c>
      <c r="F49" s="245" t="s">
        <v>753</v>
      </c>
      <c r="G49" s="290">
        <v>6133</v>
      </c>
      <c r="H49" s="295">
        <v>44049</v>
      </c>
      <c r="I49" s="258"/>
      <c r="J49" s="258" t="s">
        <v>2017</v>
      </c>
      <c r="K49" s="258" t="s">
        <v>2132</v>
      </c>
      <c r="L49" s="287"/>
    </row>
    <row r="50" spans="1:12" s="237" customFormat="1" ht="15.75" customHeight="1" x14ac:dyDescent="0.25">
      <c r="A50" s="229">
        <v>147</v>
      </c>
      <c r="B50" s="275" t="s">
        <v>734</v>
      </c>
      <c r="C50" s="276">
        <v>7825</v>
      </c>
      <c r="D50" s="276" t="s">
        <v>11</v>
      </c>
      <c r="E50" s="277" t="s">
        <v>691</v>
      </c>
      <c r="F50" s="245" t="s">
        <v>754</v>
      </c>
      <c r="G50" s="290">
        <v>7825</v>
      </c>
      <c r="H50" s="296" t="s">
        <v>752</v>
      </c>
      <c r="I50" s="258"/>
      <c r="J50" s="258" t="s">
        <v>2017</v>
      </c>
      <c r="K50" s="258" t="s">
        <v>2016</v>
      </c>
      <c r="L50" s="287"/>
    </row>
    <row r="51" spans="1:12" ht="15.75" customHeight="1" x14ac:dyDescent="0.25">
      <c r="A51" s="48">
        <v>148</v>
      </c>
      <c r="B51" s="62" t="s">
        <v>748</v>
      </c>
      <c r="C51" s="43">
        <v>2200</v>
      </c>
      <c r="D51" s="43" t="s">
        <v>11</v>
      </c>
      <c r="E51" s="63" t="s">
        <v>691</v>
      </c>
      <c r="F51" s="45" t="s">
        <v>755</v>
      </c>
      <c r="G51" s="286"/>
      <c r="H51" s="294"/>
      <c r="I51" s="80"/>
      <c r="J51" s="80"/>
      <c r="K51" s="80"/>
      <c r="L51" s="280"/>
    </row>
    <row r="52" spans="1:12" s="237" customFormat="1" ht="15.75" customHeight="1" x14ac:dyDescent="0.25">
      <c r="A52" s="229">
        <v>150</v>
      </c>
      <c r="B52" s="275" t="s">
        <v>756</v>
      </c>
      <c r="C52" s="276">
        <v>2599</v>
      </c>
      <c r="D52" s="276" t="s">
        <v>11</v>
      </c>
      <c r="E52" s="277" t="s">
        <v>691</v>
      </c>
      <c r="F52" s="245" t="s">
        <v>757</v>
      </c>
      <c r="G52" s="290">
        <v>2579</v>
      </c>
      <c r="H52" s="295">
        <v>43989</v>
      </c>
      <c r="I52" s="258"/>
      <c r="J52" s="258" t="s">
        <v>2017</v>
      </c>
      <c r="K52" s="258" t="s">
        <v>2148</v>
      </c>
      <c r="L52" s="287"/>
    </row>
    <row r="53" spans="1:12" s="237" customFormat="1" ht="15.75" customHeight="1" x14ac:dyDescent="0.25">
      <c r="A53" s="229">
        <v>151</v>
      </c>
      <c r="B53" s="275" t="s">
        <v>758</v>
      </c>
      <c r="C53" s="276">
        <v>40710</v>
      </c>
      <c r="D53" s="276" t="s">
        <v>11</v>
      </c>
      <c r="E53" s="277" t="s">
        <v>691</v>
      </c>
      <c r="F53" s="223" t="s">
        <v>660</v>
      </c>
      <c r="G53" s="290">
        <v>40710</v>
      </c>
      <c r="H53" s="296" t="s">
        <v>661</v>
      </c>
      <c r="I53" s="258"/>
      <c r="J53" s="258" t="s">
        <v>2017</v>
      </c>
      <c r="K53" s="258" t="s">
        <v>2116</v>
      </c>
      <c r="L53" s="287"/>
    </row>
    <row r="54" spans="1:12" s="237" customFormat="1" ht="15.75" customHeight="1" x14ac:dyDescent="0.25">
      <c r="A54" s="229">
        <v>139</v>
      </c>
      <c r="B54" s="275" t="s">
        <v>734</v>
      </c>
      <c r="C54" s="276">
        <v>670</v>
      </c>
      <c r="D54" s="276" t="s">
        <v>52</v>
      </c>
      <c r="E54" s="277" t="s">
        <v>759</v>
      </c>
      <c r="F54" s="245" t="s">
        <v>724</v>
      </c>
      <c r="G54" s="290">
        <v>668</v>
      </c>
      <c r="H54" s="295">
        <v>44049</v>
      </c>
      <c r="I54" s="335" t="s">
        <v>760</v>
      </c>
      <c r="J54" s="258" t="s">
        <v>761</v>
      </c>
      <c r="K54" s="327" t="s">
        <v>2516</v>
      </c>
      <c r="L54" s="287"/>
    </row>
    <row r="55" spans="1:12" s="237" customFormat="1" ht="15.75" customHeight="1" x14ac:dyDescent="0.25">
      <c r="A55" s="229">
        <v>152</v>
      </c>
      <c r="B55" s="275" t="s">
        <v>762</v>
      </c>
      <c r="C55" s="276">
        <v>1025</v>
      </c>
      <c r="D55" s="276" t="s">
        <v>11</v>
      </c>
      <c r="E55" s="277" t="s">
        <v>693</v>
      </c>
      <c r="F55" s="245" t="s">
        <v>763</v>
      </c>
      <c r="G55" s="290">
        <v>1025</v>
      </c>
      <c r="H55" s="262" t="s">
        <v>764</v>
      </c>
      <c r="I55" s="258"/>
      <c r="J55" s="258" t="s">
        <v>2023</v>
      </c>
      <c r="K55" s="258" t="s">
        <v>2119</v>
      </c>
      <c r="L55" s="287"/>
    </row>
    <row r="56" spans="1:12" s="237" customFormat="1" ht="15.75" customHeight="1" x14ac:dyDescent="0.25">
      <c r="A56" s="229">
        <v>153</v>
      </c>
      <c r="B56" s="275" t="s">
        <v>762</v>
      </c>
      <c r="C56" s="284">
        <v>1225</v>
      </c>
      <c r="D56" s="284" t="s">
        <v>11</v>
      </c>
      <c r="E56" s="277" t="s">
        <v>693</v>
      </c>
      <c r="F56" s="245" t="s">
        <v>765</v>
      </c>
      <c r="G56" s="290">
        <v>1200</v>
      </c>
      <c r="H56" s="262" t="s">
        <v>764</v>
      </c>
      <c r="I56" s="258"/>
      <c r="J56" s="258" t="s">
        <v>2023</v>
      </c>
      <c r="K56" s="258" t="s">
        <v>2109</v>
      </c>
      <c r="L56" s="287"/>
    </row>
    <row r="57" spans="1:12" s="237" customFormat="1" ht="15.75" customHeight="1" x14ac:dyDescent="0.25">
      <c r="A57" s="229">
        <v>154</v>
      </c>
      <c r="B57" s="275" t="s">
        <v>762</v>
      </c>
      <c r="C57" s="284">
        <v>4225</v>
      </c>
      <c r="D57" s="284" t="s">
        <v>11</v>
      </c>
      <c r="E57" s="277" t="s">
        <v>693</v>
      </c>
      <c r="F57" s="245" t="s">
        <v>766</v>
      </c>
      <c r="G57" s="290">
        <v>4225</v>
      </c>
      <c r="H57" s="300">
        <v>44081</v>
      </c>
      <c r="I57" s="258"/>
      <c r="J57" s="258" t="s">
        <v>2023</v>
      </c>
      <c r="K57" s="258" t="s">
        <v>2152</v>
      </c>
      <c r="L57" s="287"/>
    </row>
    <row r="58" spans="1:12" s="237" customFormat="1" x14ac:dyDescent="0.25">
      <c r="A58" s="901">
        <v>155</v>
      </c>
      <c r="B58" s="895" t="s">
        <v>762</v>
      </c>
      <c r="C58" s="892">
        <v>20033</v>
      </c>
      <c r="D58" s="892" t="s">
        <v>11</v>
      </c>
      <c r="E58" s="889" t="s">
        <v>693</v>
      </c>
      <c r="F58" s="245" t="s">
        <v>2036</v>
      </c>
      <c r="G58" s="290">
        <v>3224</v>
      </c>
      <c r="H58" s="297">
        <v>44012</v>
      </c>
      <c r="I58" s="258"/>
      <c r="J58" s="258" t="s">
        <v>2023</v>
      </c>
      <c r="K58" s="258" t="s">
        <v>2043</v>
      </c>
      <c r="L58" s="287"/>
    </row>
    <row r="59" spans="1:12" s="237" customFormat="1" x14ac:dyDescent="0.25">
      <c r="A59" s="893"/>
      <c r="B59" s="893"/>
      <c r="C59" s="893"/>
      <c r="D59" s="893"/>
      <c r="E59" s="890"/>
      <c r="F59" s="245" t="s">
        <v>2037</v>
      </c>
      <c r="G59" s="290">
        <v>3249.5</v>
      </c>
      <c r="H59" s="297">
        <v>44014</v>
      </c>
      <c r="I59" s="258"/>
      <c r="J59" s="258" t="s">
        <v>2023</v>
      </c>
      <c r="K59" s="258" t="s">
        <v>2147</v>
      </c>
      <c r="L59" s="287"/>
    </row>
    <row r="60" spans="1:12" s="237" customFormat="1" x14ac:dyDescent="0.25">
      <c r="A60" s="893"/>
      <c r="B60" s="893"/>
      <c r="C60" s="893"/>
      <c r="D60" s="893"/>
      <c r="E60" s="890"/>
      <c r="F60" s="245" t="s">
        <v>2038</v>
      </c>
      <c r="G60" s="290">
        <v>3256.5</v>
      </c>
      <c r="H60" s="297">
        <v>44015</v>
      </c>
      <c r="I60" s="258"/>
      <c r="J60" s="258" t="s">
        <v>2023</v>
      </c>
      <c r="K60" s="258" t="s">
        <v>2128</v>
      </c>
      <c r="L60" s="287"/>
    </row>
    <row r="61" spans="1:12" s="237" customFormat="1" x14ac:dyDescent="0.25">
      <c r="A61" s="893"/>
      <c r="B61" s="893"/>
      <c r="C61" s="893"/>
      <c r="D61" s="893"/>
      <c r="E61" s="890"/>
      <c r="F61" s="245" t="s">
        <v>2039</v>
      </c>
      <c r="G61" s="290">
        <v>3257.5</v>
      </c>
      <c r="H61" s="297">
        <v>44018</v>
      </c>
      <c r="I61" s="258"/>
      <c r="J61" s="258" t="s">
        <v>2023</v>
      </c>
      <c r="K61" s="258" t="s">
        <v>2142</v>
      </c>
      <c r="L61" s="287"/>
    </row>
    <row r="62" spans="1:12" s="237" customFormat="1" x14ac:dyDescent="0.25">
      <c r="A62" s="893"/>
      <c r="B62" s="893"/>
      <c r="C62" s="893"/>
      <c r="D62" s="893"/>
      <c r="E62" s="890"/>
      <c r="F62" s="245" t="s">
        <v>2040</v>
      </c>
      <c r="G62" s="290">
        <v>3268.5</v>
      </c>
      <c r="H62" s="297">
        <v>44019</v>
      </c>
      <c r="I62" s="258"/>
      <c r="J62" s="258" t="s">
        <v>2023</v>
      </c>
      <c r="K62" s="258" t="s">
        <v>2154</v>
      </c>
      <c r="L62" s="287"/>
    </row>
    <row r="63" spans="1:12" s="237" customFormat="1" x14ac:dyDescent="0.25">
      <c r="A63" s="893"/>
      <c r="B63" s="893"/>
      <c r="C63" s="893"/>
      <c r="D63" s="893"/>
      <c r="E63" s="890"/>
      <c r="F63" s="245" t="s">
        <v>2041</v>
      </c>
      <c r="G63" s="290">
        <v>3283.5</v>
      </c>
      <c r="H63" s="297">
        <v>44021</v>
      </c>
      <c r="I63" s="258"/>
      <c r="J63" s="258" t="s">
        <v>2023</v>
      </c>
      <c r="K63" s="258" t="s">
        <v>2140</v>
      </c>
      <c r="L63" s="287"/>
    </row>
    <row r="64" spans="1:12" s="237" customFormat="1" x14ac:dyDescent="0.25">
      <c r="A64" s="894"/>
      <c r="B64" s="894"/>
      <c r="C64" s="894"/>
      <c r="D64" s="894"/>
      <c r="E64" s="891"/>
      <c r="F64" s="245" t="s">
        <v>2042</v>
      </c>
      <c r="G64" s="290">
        <v>346.5</v>
      </c>
      <c r="H64" s="297">
        <v>44021</v>
      </c>
      <c r="I64" s="258"/>
      <c r="J64" s="258" t="s">
        <v>2023</v>
      </c>
      <c r="K64" s="258" t="s">
        <v>2120</v>
      </c>
      <c r="L64" s="287"/>
    </row>
    <row r="65" spans="1:12" s="237" customFormat="1" ht="15.75" customHeight="1" x14ac:dyDescent="0.25">
      <c r="A65" s="229">
        <v>156</v>
      </c>
      <c r="B65" s="275" t="s">
        <v>762</v>
      </c>
      <c r="C65" s="284">
        <v>525</v>
      </c>
      <c r="D65" s="284" t="s">
        <v>11</v>
      </c>
      <c r="E65" s="277" t="s">
        <v>693</v>
      </c>
      <c r="F65" s="245" t="s">
        <v>770</v>
      </c>
      <c r="G65" s="290">
        <v>510</v>
      </c>
      <c r="H65" s="262" t="s">
        <v>764</v>
      </c>
      <c r="I65" s="258"/>
      <c r="J65" s="258" t="s">
        <v>2023</v>
      </c>
      <c r="K65" s="258" t="s">
        <v>2130</v>
      </c>
      <c r="L65" s="287"/>
    </row>
    <row r="66" spans="1:12" s="237" customFormat="1" ht="15.75" customHeight="1" x14ac:dyDescent="0.25">
      <c r="A66" s="229">
        <v>157</v>
      </c>
      <c r="B66" s="275" t="s">
        <v>762</v>
      </c>
      <c r="C66" s="284">
        <v>349</v>
      </c>
      <c r="D66" s="284" t="s">
        <v>11</v>
      </c>
      <c r="E66" s="277" t="s">
        <v>693</v>
      </c>
      <c r="F66" s="245" t="s">
        <v>771</v>
      </c>
      <c r="G66" s="290">
        <v>334</v>
      </c>
      <c r="H66" s="262" t="s">
        <v>772</v>
      </c>
      <c r="I66" s="258"/>
      <c r="J66" s="258" t="s">
        <v>2023</v>
      </c>
      <c r="K66" s="258" t="s">
        <v>2141</v>
      </c>
      <c r="L66" s="287"/>
    </row>
    <row r="67" spans="1:12" s="237" customFormat="1" ht="15.75" customHeight="1" x14ac:dyDescent="0.25">
      <c r="A67" s="229">
        <v>159</v>
      </c>
      <c r="B67" s="275" t="s">
        <v>762</v>
      </c>
      <c r="C67" s="284">
        <v>15559</v>
      </c>
      <c r="D67" s="284" t="s">
        <v>11</v>
      </c>
      <c r="E67" s="277" t="s">
        <v>693</v>
      </c>
      <c r="F67" s="245" t="s">
        <v>773</v>
      </c>
      <c r="G67" s="318">
        <v>15559</v>
      </c>
      <c r="H67" s="262" t="s">
        <v>774</v>
      </c>
      <c r="I67" s="258"/>
      <c r="J67" s="319" t="s">
        <v>2023</v>
      </c>
      <c r="K67" s="258" t="s">
        <v>2126</v>
      </c>
      <c r="L67" s="287"/>
    </row>
    <row r="68" spans="1:12" s="237" customFormat="1" ht="15.75" customHeight="1" x14ac:dyDescent="0.25">
      <c r="A68" s="229">
        <v>160</v>
      </c>
      <c r="B68" s="275" t="s">
        <v>762</v>
      </c>
      <c r="C68" s="276">
        <v>2725</v>
      </c>
      <c r="D68" s="276" t="s">
        <v>11</v>
      </c>
      <c r="E68" s="277" t="s">
        <v>693</v>
      </c>
      <c r="F68" s="245" t="s">
        <v>775</v>
      </c>
      <c r="G68" s="318">
        <v>2725</v>
      </c>
      <c r="H68" s="262" t="s">
        <v>776</v>
      </c>
      <c r="I68" s="258"/>
      <c r="J68" s="319" t="s">
        <v>2023</v>
      </c>
      <c r="K68" s="258" t="s">
        <v>2105</v>
      </c>
      <c r="L68" s="287"/>
    </row>
    <row r="69" spans="1:12" s="237" customFormat="1" ht="15.75" customHeight="1" x14ac:dyDescent="0.25">
      <c r="A69" s="229">
        <v>161</v>
      </c>
      <c r="B69" s="275" t="s">
        <v>762</v>
      </c>
      <c r="C69" s="284">
        <v>6025</v>
      </c>
      <c r="D69" s="284" t="s">
        <v>11</v>
      </c>
      <c r="E69" s="277" t="s">
        <v>693</v>
      </c>
      <c r="F69" s="245" t="s">
        <v>777</v>
      </c>
      <c r="G69" s="318">
        <v>6007</v>
      </c>
      <c r="H69" s="262" t="s">
        <v>778</v>
      </c>
      <c r="I69" s="258"/>
      <c r="J69" s="319" t="s">
        <v>2023</v>
      </c>
      <c r="K69" s="258" t="s">
        <v>2151</v>
      </c>
      <c r="L69" s="287"/>
    </row>
    <row r="70" spans="1:12" s="237" customFormat="1" ht="15.75" customHeight="1" x14ac:dyDescent="0.25">
      <c r="A70" s="229">
        <v>162</v>
      </c>
      <c r="B70" s="275" t="s">
        <v>762</v>
      </c>
      <c r="C70" s="276">
        <v>1800</v>
      </c>
      <c r="D70" s="276" t="s">
        <v>11</v>
      </c>
      <c r="E70" s="277" t="s">
        <v>693</v>
      </c>
      <c r="F70" s="245" t="s">
        <v>779</v>
      </c>
      <c r="G70" s="290">
        <v>1800</v>
      </c>
      <c r="H70" s="300">
        <v>44019</v>
      </c>
      <c r="I70" s="258"/>
      <c r="J70" s="325" t="s">
        <v>2023</v>
      </c>
      <c r="K70" s="258" t="s">
        <v>2149</v>
      </c>
      <c r="L70" s="287"/>
    </row>
    <row r="71" spans="1:12" ht="15.75" customHeight="1" x14ac:dyDescent="0.25">
      <c r="A71" s="48">
        <v>163</v>
      </c>
      <c r="B71" s="62" t="s">
        <v>762</v>
      </c>
      <c r="C71" s="43">
        <v>1225</v>
      </c>
      <c r="D71" s="43" t="s">
        <v>11</v>
      </c>
      <c r="E71" s="63" t="s">
        <v>693</v>
      </c>
      <c r="F71" s="45" t="s">
        <v>780</v>
      </c>
      <c r="G71" s="289">
        <v>1200</v>
      </c>
      <c r="H71" s="292">
        <v>44081</v>
      </c>
      <c r="I71" s="80"/>
      <c r="J71" s="299"/>
      <c r="K71" s="80"/>
      <c r="L71" s="280"/>
    </row>
    <row r="72" spans="1:12" s="237" customFormat="1" ht="15.75" customHeight="1" x14ac:dyDescent="0.25">
      <c r="A72" s="283">
        <v>164</v>
      </c>
      <c r="B72" s="275" t="s">
        <v>762</v>
      </c>
      <c r="C72" s="284">
        <v>2425</v>
      </c>
      <c r="D72" s="284" t="s">
        <v>11</v>
      </c>
      <c r="E72" s="277" t="s">
        <v>693</v>
      </c>
      <c r="F72" s="245" t="s">
        <v>781</v>
      </c>
      <c r="G72" s="290">
        <v>2400</v>
      </c>
      <c r="H72" s="300">
        <v>44081</v>
      </c>
      <c r="I72" s="258"/>
      <c r="J72" s="301" t="s">
        <v>2023</v>
      </c>
      <c r="K72" s="258" t="s">
        <v>2034</v>
      </c>
      <c r="L72" s="287"/>
    </row>
    <row r="73" spans="1:12" s="237" customFormat="1" ht="15.75" customHeight="1" x14ac:dyDescent="0.25">
      <c r="A73" s="229">
        <v>165</v>
      </c>
      <c r="B73" s="275" t="s">
        <v>782</v>
      </c>
      <c r="C73" s="276">
        <v>7603</v>
      </c>
      <c r="D73" s="276" t="s">
        <v>11</v>
      </c>
      <c r="E73" s="277" t="s">
        <v>693</v>
      </c>
      <c r="F73" s="245" t="s">
        <v>783</v>
      </c>
      <c r="G73" s="290">
        <v>7583</v>
      </c>
      <c r="H73" s="262" t="s">
        <v>784</v>
      </c>
      <c r="I73" s="258"/>
      <c r="J73" s="319" t="s">
        <v>2023</v>
      </c>
      <c r="K73" s="258" t="s">
        <v>2150</v>
      </c>
      <c r="L73" s="287"/>
    </row>
    <row r="74" spans="1:12" s="237" customFormat="1" ht="15.75" customHeight="1" x14ac:dyDescent="0.25">
      <c r="A74" s="229">
        <v>166</v>
      </c>
      <c r="B74" s="275" t="s">
        <v>782</v>
      </c>
      <c r="C74" s="276">
        <v>1252</v>
      </c>
      <c r="D74" s="276" t="s">
        <v>11</v>
      </c>
      <c r="E74" s="277" t="s">
        <v>693</v>
      </c>
      <c r="F74" s="245" t="s">
        <v>785</v>
      </c>
      <c r="G74" s="290">
        <v>1252</v>
      </c>
      <c r="H74" s="262" t="s">
        <v>778</v>
      </c>
      <c r="I74" s="258"/>
      <c r="J74" s="319" t="s">
        <v>2023</v>
      </c>
      <c r="K74" s="258" t="s">
        <v>2163</v>
      </c>
      <c r="L74" s="287"/>
    </row>
    <row r="75" spans="1:12" s="237" customFormat="1" ht="15.75" customHeight="1" x14ac:dyDescent="0.25">
      <c r="A75" s="229">
        <v>167</v>
      </c>
      <c r="B75" s="275" t="s">
        <v>782</v>
      </c>
      <c r="C75" s="276">
        <v>1292</v>
      </c>
      <c r="D75" s="276" t="s">
        <v>11</v>
      </c>
      <c r="E75" s="277" t="s">
        <v>693</v>
      </c>
      <c r="F75" s="245" t="s">
        <v>786</v>
      </c>
      <c r="G75" s="290">
        <v>1285</v>
      </c>
      <c r="H75" s="262" t="s">
        <v>778</v>
      </c>
      <c r="I75" s="258"/>
      <c r="J75" s="319" t="s">
        <v>2023</v>
      </c>
      <c r="K75" s="258" t="s">
        <v>2127</v>
      </c>
      <c r="L75" s="287"/>
    </row>
    <row r="76" spans="1:12" s="237" customFormat="1" ht="15.75" customHeight="1" x14ac:dyDescent="0.25">
      <c r="A76" s="229">
        <v>168</v>
      </c>
      <c r="B76" s="275" t="s">
        <v>787</v>
      </c>
      <c r="C76" s="276">
        <v>625</v>
      </c>
      <c r="D76" s="276" t="s">
        <v>11</v>
      </c>
      <c r="E76" s="277" t="s">
        <v>693</v>
      </c>
      <c r="F76" s="245" t="s">
        <v>788</v>
      </c>
      <c r="G76" s="290">
        <v>625</v>
      </c>
      <c r="H76" s="262" t="s">
        <v>789</v>
      </c>
      <c r="I76" s="258"/>
      <c r="J76" s="319" t="s">
        <v>2023</v>
      </c>
      <c r="K76" s="258" t="s">
        <v>2153</v>
      </c>
      <c r="L76" s="287"/>
    </row>
    <row r="77" spans="1:12" s="237" customFormat="1" ht="15.75" customHeight="1" x14ac:dyDescent="0.25">
      <c r="A77" s="229">
        <v>169</v>
      </c>
      <c r="B77" s="275" t="s">
        <v>776</v>
      </c>
      <c r="C77" s="276">
        <v>1225</v>
      </c>
      <c r="D77" s="276" t="s">
        <v>11</v>
      </c>
      <c r="E77" s="277" t="s">
        <v>693</v>
      </c>
      <c r="F77" s="245" t="s">
        <v>790</v>
      </c>
      <c r="G77" s="290">
        <v>1210</v>
      </c>
      <c r="H77" s="262" t="s">
        <v>778</v>
      </c>
      <c r="I77" s="258"/>
      <c r="J77" s="319" t="s">
        <v>2023</v>
      </c>
      <c r="K77" s="258" t="s">
        <v>2164</v>
      </c>
      <c r="L77" s="287"/>
    </row>
    <row r="78" spans="1:12" s="237" customFormat="1" ht="15.75" customHeight="1" x14ac:dyDescent="0.25">
      <c r="A78" s="229">
        <v>170</v>
      </c>
      <c r="B78" s="275" t="s">
        <v>776</v>
      </c>
      <c r="C78" s="276">
        <v>46310</v>
      </c>
      <c r="D78" s="276" t="s">
        <v>11</v>
      </c>
      <c r="E78" s="277" t="s">
        <v>693</v>
      </c>
      <c r="F78" s="245" t="s">
        <v>791</v>
      </c>
      <c r="G78" s="290">
        <v>46310</v>
      </c>
      <c r="H78" s="262" t="s">
        <v>778</v>
      </c>
      <c r="I78" s="258"/>
      <c r="J78" s="319" t="s">
        <v>2023</v>
      </c>
      <c r="K78" s="258" t="s">
        <v>2155</v>
      </c>
      <c r="L78" s="287"/>
    </row>
    <row r="79" spans="1:12" ht="15.75" customHeight="1" x14ac:dyDescent="0.25">
      <c r="A79" s="48">
        <v>171</v>
      </c>
      <c r="B79" s="62" t="s">
        <v>792</v>
      </c>
      <c r="C79" s="43">
        <v>572</v>
      </c>
      <c r="D79" s="43" t="s">
        <v>11</v>
      </c>
      <c r="E79" s="63" t="s">
        <v>693</v>
      </c>
      <c r="F79" s="45" t="s">
        <v>755</v>
      </c>
      <c r="G79" s="286"/>
      <c r="H79" s="83"/>
      <c r="I79" s="80"/>
      <c r="J79" s="298" t="s">
        <v>236</v>
      </c>
      <c r="K79" s="80"/>
      <c r="L79" s="280"/>
    </row>
    <row r="80" spans="1:12" s="237" customFormat="1" ht="15.75" customHeight="1" x14ac:dyDescent="0.25">
      <c r="A80" s="229">
        <v>172</v>
      </c>
      <c r="B80" s="275" t="s">
        <v>793</v>
      </c>
      <c r="C80" s="276">
        <v>6622.5</v>
      </c>
      <c r="D80" s="276" t="s">
        <v>11</v>
      </c>
      <c r="E80" s="277" t="s">
        <v>694</v>
      </c>
      <c r="F80" s="245" t="s">
        <v>794</v>
      </c>
      <c r="G80" s="290">
        <v>6629.5</v>
      </c>
      <c r="H80" s="262" t="s">
        <v>795</v>
      </c>
      <c r="I80" s="258"/>
      <c r="J80" s="302" t="s">
        <v>2030</v>
      </c>
      <c r="K80" s="258" t="s">
        <v>2133</v>
      </c>
      <c r="L80" s="287"/>
    </row>
    <row r="81" spans="1:12" s="237" customFormat="1" ht="15.75" customHeight="1" x14ac:dyDescent="0.25">
      <c r="A81" s="229">
        <v>173</v>
      </c>
      <c r="B81" s="275" t="s">
        <v>793</v>
      </c>
      <c r="C81" s="284">
        <v>56460</v>
      </c>
      <c r="D81" s="284" t="s">
        <v>11</v>
      </c>
      <c r="E81" s="277" t="s">
        <v>694</v>
      </c>
      <c r="F81" s="245" t="s">
        <v>796</v>
      </c>
      <c r="G81" s="290">
        <v>56460</v>
      </c>
      <c r="H81" s="262" t="s">
        <v>795</v>
      </c>
      <c r="I81" s="258"/>
      <c r="J81" s="302" t="s">
        <v>2030</v>
      </c>
      <c r="K81" s="258" t="s">
        <v>2117</v>
      </c>
      <c r="L81" s="287"/>
    </row>
    <row r="82" spans="1:12" s="237" customFormat="1" ht="15.75" customHeight="1" x14ac:dyDescent="0.25">
      <c r="A82" s="229">
        <v>174</v>
      </c>
      <c r="B82" s="275" t="s">
        <v>793</v>
      </c>
      <c r="C82" s="276">
        <v>740</v>
      </c>
      <c r="D82" s="276" t="s">
        <v>11</v>
      </c>
      <c r="E82" s="277" t="s">
        <v>694</v>
      </c>
      <c r="F82" s="245" t="s">
        <v>797</v>
      </c>
      <c r="G82" s="290">
        <v>750</v>
      </c>
      <c r="H82" s="262" t="s">
        <v>798</v>
      </c>
      <c r="I82" s="258"/>
      <c r="J82" s="302" t="s">
        <v>2030</v>
      </c>
      <c r="K82" s="258" t="s">
        <v>2035</v>
      </c>
      <c r="L82" s="287"/>
    </row>
    <row r="83" spans="1:12" s="237" customFormat="1" ht="15.75" customHeight="1" x14ac:dyDescent="0.25">
      <c r="A83" s="229">
        <v>175</v>
      </c>
      <c r="B83" s="275" t="s">
        <v>793</v>
      </c>
      <c r="C83" s="284">
        <v>600</v>
      </c>
      <c r="D83" s="284" t="s">
        <v>11</v>
      </c>
      <c r="E83" s="277" t="s">
        <v>694</v>
      </c>
      <c r="F83" s="245" t="s">
        <v>799</v>
      </c>
      <c r="G83" s="290">
        <v>625</v>
      </c>
      <c r="H83" s="262" t="s">
        <v>798</v>
      </c>
      <c r="I83" s="258"/>
      <c r="J83" s="258" t="s">
        <v>2030</v>
      </c>
      <c r="K83" s="258" t="s">
        <v>2115</v>
      </c>
      <c r="L83" s="287"/>
    </row>
    <row r="84" spans="1:12" s="237" customFormat="1" ht="15.75" customHeight="1" x14ac:dyDescent="0.25">
      <c r="A84" s="229">
        <v>176</v>
      </c>
      <c r="B84" s="275" t="s">
        <v>793</v>
      </c>
      <c r="C84" s="284">
        <v>324</v>
      </c>
      <c r="D84" s="284" t="s">
        <v>11</v>
      </c>
      <c r="E84" s="277" t="s">
        <v>694</v>
      </c>
      <c r="F84" s="245" t="s">
        <v>800</v>
      </c>
      <c r="G84" s="290">
        <v>334</v>
      </c>
      <c r="H84" s="300">
        <v>43929</v>
      </c>
      <c r="I84" s="258"/>
      <c r="J84" s="302" t="s">
        <v>2030</v>
      </c>
      <c r="K84" s="258" t="s">
        <v>2136</v>
      </c>
      <c r="L84" s="287"/>
    </row>
    <row r="85" spans="1:12" s="237" customFormat="1" ht="15.75" customHeight="1" x14ac:dyDescent="0.25">
      <c r="A85" s="229">
        <v>177</v>
      </c>
      <c r="B85" s="275" t="s">
        <v>793</v>
      </c>
      <c r="C85" s="284">
        <v>1840</v>
      </c>
      <c r="D85" s="284" t="s">
        <v>11</v>
      </c>
      <c r="E85" s="277" t="s">
        <v>694</v>
      </c>
      <c r="F85" s="245" t="s">
        <v>801</v>
      </c>
      <c r="G85" s="290">
        <v>1865</v>
      </c>
      <c r="H85" s="300" t="s">
        <v>802</v>
      </c>
      <c r="I85" s="258"/>
      <c r="J85" s="302" t="s">
        <v>2030</v>
      </c>
      <c r="K85" s="258" t="s">
        <v>2118</v>
      </c>
      <c r="L85" s="287"/>
    </row>
    <row r="86" spans="1:12" s="237" customFormat="1" ht="15.75" customHeight="1" x14ac:dyDescent="0.25">
      <c r="A86" s="229">
        <v>178</v>
      </c>
      <c r="B86" s="275" t="s">
        <v>793</v>
      </c>
      <c r="C86" s="284">
        <v>2200</v>
      </c>
      <c r="D86" s="284" t="s">
        <v>11</v>
      </c>
      <c r="E86" s="277" t="s">
        <v>694</v>
      </c>
      <c r="F86" s="245" t="s">
        <v>803</v>
      </c>
      <c r="G86" s="290">
        <v>2200</v>
      </c>
      <c r="H86" s="300">
        <v>43959</v>
      </c>
      <c r="I86" s="258"/>
      <c r="J86" s="302" t="s">
        <v>2030</v>
      </c>
      <c r="K86" s="258" t="s">
        <v>2138</v>
      </c>
      <c r="L86" s="287"/>
    </row>
    <row r="87" spans="1:12" s="237" customFormat="1" ht="15.75" customHeight="1" x14ac:dyDescent="0.25">
      <c r="A87" s="229">
        <v>179</v>
      </c>
      <c r="B87" s="275" t="s">
        <v>793</v>
      </c>
      <c r="C87" s="284">
        <v>7800</v>
      </c>
      <c r="D87" s="284" t="s">
        <v>11</v>
      </c>
      <c r="E87" s="277" t="s">
        <v>694</v>
      </c>
      <c r="F87" s="245" t="s">
        <v>804</v>
      </c>
      <c r="G87" s="318">
        <v>7825</v>
      </c>
      <c r="H87" s="300" t="s">
        <v>805</v>
      </c>
      <c r="I87" s="258"/>
      <c r="J87" s="302" t="s">
        <v>2030</v>
      </c>
      <c r="K87" s="258" t="s">
        <v>2131</v>
      </c>
      <c r="L87" s="287"/>
    </row>
    <row r="88" spans="1:12" s="237" customFormat="1" ht="15.75" customHeight="1" x14ac:dyDescent="0.25">
      <c r="A88" s="229">
        <v>180</v>
      </c>
      <c r="B88" s="275" t="s">
        <v>793</v>
      </c>
      <c r="C88" s="276">
        <v>2400</v>
      </c>
      <c r="D88" s="276" t="s">
        <v>11</v>
      </c>
      <c r="E88" s="277" t="s">
        <v>694</v>
      </c>
      <c r="F88" s="245" t="s">
        <v>806</v>
      </c>
      <c r="G88" s="318">
        <v>2400</v>
      </c>
      <c r="H88" s="300">
        <v>44112</v>
      </c>
      <c r="I88" s="258"/>
      <c r="J88" s="302" t="s">
        <v>2030</v>
      </c>
      <c r="K88" s="258" t="s">
        <v>2135</v>
      </c>
      <c r="L88" s="287"/>
    </row>
    <row r="89" spans="1:12" s="237" customFormat="1" x14ac:dyDescent="0.25">
      <c r="A89" s="886">
        <v>181</v>
      </c>
      <c r="B89" s="885" t="s">
        <v>793</v>
      </c>
      <c r="C89" s="878">
        <v>19530</v>
      </c>
      <c r="D89" s="878" t="s">
        <v>11</v>
      </c>
      <c r="E89" s="902" t="s">
        <v>694</v>
      </c>
      <c r="F89" s="245" t="s">
        <v>2024</v>
      </c>
      <c r="G89" s="291">
        <v>3359.5</v>
      </c>
      <c r="H89" s="300">
        <v>44041</v>
      </c>
      <c r="I89" s="258"/>
      <c r="J89" s="302" t="s">
        <v>2030</v>
      </c>
      <c r="K89" s="258" t="s">
        <v>2125</v>
      </c>
      <c r="L89" s="287"/>
    </row>
    <row r="90" spans="1:12" s="237" customFormat="1" x14ac:dyDescent="0.25">
      <c r="A90" s="879"/>
      <c r="B90" s="879"/>
      <c r="C90" s="879"/>
      <c r="D90" s="879"/>
      <c r="E90" s="903"/>
      <c r="F90" s="285" t="s">
        <v>2025</v>
      </c>
      <c r="G90" s="291">
        <v>3366.5</v>
      </c>
      <c r="H90" s="300">
        <v>44042</v>
      </c>
      <c r="I90" s="258"/>
      <c r="J90" s="302" t="s">
        <v>2030</v>
      </c>
      <c r="K90" s="258" t="s">
        <v>2124</v>
      </c>
      <c r="L90" s="287"/>
    </row>
    <row r="91" spans="1:12" s="237" customFormat="1" x14ac:dyDescent="0.25">
      <c r="A91" s="879"/>
      <c r="B91" s="879"/>
      <c r="C91" s="879"/>
      <c r="D91" s="879"/>
      <c r="E91" s="903"/>
      <c r="F91" s="245" t="s">
        <v>2026</v>
      </c>
      <c r="G91" s="291">
        <v>3400</v>
      </c>
      <c r="H91" s="300">
        <v>44048</v>
      </c>
      <c r="I91" s="258"/>
      <c r="J91" s="302" t="s">
        <v>2030</v>
      </c>
      <c r="K91" s="258" t="s">
        <v>2156</v>
      </c>
      <c r="L91" s="287"/>
    </row>
    <row r="92" spans="1:12" s="237" customFormat="1" x14ac:dyDescent="0.25">
      <c r="A92" s="879"/>
      <c r="B92" s="879"/>
      <c r="C92" s="879"/>
      <c r="D92" s="879"/>
      <c r="E92" s="903"/>
      <c r="F92" s="245" t="s">
        <v>2027</v>
      </c>
      <c r="G92" s="291">
        <v>3356.5</v>
      </c>
      <c r="H92" s="300">
        <v>44048</v>
      </c>
      <c r="I92" s="258"/>
      <c r="J92" s="237" t="s">
        <v>2030</v>
      </c>
      <c r="K92" s="258" t="s">
        <v>2160</v>
      </c>
      <c r="L92" s="287"/>
    </row>
    <row r="93" spans="1:12" s="237" customFormat="1" x14ac:dyDescent="0.25">
      <c r="A93" s="879"/>
      <c r="B93" s="879"/>
      <c r="C93" s="879"/>
      <c r="D93" s="879"/>
      <c r="E93" s="903"/>
      <c r="F93" s="245" t="s">
        <v>2028</v>
      </c>
      <c r="G93" s="291">
        <v>3364</v>
      </c>
      <c r="H93" s="300">
        <v>44054</v>
      </c>
      <c r="I93" s="258"/>
      <c r="J93" s="302" t="s">
        <v>2030</v>
      </c>
      <c r="K93" s="258" t="s">
        <v>2161</v>
      </c>
      <c r="L93" s="287"/>
    </row>
    <row r="94" spans="1:12" s="237" customFormat="1" x14ac:dyDescent="0.25">
      <c r="A94" s="880"/>
      <c r="B94" s="880"/>
      <c r="C94" s="880"/>
      <c r="D94" s="880"/>
      <c r="E94" s="904"/>
      <c r="F94" s="245" t="s">
        <v>2029</v>
      </c>
      <c r="G94" s="291">
        <v>2677.5</v>
      </c>
      <c r="H94" s="300">
        <v>44056</v>
      </c>
      <c r="I94" s="258"/>
      <c r="J94" s="302" t="s">
        <v>2030</v>
      </c>
      <c r="K94" s="258" t="s">
        <v>2031</v>
      </c>
      <c r="L94" s="287"/>
    </row>
    <row r="95" spans="1:12" s="237" customFormat="1" ht="15.75" customHeight="1" x14ac:dyDescent="0.25">
      <c r="A95" s="229">
        <v>182</v>
      </c>
      <c r="B95" s="275" t="s">
        <v>793</v>
      </c>
      <c r="C95" s="276">
        <v>18083</v>
      </c>
      <c r="D95" s="276" t="s">
        <v>11</v>
      </c>
      <c r="E95" s="277" t="s">
        <v>694</v>
      </c>
      <c r="F95" s="245" t="s">
        <v>810</v>
      </c>
      <c r="G95" s="318">
        <v>18108</v>
      </c>
      <c r="H95" s="262" t="s">
        <v>811</v>
      </c>
      <c r="I95" s="258"/>
      <c r="J95" s="302" t="s">
        <v>2030</v>
      </c>
      <c r="K95" s="258" t="s">
        <v>2129</v>
      </c>
      <c r="L95" s="287"/>
    </row>
    <row r="96" spans="1:12" s="237" customFormat="1" ht="15.75" customHeight="1" x14ac:dyDescent="0.25">
      <c r="A96" s="229">
        <v>183</v>
      </c>
      <c r="B96" s="275" t="s">
        <v>793</v>
      </c>
      <c r="C96" s="276">
        <v>2700</v>
      </c>
      <c r="D96" s="276" t="s">
        <v>11</v>
      </c>
      <c r="E96" s="277" t="s">
        <v>694</v>
      </c>
      <c r="F96" s="245" t="s">
        <v>812</v>
      </c>
      <c r="G96" s="318">
        <v>2725</v>
      </c>
      <c r="H96" s="300">
        <v>44143</v>
      </c>
      <c r="I96" s="258"/>
      <c r="J96" s="302" t="s">
        <v>2030</v>
      </c>
      <c r="K96" s="258" t="s">
        <v>2157</v>
      </c>
      <c r="L96" s="287"/>
    </row>
    <row r="97" spans="1:12" s="237" customFormat="1" ht="15.75" customHeight="1" x14ac:dyDescent="0.25">
      <c r="A97" s="283">
        <v>184</v>
      </c>
      <c r="B97" s="275" t="s">
        <v>793</v>
      </c>
      <c r="C97" s="284">
        <v>1200</v>
      </c>
      <c r="D97" s="284" t="s">
        <v>11</v>
      </c>
      <c r="E97" s="277" t="s">
        <v>694</v>
      </c>
      <c r="F97" s="245" t="s">
        <v>813</v>
      </c>
      <c r="G97" s="290">
        <v>1210</v>
      </c>
      <c r="H97" s="300">
        <v>43990</v>
      </c>
      <c r="I97" s="258"/>
      <c r="J97" s="302" t="s">
        <v>2030</v>
      </c>
      <c r="K97" s="258" t="s">
        <v>2146</v>
      </c>
      <c r="L97" s="287"/>
    </row>
    <row r="98" spans="1:12" s="237" customFormat="1" ht="15.75" customHeight="1" x14ac:dyDescent="0.25">
      <c r="A98" s="229">
        <v>185</v>
      </c>
      <c r="B98" s="275" t="s">
        <v>793</v>
      </c>
      <c r="C98" s="276">
        <v>1350</v>
      </c>
      <c r="D98" s="276" t="s">
        <v>11</v>
      </c>
      <c r="E98" s="277" t="s">
        <v>694</v>
      </c>
      <c r="F98" s="245" t="s">
        <v>814</v>
      </c>
      <c r="G98" s="290">
        <v>1360</v>
      </c>
      <c r="H98" s="300">
        <v>43990</v>
      </c>
      <c r="I98" s="258"/>
      <c r="J98" s="324" t="s">
        <v>2030</v>
      </c>
      <c r="K98" s="258" t="s">
        <v>2143</v>
      </c>
      <c r="L98" s="287"/>
    </row>
    <row r="99" spans="1:12" s="237" customFormat="1" ht="15.75" customHeight="1" x14ac:dyDescent="0.25">
      <c r="A99" s="229">
        <v>186</v>
      </c>
      <c r="B99" s="275" t="s">
        <v>793</v>
      </c>
      <c r="C99" s="276">
        <v>600</v>
      </c>
      <c r="D99" s="276" t="s">
        <v>11</v>
      </c>
      <c r="E99" s="277" t="s">
        <v>694</v>
      </c>
      <c r="F99" s="245" t="s">
        <v>815</v>
      </c>
      <c r="G99" s="290">
        <v>625</v>
      </c>
      <c r="H99" s="300">
        <v>43959</v>
      </c>
      <c r="I99" s="258"/>
      <c r="J99" s="299" t="s">
        <v>2030</v>
      </c>
      <c r="K99" s="258" t="s">
        <v>2137</v>
      </c>
      <c r="L99" s="287"/>
    </row>
    <row r="100" spans="1:12" s="237" customFormat="1" ht="15.75" customHeight="1" x14ac:dyDescent="0.25">
      <c r="A100" s="229">
        <v>187</v>
      </c>
      <c r="B100" s="275" t="s">
        <v>795</v>
      </c>
      <c r="C100" s="276">
        <v>1312.5</v>
      </c>
      <c r="D100" s="276" t="s">
        <v>11</v>
      </c>
      <c r="E100" s="277" t="s">
        <v>694</v>
      </c>
      <c r="F100" s="245" t="s">
        <v>816</v>
      </c>
      <c r="G100" s="290">
        <v>1282.5</v>
      </c>
      <c r="H100" s="300">
        <v>44083</v>
      </c>
      <c r="I100" s="258"/>
      <c r="J100" s="302" t="s">
        <v>2030</v>
      </c>
      <c r="K100" s="258" t="s">
        <v>2032</v>
      </c>
      <c r="L100" s="287"/>
    </row>
    <row r="101" spans="1:12" s="237" customFormat="1" ht="15.75" customHeight="1" x14ac:dyDescent="0.25">
      <c r="A101" s="229">
        <v>188</v>
      </c>
      <c r="B101" s="275" t="s">
        <v>817</v>
      </c>
      <c r="C101" s="276">
        <v>2046</v>
      </c>
      <c r="D101" s="276" t="s">
        <v>11</v>
      </c>
      <c r="E101" s="277" t="s">
        <v>694</v>
      </c>
      <c r="F101" s="245" t="s">
        <v>818</v>
      </c>
      <c r="G101" s="290">
        <v>2051</v>
      </c>
      <c r="H101" s="300">
        <v>43870</v>
      </c>
      <c r="I101" s="258"/>
      <c r="J101" s="303" t="s">
        <v>2030</v>
      </c>
      <c r="K101" s="258" t="s">
        <v>2139</v>
      </c>
      <c r="L101" s="287"/>
    </row>
    <row r="102" spans="1:12" s="237" customFormat="1" ht="15.75" customHeight="1" x14ac:dyDescent="0.25">
      <c r="A102" s="229">
        <v>189</v>
      </c>
      <c r="B102" s="275" t="s">
        <v>817</v>
      </c>
      <c r="C102" s="276">
        <v>3240</v>
      </c>
      <c r="D102" s="276" t="s">
        <v>11</v>
      </c>
      <c r="E102" s="277" t="s">
        <v>694</v>
      </c>
      <c r="F102" s="245" t="s">
        <v>819</v>
      </c>
      <c r="G102" s="290">
        <v>3225</v>
      </c>
      <c r="H102" s="300">
        <v>43930</v>
      </c>
      <c r="I102" s="258"/>
      <c r="J102" s="303" t="s">
        <v>2030</v>
      </c>
      <c r="K102" s="258" t="s">
        <v>2033</v>
      </c>
      <c r="L102" s="287"/>
    </row>
    <row r="103" spans="1:12" s="237" customFormat="1" ht="15.75" customHeight="1" x14ac:dyDescent="0.25">
      <c r="A103" s="229">
        <v>190</v>
      </c>
      <c r="B103" s="315" t="s">
        <v>820</v>
      </c>
      <c r="C103" s="276">
        <v>17989</v>
      </c>
      <c r="D103" s="276" t="s">
        <v>11</v>
      </c>
      <c r="E103" s="412" t="s">
        <v>697</v>
      </c>
      <c r="F103" s="245" t="s">
        <v>821</v>
      </c>
      <c r="G103" s="409">
        <v>17989</v>
      </c>
      <c r="H103" s="262" t="s">
        <v>805</v>
      </c>
      <c r="I103" s="335" t="s">
        <v>822</v>
      </c>
      <c r="J103" s="303" t="s">
        <v>2426</v>
      </c>
      <c r="K103" s="327" t="s">
        <v>2430</v>
      </c>
      <c r="L103" s="287"/>
    </row>
    <row r="104" spans="1:12" s="237" customFormat="1" ht="15.75" customHeight="1" x14ac:dyDescent="0.25">
      <c r="A104" s="229">
        <v>191</v>
      </c>
      <c r="B104" s="315" t="s">
        <v>820</v>
      </c>
      <c r="C104" s="284">
        <v>585</v>
      </c>
      <c r="D104" s="284" t="s">
        <v>11</v>
      </c>
      <c r="E104" s="412" t="s">
        <v>697</v>
      </c>
      <c r="F104" s="245" t="s">
        <v>823</v>
      </c>
      <c r="G104" s="408">
        <v>570</v>
      </c>
      <c r="H104" s="262" t="s">
        <v>805</v>
      </c>
      <c r="I104" s="335" t="s">
        <v>822</v>
      </c>
      <c r="J104" s="912" t="s">
        <v>2426</v>
      </c>
      <c r="K104" s="327" t="s">
        <v>2454</v>
      </c>
      <c r="L104" s="287"/>
    </row>
    <row r="105" spans="1:12" s="237" customFormat="1" ht="15.75" customHeight="1" x14ac:dyDescent="0.25">
      <c r="A105" s="229">
        <v>193</v>
      </c>
      <c r="B105" s="315" t="s">
        <v>820</v>
      </c>
      <c r="C105" s="284">
        <v>349</v>
      </c>
      <c r="D105" s="284" t="s">
        <v>11</v>
      </c>
      <c r="E105" s="412" t="s">
        <v>697</v>
      </c>
      <c r="F105" s="245" t="s">
        <v>824</v>
      </c>
      <c r="G105" s="408">
        <v>334</v>
      </c>
      <c r="H105" s="262" t="s">
        <v>805</v>
      </c>
      <c r="I105" s="335" t="s">
        <v>822</v>
      </c>
      <c r="J105" s="900"/>
      <c r="K105" s="327" t="s">
        <v>2438</v>
      </c>
      <c r="L105" s="287"/>
    </row>
    <row r="106" spans="1:12" s="237" customFormat="1" ht="15.75" customHeight="1" x14ac:dyDescent="0.25">
      <c r="A106" s="229">
        <v>194</v>
      </c>
      <c r="B106" s="315" t="s">
        <v>820</v>
      </c>
      <c r="C106" s="284">
        <v>1585</v>
      </c>
      <c r="D106" s="284" t="s">
        <v>11</v>
      </c>
      <c r="E106" s="412" t="s">
        <v>697</v>
      </c>
      <c r="F106" s="245" t="s">
        <v>825</v>
      </c>
      <c r="G106" s="409">
        <v>1585</v>
      </c>
      <c r="H106" s="262" t="s">
        <v>826</v>
      </c>
      <c r="I106" s="335" t="s">
        <v>822</v>
      </c>
      <c r="J106" s="900"/>
      <c r="K106" s="327" t="s">
        <v>2437</v>
      </c>
      <c r="L106" s="287"/>
    </row>
    <row r="107" spans="1:12" s="237" customFormat="1" x14ac:dyDescent="0.25">
      <c r="A107" s="886">
        <v>195</v>
      </c>
      <c r="B107" s="885" t="s">
        <v>820</v>
      </c>
      <c r="C107" s="878">
        <v>16506</v>
      </c>
      <c r="D107" s="878" t="s">
        <v>11</v>
      </c>
      <c r="E107" s="882" t="s">
        <v>697</v>
      </c>
      <c r="F107" s="245" t="s">
        <v>2431</v>
      </c>
      <c r="G107" s="291">
        <v>3405</v>
      </c>
      <c r="H107" s="297">
        <v>44071</v>
      </c>
      <c r="I107" s="335" t="s">
        <v>822</v>
      </c>
      <c r="J107" s="303" t="s">
        <v>2426</v>
      </c>
      <c r="K107" s="327" t="s">
        <v>2449</v>
      </c>
      <c r="L107" s="287"/>
    </row>
    <row r="108" spans="1:12" s="237" customFormat="1" x14ac:dyDescent="0.25">
      <c r="A108" s="879"/>
      <c r="B108" s="879"/>
      <c r="C108" s="879"/>
      <c r="D108" s="879"/>
      <c r="E108" s="883"/>
      <c r="F108" s="245" t="s">
        <v>2432</v>
      </c>
      <c r="G108" s="291">
        <v>3418.5</v>
      </c>
      <c r="H108" s="297">
        <v>44074</v>
      </c>
      <c r="I108" s="335" t="s">
        <v>822</v>
      </c>
      <c r="J108" s="303" t="s">
        <v>2426</v>
      </c>
      <c r="K108" s="327" t="s">
        <v>2439</v>
      </c>
      <c r="L108" s="287"/>
    </row>
    <row r="109" spans="1:12" s="237" customFormat="1" x14ac:dyDescent="0.25">
      <c r="A109" s="879"/>
      <c r="B109" s="879"/>
      <c r="C109" s="879"/>
      <c r="D109" s="879"/>
      <c r="E109" s="883"/>
      <c r="F109" s="245" t="s">
        <v>2433</v>
      </c>
      <c r="G109" s="291">
        <v>3457</v>
      </c>
      <c r="H109" s="297">
        <v>44076</v>
      </c>
      <c r="I109" s="335" t="s">
        <v>822</v>
      </c>
      <c r="J109" s="303" t="s">
        <v>2426</v>
      </c>
      <c r="K109" s="327" t="s">
        <v>2436</v>
      </c>
      <c r="L109" s="287"/>
    </row>
    <row r="110" spans="1:12" s="237" customFormat="1" x14ac:dyDescent="0.25">
      <c r="A110" s="879"/>
      <c r="B110" s="879"/>
      <c r="C110" s="879"/>
      <c r="D110" s="879"/>
      <c r="E110" s="883"/>
      <c r="F110" s="245" t="s">
        <v>2434</v>
      </c>
      <c r="G110" s="291">
        <v>3424</v>
      </c>
      <c r="H110" s="297">
        <v>44082</v>
      </c>
      <c r="I110" s="335" t="s">
        <v>822</v>
      </c>
      <c r="J110" s="303" t="s">
        <v>2426</v>
      </c>
      <c r="K110" s="327" t="s">
        <v>2453</v>
      </c>
      <c r="L110" s="287"/>
    </row>
    <row r="111" spans="1:12" s="237" customFormat="1" x14ac:dyDescent="0.25">
      <c r="A111" s="880"/>
      <c r="B111" s="880"/>
      <c r="C111" s="880"/>
      <c r="D111" s="880"/>
      <c r="E111" s="884"/>
      <c r="F111" s="245" t="s">
        <v>2435</v>
      </c>
      <c r="G111" s="291">
        <v>2706.5</v>
      </c>
      <c r="H111" s="297">
        <v>44083</v>
      </c>
      <c r="I111" s="335" t="s">
        <v>822</v>
      </c>
      <c r="J111" s="303" t="s">
        <v>2426</v>
      </c>
      <c r="K111" s="327" t="s">
        <v>2485</v>
      </c>
      <c r="L111" s="287"/>
    </row>
    <row r="112" spans="1:12" s="237" customFormat="1" ht="15.75" customHeight="1" x14ac:dyDescent="0.25">
      <c r="A112" s="229">
        <v>196</v>
      </c>
      <c r="B112" s="315" t="s">
        <v>820</v>
      </c>
      <c r="C112" s="284">
        <v>1885</v>
      </c>
      <c r="D112" s="284" t="s">
        <v>11</v>
      </c>
      <c r="E112" s="412" t="s">
        <v>697</v>
      </c>
      <c r="F112" s="245" t="s">
        <v>827</v>
      </c>
      <c r="G112" s="408">
        <v>1885</v>
      </c>
      <c r="H112" s="262" t="s">
        <v>826</v>
      </c>
      <c r="I112" s="335" t="s">
        <v>822</v>
      </c>
      <c r="J112" s="303" t="s">
        <v>2426</v>
      </c>
      <c r="K112" s="327" t="s">
        <v>2452</v>
      </c>
      <c r="L112" s="287"/>
    </row>
    <row r="113" spans="1:12" s="237" customFormat="1" ht="15.75" customHeight="1" x14ac:dyDescent="0.25">
      <c r="A113" s="229">
        <v>197</v>
      </c>
      <c r="B113" s="315" t="s">
        <v>820</v>
      </c>
      <c r="C113" s="276">
        <v>2425</v>
      </c>
      <c r="D113" s="276" t="s">
        <v>11</v>
      </c>
      <c r="E113" s="412" t="s">
        <v>697</v>
      </c>
      <c r="F113" s="245" t="s">
        <v>828</v>
      </c>
      <c r="G113" s="409">
        <v>2400</v>
      </c>
      <c r="H113" s="300">
        <v>44083</v>
      </c>
      <c r="I113" s="335" t="s">
        <v>822</v>
      </c>
      <c r="J113" s="303" t="s">
        <v>2426</v>
      </c>
      <c r="K113" s="327" t="s">
        <v>2487</v>
      </c>
      <c r="L113" s="287"/>
    </row>
    <row r="114" spans="1:12" s="237" customFormat="1" ht="15.75" customHeight="1" x14ac:dyDescent="0.25">
      <c r="A114" s="229">
        <v>198</v>
      </c>
      <c r="B114" s="315" t="s">
        <v>820</v>
      </c>
      <c r="C114" s="284">
        <v>4225</v>
      </c>
      <c r="D114" s="284" t="s">
        <v>11</v>
      </c>
      <c r="E114" s="412" t="s">
        <v>697</v>
      </c>
      <c r="F114" s="245" t="s">
        <v>829</v>
      </c>
      <c r="G114" s="408">
        <v>4225</v>
      </c>
      <c r="H114" s="262" t="s">
        <v>830</v>
      </c>
      <c r="I114" s="335" t="s">
        <v>822</v>
      </c>
      <c r="J114" s="303" t="s">
        <v>2426</v>
      </c>
      <c r="K114" s="327" t="s">
        <v>2522</v>
      </c>
      <c r="L114" s="287"/>
    </row>
    <row r="115" spans="1:12" s="237" customFormat="1" ht="15.75" customHeight="1" x14ac:dyDescent="0.25">
      <c r="A115" s="229">
        <v>199</v>
      </c>
      <c r="B115" s="315" t="s">
        <v>820</v>
      </c>
      <c r="C115" s="276">
        <v>9025</v>
      </c>
      <c r="D115" s="276" t="s">
        <v>11</v>
      </c>
      <c r="E115" s="412" t="s">
        <v>697</v>
      </c>
      <c r="F115" s="245" t="s">
        <v>831</v>
      </c>
      <c r="G115" s="409">
        <v>9007</v>
      </c>
      <c r="H115" s="262" t="s">
        <v>832</v>
      </c>
      <c r="I115" s="335" t="s">
        <v>822</v>
      </c>
      <c r="J115" s="303" t="s">
        <v>2426</v>
      </c>
      <c r="K115" s="327" t="s">
        <v>2428</v>
      </c>
      <c r="L115" s="287"/>
    </row>
    <row r="116" spans="1:12" s="237" customFormat="1" ht="15.75" customHeight="1" x14ac:dyDescent="0.25">
      <c r="A116" s="229">
        <v>200</v>
      </c>
      <c r="B116" s="315" t="s">
        <v>820</v>
      </c>
      <c r="C116" s="276">
        <v>1675</v>
      </c>
      <c r="D116" s="276" t="s">
        <v>11</v>
      </c>
      <c r="E116" s="412" t="s">
        <v>697</v>
      </c>
      <c r="F116" s="245" t="s">
        <v>833</v>
      </c>
      <c r="G116" s="409">
        <v>1650</v>
      </c>
      <c r="H116" s="262" t="s">
        <v>826</v>
      </c>
      <c r="I116" s="335" t="s">
        <v>822</v>
      </c>
      <c r="J116" s="303" t="s">
        <v>2426</v>
      </c>
      <c r="K116" s="327" t="s">
        <v>2427</v>
      </c>
      <c r="L116" s="287"/>
    </row>
    <row r="117" spans="1:12" s="237" customFormat="1" ht="15.75" customHeight="1" x14ac:dyDescent="0.25">
      <c r="A117" s="283">
        <v>201</v>
      </c>
      <c r="B117" s="315" t="s">
        <v>820</v>
      </c>
      <c r="C117" s="284">
        <v>2033.25</v>
      </c>
      <c r="D117" s="284" t="s">
        <v>11</v>
      </c>
      <c r="E117" s="412" t="s">
        <v>697</v>
      </c>
      <c r="F117" s="245" t="s">
        <v>834</v>
      </c>
      <c r="G117" s="409">
        <v>2033.25</v>
      </c>
      <c r="H117" s="262" t="s">
        <v>835</v>
      </c>
      <c r="I117" s="335" t="s">
        <v>822</v>
      </c>
      <c r="J117" s="303" t="s">
        <v>2426</v>
      </c>
      <c r="K117" s="327" t="s">
        <v>2447</v>
      </c>
      <c r="L117" s="287"/>
    </row>
    <row r="118" spans="1:12" s="237" customFormat="1" ht="15.75" customHeight="1" x14ac:dyDescent="0.25">
      <c r="A118" s="229">
        <v>202</v>
      </c>
      <c r="B118" s="315" t="s">
        <v>820</v>
      </c>
      <c r="C118" s="276">
        <v>9025</v>
      </c>
      <c r="D118" s="276" t="s">
        <v>11</v>
      </c>
      <c r="E118" s="412" t="s">
        <v>697</v>
      </c>
      <c r="F118" s="245" t="s">
        <v>836</v>
      </c>
      <c r="G118" s="409">
        <v>8980</v>
      </c>
      <c r="H118" s="262" t="s">
        <v>837</v>
      </c>
      <c r="I118" s="335" t="s">
        <v>822</v>
      </c>
      <c r="J118" s="303" t="s">
        <v>2426</v>
      </c>
      <c r="K118" s="327" t="s">
        <v>2448</v>
      </c>
      <c r="L118" s="287"/>
    </row>
    <row r="119" spans="1:12" s="237" customFormat="1" ht="15.75" customHeight="1" x14ac:dyDescent="0.25">
      <c r="A119" s="229">
        <v>203</v>
      </c>
      <c r="B119" s="315" t="s">
        <v>838</v>
      </c>
      <c r="C119" s="276">
        <v>40</v>
      </c>
      <c r="D119" s="276" t="s">
        <v>11</v>
      </c>
      <c r="E119" s="412" t="s">
        <v>697</v>
      </c>
      <c r="F119" s="245" t="s">
        <v>839</v>
      </c>
      <c r="G119" s="409">
        <v>40</v>
      </c>
      <c r="H119" s="262" t="s">
        <v>840</v>
      </c>
      <c r="I119" s="335" t="s">
        <v>822</v>
      </c>
      <c r="J119" s="303" t="s">
        <v>2426</v>
      </c>
      <c r="K119" s="327" t="s">
        <v>2455</v>
      </c>
      <c r="L119" s="287"/>
    </row>
    <row r="120" spans="1:12" ht="15.75" customHeight="1" x14ac:dyDescent="0.25">
      <c r="A120" s="48">
        <v>204</v>
      </c>
      <c r="B120" s="65" t="s">
        <v>838</v>
      </c>
      <c r="C120" s="43">
        <v>47</v>
      </c>
      <c r="D120" s="43" t="s">
        <v>11</v>
      </c>
      <c r="E120" s="66" t="s">
        <v>697</v>
      </c>
      <c r="F120" s="45" t="s">
        <v>841</v>
      </c>
      <c r="G120" s="279">
        <v>60</v>
      </c>
      <c r="H120" s="83" t="s">
        <v>842</v>
      </c>
      <c r="I120" s="80"/>
      <c r="J120" s="303" t="s">
        <v>2426</v>
      </c>
      <c r="K120" s="327" t="s">
        <v>2450</v>
      </c>
      <c r="L120" s="280"/>
    </row>
    <row r="121" spans="1:12" s="237" customFormat="1" ht="15.75" customHeight="1" x14ac:dyDescent="0.25">
      <c r="A121" s="229">
        <v>205</v>
      </c>
      <c r="B121" s="315" t="s">
        <v>838</v>
      </c>
      <c r="C121" s="276">
        <v>3180</v>
      </c>
      <c r="D121" s="276" t="s">
        <v>11</v>
      </c>
      <c r="E121" s="412" t="s">
        <v>697</v>
      </c>
      <c r="F121" s="245" t="s">
        <v>843</v>
      </c>
      <c r="G121" s="409">
        <v>3115</v>
      </c>
      <c r="H121" s="300">
        <v>43961</v>
      </c>
      <c r="I121" s="335" t="s">
        <v>822</v>
      </c>
      <c r="J121" s="303" t="s">
        <v>2426</v>
      </c>
      <c r="K121" s="327" t="s">
        <v>2486</v>
      </c>
      <c r="L121" s="287"/>
    </row>
    <row r="122" spans="1:12" s="237" customFormat="1" ht="15.75" customHeight="1" x14ac:dyDescent="0.25">
      <c r="A122" s="229">
        <v>206</v>
      </c>
      <c r="B122" s="315" t="s">
        <v>844</v>
      </c>
      <c r="C122" s="276">
        <v>38845</v>
      </c>
      <c r="D122" s="276" t="s">
        <v>11</v>
      </c>
      <c r="E122" s="412" t="s">
        <v>697</v>
      </c>
      <c r="F122" s="245" t="s">
        <v>845</v>
      </c>
      <c r="G122" s="409">
        <v>38845</v>
      </c>
      <c r="H122" s="262" t="s">
        <v>846</v>
      </c>
      <c r="I122" s="335" t="s">
        <v>822</v>
      </c>
      <c r="J122" s="303" t="s">
        <v>2426</v>
      </c>
      <c r="K122" s="327" t="s">
        <v>2429</v>
      </c>
      <c r="L122" s="287"/>
    </row>
    <row r="123" spans="1:12" s="237" customFormat="1" x14ac:dyDescent="0.25">
      <c r="A123" s="886">
        <v>192</v>
      </c>
      <c r="B123" s="885" t="s">
        <v>820</v>
      </c>
      <c r="C123" s="878">
        <v>4313.5</v>
      </c>
      <c r="D123" s="878" t="s">
        <v>52</v>
      </c>
      <c r="E123" s="882" t="s">
        <v>847</v>
      </c>
      <c r="F123" s="245" t="s">
        <v>2441</v>
      </c>
      <c r="G123" s="385">
        <v>1066</v>
      </c>
      <c r="H123" s="297">
        <v>44036</v>
      </c>
      <c r="I123" s="335" t="s">
        <v>822</v>
      </c>
      <c r="J123" s="303" t="s">
        <v>2444</v>
      </c>
      <c r="K123" s="327" t="s">
        <v>2445</v>
      </c>
      <c r="L123" s="287"/>
    </row>
    <row r="124" spans="1:12" s="237" customFormat="1" x14ac:dyDescent="0.25">
      <c r="A124" s="879"/>
      <c r="B124" s="879"/>
      <c r="C124" s="879"/>
      <c r="D124" s="879"/>
      <c r="E124" s="883"/>
      <c r="F124" s="245" t="s">
        <v>2442</v>
      </c>
      <c r="G124" s="385">
        <v>1417.5</v>
      </c>
      <c r="H124" s="297">
        <v>44071</v>
      </c>
      <c r="I124" s="335" t="s">
        <v>822</v>
      </c>
      <c r="J124" s="303" t="s">
        <v>2444</v>
      </c>
      <c r="K124" s="327" t="s">
        <v>2446</v>
      </c>
      <c r="L124" s="287"/>
    </row>
    <row r="125" spans="1:12" s="237" customFormat="1" x14ac:dyDescent="0.25">
      <c r="A125" s="880"/>
      <c r="B125" s="880"/>
      <c r="C125" s="880"/>
      <c r="D125" s="880"/>
      <c r="E125" s="884"/>
      <c r="F125" s="245" t="s">
        <v>2443</v>
      </c>
      <c r="G125" s="385">
        <v>1820</v>
      </c>
      <c r="H125" s="297">
        <v>44097</v>
      </c>
      <c r="I125" s="335" t="s">
        <v>822</v>
      </c>
      <c r="J125" s="303" t="s">
        <v>2444</v>
      </c>
      <c r="K125" s="327" t="s">
        <v>2451</v>
      </c>
      <c r="L125" s="287"/>
    </row>
    <row r="126" spans="1:12" s="237" customFormat="1" ht="15.75" customHeight="1" x14ac:dyDescent="0.25">
      <c r="A126" s="283">
        <v>207</v>
      </c>
      <c r="B126" s="407">
        <v>43840</v>
      </c>
      <c r="C126" s="284">
        <v>9025</v>
      </c>
      <c r="D126" s="284" t="s">
        <v>11</v>
      </c>
      <c r="E126" s="316" t="s">
        <v>699</v>
      </c>
      <c r="F126" s="245" t="s">
        <v>848</v>
      </c>
      <c r="G126" s="409">
        <v>9007</v>
      </c>
      <c r="H126" s="262" t="s">
        <v>842</v>
      </c>
      <c r="I126" s="335" t="s">
        <v>849</v>
      </c>
      <c r="J126" s="303" t="s">
        <v>2411</v>
      </c>
      <c r="K126" s="327" t="s">
        <v>2520</v>
      </c>
      <c r="L126" s="287"/>
    </row>
    <row r="127" spans="1:12" s="237" customFormat="1" ht="15.75" customHeight="1" x14ac:dyDescent="0.25">
      <c r="A127" s="283">
        <v>208</v>
      </c>
      <c r="B127" s="407">
        <v>43840</v>
      </c>
      <c r="C127" s="284">
        <v>2756.25</v>
      </c>
      <c r="D127" s="284" t="s">
        <v>11</v>
      </c>
      <c r="E127" s="316" t="s">
        <v>699</v>
      </c>
      <c r="F127" s="245" t="s">
        <v>850</v>
      </c>
      <c r="G127" s="409">
        <v>2686.25</v>
      </c>
      <c r="H127" s="262" t="s">
        <v>851</v>
      </c>
      <c r="I127" s="335" t="s">
        <v>849</v>
      </c>
      <c r="J127" s="303" t="s">
        <v>2411</v>
      </c>
      <c r="K127" s="327" t="s">
        <v>2494</v>
      </c>
      <c r="L127" s="411">
        <f>500000*75</f>
        <v>37500000</v>
      </c>
    </row>
    <row r="128" spans="1:12" s="237" customFormat="1" x14ac:dyDescent="0.25">
      <c r="A128" s="878">
        <v>209</v>
      </c>
      <c r="B128" s="881">
        <v>43840</v>
      </c>
      <c r="C128" s="886">
        <v>14790</v>
      </c>
      <c r="D128" s="886" t="s">
        <v>11</v>
      </c>
      <c r="E128" s="882" t="s">
        <v>699</v>
      </c>
      <c r="F128" s="245" t="s">
        <v>2414</v>
      </c>
      <c r="G128" s="385">
        <v>3377.5</v>
      </c>
      <c r="H128" s="297">
        <v>44109</v>
      </c>
      <c r="I128" s="335" t="s">
        <v>849</v>
      </c>
      <c r="J128" s="303" t="s">
        <v>2411</v>
      </c>
      <c r="K128" s="327" t="s">
        <v>2420</v>
      </c>
      <c r="L128" s="411">
        <f>+L127*33%</f>
        <v>12375000</v>
      </c>
    </row>
    <row r="129" spans="1:12" s="237" customFormat="1" x14ac:dyDescent="0.25">
      <c r="A129" s="879"/>
      <c r="B129" s="879"/>
      <c r="C129" s="879"/>
      <c r="D129" s="879"/>
      <c r="E129" s="883"/>
      <c r="F129" s="245" t="s">
        <v>2415</v>
      </c>
      <c r="G129" s="385">
        <v>3374.5</v>
      </c>
      <c r="H129" s="297">
        <v>44110</v>
      </c>
      <c r="I129" s="335" t="s">
        <v>849</v>
      </c>
      <c r="J129" s="303" t="s">
        <v>2411</v>
      </c>
      <c r="K129" s="327" t="s">
        <v>2490</v>
      </c>
      <c r="L129" s="411"/>
    </row>
    <row r="130" spans="1:12" s="237" customFormat="1" x14ac:dyDescent="0.25">
      <c r="A130" s="879"/>
      <c r="B130" s="879"/>
      <c r="C130" s="879"/>
      <c r="D130" s="879"/>
      <c r="E130" s="883"/>
      <c r="F130" s="245" t="s">
        <v>2416</v>
      </c>
      <c r="G130" s="385">
        <v>3389</v>
      </c>
      <c r="H130" s="297">
        <v>44111</v>
      </c>
      <c r="I130" s="335" t="s">
        <v>849</v>
      </c>
      <c r="J130" s="303" t="s">
        <v>2411</v>
      </c>
      <c r="K130" s="327" t="s">
        <v>2491</v>
      </c>
      <c r="L130" s="411"/>
    </row>
    <row r="131" spans="1:12" s="237" customFormat="1" x14ac:dyDescent="0.25">
      <c r="A131" s="879"/>
      <c r="B131" s="879"/>
      <c r="C131" s="879"/>
      <c r="D131" s="879"/>
      <c r="E131" s="883"/>
      <c r="F131" s="245" t="s">
        <v>2417</v>
      </c>
      <c r="G131" s="385">
        <v>3376.5</v>
      </c>
      <c r="H131" s="297">
        <v>44116</v>
      </c>
      <c r="I131" s="335" t="s">
        <v>849</v>
      </c>
      <c r="J131" s="303" t="s">
        <v>2411</v>
      </c>
      <c r="K131" s="327" t="s">
        <v>2477</v>
      </c>
      <c r="L131" s="411"/>
    </row>
    <row r="132" spans="1:12" s="237" customFormat="1" x14ac:dyDescent="0.25">
      <c r="A132" s="880"/>
      <c r="B132" s="880"/>
      <c r="C132" s="880"/>
      <c r="D132" s="880"/>
      <c r="E132" s="884"/>
      <c r="F132" s="245" t="s">
        <v>2418</v>
      </c>
      <c r="G132" s="385">
        <v>1167.5</v>
      </c>
      <c r="H132" s="297">
        <v>44118</v>
      </c>
      <c r="I132" s="335" t="s">
        <v>849</v>
      </c>
      <c r="J132" s="303" t="s">
        <v>2411</v>
      </c>
      <c r="K132" s="327" t="s">
        <v>2419</v>
      </c>
      <c r="L132" s="411"/>
    </row>
    <row r="133" spans="1:12" s="237" customFormat="1" ht="15.75" customHeight="1" x14ac:dyDescent="0.25">
      <c r="A133" s="283">
        <v>210</v>
      </c>
      <c r="B133" s="407">
        <v>43840</v>
      </c>
      <c r="C133" s="284">
        <v>19123</v>
      </c>
      <c r="D133" s="284" t="s">
        <v>11</v>
      </c>
      <c r="E133" s="316" t="s">
        <v>699</v>
      </c>
      <c r="F133" s="245" t="s">
        <v>852</v>
      </c>
      <c r="G133" s="409">
        <v>19123</v>
      </c>
      <c r="H133" s="300">
        <v>43992</v>
      </c>
      <c r="I133" s="335" t="s">
        <v>849</v>
      </c>
      <c r="J133" s="303" t="s">
        <v>2411</v>
      </c>
      <c r="K133" s="327" t="s">
        <v>2475</v>
      </c>
      <c r="L133" s="411">
        <f>+L127-L128</f>
        <v>25125000</v>
      </c>
    </row>
    <row r="134" spans="1:12" s="237" customFormat="1" ht="15.75" customHeight="1" x14ac:dyDescent="0.25">
      <c r="A134" s="283">
        <v>211</v>
      </c>
      <c r="B134" s="407">
        <v>43840</v>
      </c>
      <c r="C134" s="284">
        <v>1125</v>
      </c>
      <c r="D134" s="284" t="s">
        <v>11</v>
      </c>
      <c r="E134" s="316" t="s">
        <v>699</v>
      </c>
      <c r="F134" s="245" t="s">
        <v>853</v>
      </c>
      <c r="G134" s="409">
        <v>1090</v>
      </c>
      <c r="H134" s="300" t="s">
        <v>854</v>
      </c>
      <c r="I134" s="335" t="s">
        <v>849</v>
      </c>
      <c r="J134" s="913" t="s">
        <v>2411</v>
      </c>
      <c r="K134" s="327" t="s">
        <v>2440</v>
      </c>
      <c r="L134" s="411">
        <f>+L133/12</f>
        <v>2093750</v>
      </c>
    </row>
    <row r="135" spans="1:12" s="237" customFormat="1" ht="15.75" customHeight="1" x14ac:dyDescent="0.25">
      <c r="A135" s="283">
        <v>212</v>
      </c>
      <c r="B135" s="407">
        <v>43840</v>
      </c>
      <c r="C135" s="276">
        <v>349</v>
      </c>
      <c r="D135" s="276" t="s">
        <v>11</v>
      </c>
      <c r="E135" s="316" t="s">
        <v>699</v>
      </c>
      <c r="F135" s="245" t="s">
        <v>855</v>
      </c>
      <c r="G135" s="409">
        <v>334</v>
      </c>
      <c r="H135" s="262" t="s">
        <v>854</v>
      </c>
      <c r="I135" s="335" t="s">
        <v>849</v>
      </c>
      <c r="J135" s="900"/>
      <c r="K135" s="327" t="s">
        <v>2412</v>
      </c>
      <c r="L135" s="287"/>
    </row>
    <row r="136" spans="1:12" s="237" customFormat="1" ht="15.75" customHeight="1" x14ac:dyDescent="0.25">
      <c r="A136" s="283">
        <v>213</v>
      </c>
      <c r="B136" s="407">
        <v>43840</v>
      </c>
      <c r="C136" s="284">
        <v>1465</v>
      </c>
      <c r="D136" s="284" t="s">
        <v>11</v>
      </c>
      <c r="E136" s="316" t="s">
        <v>699</v>
      </c>
      <c r="F136" s="245" t="s">
        <v>856</v>
      </c>
      <c r="G136" s="408">
        <v>1465</v>
      </c>
      <c r="H136" s="300" t="s">
        <v>854</v>
      </c>
      <c r="I136" s="335" t="s">
        <v>849</v>
      </c>
      <c r="J136" s="900"/>
      <c r="K136" s="327" t="s">
        <v>2410</v>
      </c>
      <c r="L136" s="287"/>
    </row>
    <row r="137" spans="1:12" s="237" customFormat="1" ht="15.75" customHeight="1" x14ac:dyDescent="0.25">
      <c r="A137" s="283">
        <v>214</v>
      </c>
      <c r="B137" s="407">
        <v>43840</v>
      </c>
      <c r="C137" s="276">
        <v>9095</v>
      </c>
      <c r="D137" s="276" t="s">
        <v>11</v>
      </c>
      <c r="E137" s="316" t="s">
        <v>699</v>
      </c>
      <c r="F137" s="245" t="s">
        <v>857</v>
      </c>
      <c r="G137" s="408">
        <v>8980</v>
      </c>
      <c r="H137" s="262" t="s">
        <v>851</v>
      </c>
      <c r="I137" s="335" t="s">
        <v>849</v>
      </c>
      <c r="J137" s="900"/>
      <c r="K137" s="327" t="s">
        <v>2518</v>
      </c>
      <c r="L137" s="287"/>
    </row>
    <row r="138" spans="1:12" s="237" customFormat="1" ht="15.75" customHeight="1" x14ac:dyDescent="0.25">
      <c r="A138" s="283">
        <v>215</v>
      </c>
      <c r="B138" s="407">
        <v>43840</v>
      </c>
      <c r="C138" s="276">
        <v>1025</v>
      </c>
      <c r="D138" s="276" t="s">
        <v>11</v>
      </c>
      <c r="E138" s="316" t="s">
        <v>699</v>
      </c>
      <c r="F138" s="245" t="s">
        <v>858</v>
      </c>
      <c r="G138" s="408">
        <v>1025</v>
      </c>
      <c r="H138" s="300" t="s">
        <v>854</v>
      </c>
      <c r="I138" s="335" t="s">
        <v>849</v>
      </c>
      <c r="J138" s="410" t="s">
        <v>2411</v>
      </c>
      <c r="K138" s="327" t="s">
        <v>2492</v>
      </c>
      <c r="L138" s="287"/>
    </row>
    <row r="139" spans="1:12" s="237" customFormat="1" ht="15.75" customHeight="1" x14ac:dyDescent="0.25">
      <c r="A139" s="283">
        <v>216</v>
      </c>
      <c r="B139" s="407">
        <v>43840</v>
      </c>
      <c r="C139" s="284">
        <v>2425</v>
      </c>
      <c r="D139" s="284" t="s">
        <v>11</v>
      </c>
      <c r="E139" s="316" t="s">
        <v>699</v>
      </c>
      <c r="F139" s="245" t="s">
        <v>859</v>
      </c>
      <c r="G139" s="408">
        <v>2385</v>
      </c>
      <c r="H139" s="300">
        <v>44084</v>
      </c>
      <c r="I139" s="335" t="s">
        <v>849</v>
      </c>
      <c r="J139" s="913">
        <v>104</v>
      </c>
      <c r="K139" s="327" t="s">
        <v>2489</v>
      </c>
      <c r="L139" s="287"/>
    </row>
    <row r="140" spans="1:12" s="237" customFormat="1" ht="15.75" customHeight="1" x14ac:dyDescent="0.25">
      <c r="A140" s="283">
        <v>217</v>
      </c>
      <c r="B140" s="407">
        <v>43840</v>
      </c>
      <c r="C140" s="276">
        <v>4225</v>
      </c>
      <c r="D140" s="276" t="s">
        <v>11</v>
      </c>
      <c r="E140" s="316" t="s">
        <v>699</v>
      </c>
      <c r="F140" s="245" t="s">
        <v>860</v>
      </c>
      <c r="G140" s="408">
        <v>4225</v>
      </c>
      <c r="H140" s="262" t="s">
        <v>861</v>
      </c>
      <c r="I140" s="335" t="s">
        <v>849</v>
      </c>
      <c r="J140" s="900"/>
      <c r="K140" s="327" t="s">
        <v>2476</v>
      </c>
      <c r="L140" s="287"/>
    </row>
    <row r="141" spans="1:12" s="237" customFormat="1" ht="15.75" customHeight="1" x14ac:dyDescent="0.25">
      <c r="A141" s="283">
        <v>218</v>
      </c>
      <c r="B141" s="407">
        <v>43840</v>
      </c>
      <c r="C141" s="284">
        <v>1225</v>
      </c>
      <c r="D141" s="284" t="s">
        <v>11</v>
      </c>
      <c r="E141" s="316" t="s">
        <v>699</v>
      </c>
      <c r="F141" s="245" t="s">
        <v>862</v>
      </c>
      <c r="G141" s="409">
        <v>1200</v>
      </c>
      <c r="H141" s="300" t="s">
        <v>846</v>
      </c>
      <c r="I141" s="335" t="s">
        <v>849</v>
      </c>
      <c r="J141" s="410" t="s">
        <v>2411</v>
      </c>
      <c r="K141" s="327" t="s">
        <v>2521</v>
      </c>
      <c r="L141" s="406" t="s">
        <v>2520</v>
      </c>
    </row>
    <row r="142" spans="1:12" s="237" customFormat="1" ht="15.75" customHeight="1" x14ac:dyDescent="0.25">
      <c r="A142" s="283">
        <v>219</v>
      </c>
      <c r="B142" s="407">
        <v>43840</v>
      </c>
      <c r="C142" s="284">
        <v>1410</v>
      </c>
      <c r="D142" s="284" t="s">
        <v>11</v>
      </c>
      <c r="E142" s="316" t="s">
        <v>699</v>
      </c>
      <c r="F142" s="245" t="s">
        <v>863</v>
      </c>
      <c r="G142" s="409">
        <v>1330</v>
      </c>
      <c r="H142" s="300">
        <v>43992</v>
      </c>
      <c r="I142" s="335" t="s">
        <v>849</v>
      </c>
      <c r="J142" s="410" t="s">
        <v>2411</v>
      </c>
      <c r="K142" s="327" t="s">
        <v>2493</v>
      </c>
      <c r="L142" s="287"/>
    </row>
    <row r="143" spans="1:12" s="237" customFormat="1" ht="15.75" customHeight="1" x14ac:dyDescent="0.25">
      <c r="A143" s="229">
        <v>220</v>
      </c>
      <c r="B143" s="407">
        <v>43840</v>
      </c>
      <c r="C143" s="284">
        <v>925</v>
      </c>
      <c r="D143" s="284" t="s">
        <v>11</v>
      </c>
      <c r="E143" s="316" t="s">
        <v>699</v>
      </c>
      <c r="F143" s="245" t="s">
        <v>864</v>
      </c>
      <c r="G143" s="409">
        <v>925</v>
      </c>
      <c r="H143" s="300">
        <v>44084</v>
      </c>
      <c r="I143" s="335" t="s">
        <v>849</v>
      </c>
      <c r="J143" s="410" t="s">
        <v>2411</v>
      </c>
      <c r="K143" s="327" t="s">
        <v>2488</v>
      </c>
      <c r="L143" s="287"/>
    </row>
    <row r="144" spans="1:12" s="237" customFormat="1" ht="15.75" customHeight="1" x14ac:dyDescent="0.25">
      <c r="A144" s="229">
        <v>221</v>
      </c>
      <c r="B144" s="407">
        <v>43840</v>
      </c>
      <c r="C144" s="276">
        <v>445</v>
      </c>
      <c r="D144" s="276" t="s">
        <v>11</v>
      </c>
      <c r="E144" s="316" t="s">
        <v>699</v>
      </c>
      <c r="F144" s="245" t="s">
        <v>865</v>
      </c>
      <c r="G144" s="409">
        <v>430</v>
      </c>
      <c r="H144" s="300" t="s">
        <v>866</v>
      </c>
      <c r="I144" s="335" t="s">
        <v>849</v>
      </c>
      <c r="J144" s="410" t="s">
        <v>2411</v>
      </c>
      <c r="K144" s="327" t="s">
        <v>2519</v>
      </c>
      <c r="L144" s="287"/>
    </row>
    <row r="145" spans="1:12" s="237" customFormat="1" ht="15.75" customHeight="1" x14ac:dyDescent="0.25">
      <c r="A145" s="283">
        <v>222</v>
      </c>
      <c r="B145" s="276" t="s">
        <v>851</v>
      </c>
      <c r="C145" s="276">
        <v>1825</v>
      </c>
      <c r="D145" s="276" t="s">
        <v>11</v>
      </c>
      <c r="E145" s="316" t="s">
        <v>699</v>
      </c>
      <c r="F145" s="245" t="s">
        <v>867</v>
      </c>
      <c r="G145" s="409">
        <v>1825</v>
      </c>
      <c r="H145" s="300">
        <v>43872</v>
      </c>
      <c r="I145" s="335" t="s">
        <v>849</v>
      </c>
      <c r="J145" s="410" t="s">
        <v>2411</v>
      </c>
      <c r="K145" s="327" t="s">
        <v>2413</v>
      </c>
      <c r="L145" s="287"/>
    </row>
    <row r="146" spans="1:12" s="237" customFormat="1" ht="15.75" customHeight="1" x14ac:dyDescent="0.25">
      <c r="A146" s="283">
        <v>223</v>
      </c>
      <c r="B146" s="284" t="s">
        <v>868</v>
      </c>
      <c r="C146" s="284">
        <v>35020</v>
      </c>
      <c r="D146" s="284" t="s">
        <v>11</v>
      </c>
      <c r="E146" s="316" t="s">
        <v>699</v>
      </c>
      <c r="F146" s="245" t="s">
        <v>869</v>
      </c>
      <c r="G146" s="409">
        <v>35020</v>
      </c>
      <c r="H146" s="300">
        <v>43872</v>
      </c>
      <c r="I146" s="335" t="s">
        <v>849</v>
      </c>
      <c r="J146" s="410" t="s">
        <v>2411</v>
      </c>
      <c r="K146" s="327" t="s">
        <v>2478</v>
      </c>
      <c r="L146" s="287"/>
    </row>
    <row r="147" spans="1:12" s="237" customFormat="1" ht="15.75" customHeight="1" x14ac:dyDescent="0.25">
      <c r="A147" s="283">
        <v>224</v>
      </c>
      <c r="B147" s="336">
        <v>43841</v>
      </c>
      <c r="C147" s="284">
        <v>1025</v>
      </c>
      <c r="D147" s="338" t="s">
        <v>11</v>
      </c>
      <c r="E147" s="277" t="s">
        <v>703</v>
      </c>
      <c r="F147" s="245" t="s">
        <v>870</v>
      </c>
      <c r="G147" s="290">
        <v>1025</v>
      </c>
      <c r="H147" s="300">
        <v>43872</v>
      </c>
      <c r="I147" s="335" t="s">
        <v>849</v>
      </c>
      <c r="J147" s="410">
        <v>111</v>
      </c>
      <c r="K147" s="327" t="s">
        <v>2513</v>
      </c>
      <c r="L147" s="287"/>
    </row>
    <row r="148" spans="1:12" s="237" customFormat="1" ht="26.25" customHeight="1" x14ac:dyDescent="0.25">
      <c r="A148" s="283">
        <v>225</v>
      </c>
      <c r="B148" s="336">
        <v>43841</v>
      </c>
      <c r="C148" s="284">
        <v>2475</v>
      </c>
      <c r="D148" s="338" t="s">
        <v>300</v>
      </c>
      <c r="E148" s="277" t="s">
        <v>703</v>
      </c>
      <c r="F148" s="245" t="s">
        <v>871</v>
      </c>
      <c r="G148" s="290">
        <v>2385</v>
      </c>
      <c r="H148" s="300">
        <v>43872</v>
      </c>
      <c r="I148" s="335" t="s">
        <v>849</v>
      </c>
      <c r="J148" s="327" t="s">
        <v>2469</v>
      </c>
      <c r="K148" s="327" t="s">
        <v>2538</v>
      </c>
      <c r="L148" s="287"/>
    </row>
    <row r="149" spans="1:12" s="237" customFormat="1" ht="26.25" customHeight="1" x14ac:dyDescent="0.25">
      <c r="A149" s="283">
        <v>226</v>
      </c>
      <c r="B149" s="336">
        <v>43841</v>
      </c>
      <c r="C149" s="276">
        <v>6060</v>
      </c>
      <c r="D149" s="337" t="s">
        <v>317</v>
      </c>
      <c r="E149" s="277" t="s">
        <v>703</v>
      </c>
      <c r="F149" s="245" t="s">
        <v>872</v>
      </c>
      <c r="G149" s="291">
        <v>6060</v>
      </c>
      <c r="H149" s="262" t="s">
        <v>873</v>
      </c>
      <c r="I149" s="335" t="s">
        <v>849</v>
      </c>
      <c r="J149" s="909" t="s">
        <v>2469</v>
      </c>
      <c r="K149" s="327" t="s">
        <v>2542</v>
      </c>
      <c r="L149" s="287"/>
    </row>
    <row r="150" spans="1:12" s="237" customFormat="1" ht="15.75" customHeight="1" x14ac:dyDescent="0.25">
      <c r="A150" s="283">
        <v>227</v>
      </c>
      <c r="B150" s="336">
        <v>43841</v>
      </c>
      <c r="C150" s="284">
        <v>1225</v>
      </c>
      <c r="D150" s="338" t="s">
        <v>11</v>
      </c>
      <c r="E150" s="277" t="s">
        <v>703</v>
      </c>
      <c r="F150" s="245" t="s">
        <v>874</v>
      </c>
      <c r="G150" s="290">
        <v>1200</v>
      </c>
      <c r="H150" s="300" t="s">
        <v>875</v>
      </c>
      <c r="I150" s="335" t="s">
        <v>849</v>
      </c>
      <c r="J150" s="910"/>
      <c r="K150" s="327" t="s">
        <v>2539</v>
      </c>
      <c r="L150" s="287"/>
    </row>
    <row r="151" spans="1:12" s="237" customFormat="1" x14ac:dyDescent="0.25">
      <c r="A151" s="878">
        <v>228</v>
      </c>
      <c r="B151" s="881">
        <v>43841</v>
      </c>
      <c r="C151" s="878">
        <v>12720</v>
      </c>
      <c r="D151" s="875" t="s">
        <v>11</v>
      </c>
      <c r="E151" s="872" t="s">
        <v>703</v>
      </c>
      <c r="F151" s="245" t="s">
        <v>2470</v>
      </c>
      <c r="G151" s="290">
        <v>3364</v>
      </c>
      <c r="H151" s="300">
        <v>44140</v>
      </c>
      <c r="I151" s="335" t="s">
        <v>849</v>
      </c>
      <c r="J151" s="415" t="s">
        <v>2469</v>
      </c>
      <c r="K151" s="327" t="s">
        <v>2532</v>
      </c>
      <c r="L151" s="287"/>
    </row>
    <row r="152" spans="1:12" s="237" customFormat="1" x14ac:dyDescent="0.25">
      <c r="A152" s="879"/>
      <c r="B152" s="879"/>
      <c r="C152" s="879"/>
      <c r="D152" s="876"/>
      <c r="E152" s="873"/>
      <c r="F152" s="245" t="s">
        <v>2471</v>
      </c>
      <c r="G152" s="290">
        <v>3374.5</v>
      </c>
      <c r="H152" s="300">
        <v>44144</v>
      </c>
      <c r="I152" s="335" t="s">
        <v>849</v>
      </c>
      <c r="J152" s="415" t="s">
        <v>2469</v>
      </c>
      <c r="K152" s="327" t="s">
        <v>2474</v>
      </c>
      <c r="L152" s="287"/>
    </row>
    <row r="153" spans="1:12" s="237" customFormat="1" x14ac:dyDescent="0.25">
      <c r="A153" s="879"/>
      <c r="B153" s="879"/>
      <c r="C153" s="879"/>
      <c r="D153" s="876"/>
      <c r="E153" s="873"/>
      <c r="F153" s="245" t="s">
        <v>2472</v>
      </c>
      <c r="G153" s="290">
        <v>3459.5</v>
      </c>
      <c r="H153" s="300">
        <v>44146</v>
      </c>
      <c r="I153" s="335" t="s">
        <v>849</v>
      </c>
      <c r="J153" s="415" t="s">
        <v>2469</v>
      </c>
      <c r="K153" s="327" t="s">
        <v>2514</v>
      </c>
      <c r="L153" s="287"/>
    </row>
    <row r="154" spans="1:12" s="237" customFormat="1" x14ac:dyDescent="0.25">
      <c r="A154" s="880"/>
      <c r="B154" s="880"/>
      <c r="C154" s="880"/>
      <c r="D154" s="877"/>
      <c r="E154" s="874"/>
      <c r="F154" s="245" t="s">
        <v>2473</v>
      </c>
      <c r="G154" s="290">
        <v>2480</v>
      </c>
      <c r="H154" s="300">
        <v>44158</v>
      </c>
      <c r="I154" s="335" t="s">
        <v>849</v>
      </c>
      <c r="J154" s="415" t="s">
        <v>2469</v>
      </c>
      <c r="K154" s="327" t="s">
        <v>2525</v>
      </c>
      <c r="L154" s="287"/>
    </row>
    <row r="155" spans="1:12" s="237" customFormat="1" ht="15.75" customHeight="1" x14ac:dyDescent="0.25">
      <c r="A155" s="283">
        <v>229</v>
      </c>
      <c r="B155" s="336">
        <v>43841</v>
      </c>
      <c r="C155" s="276">
        <v>20282.5</v>
      </c>
      <c r="D155" s="337" t="s">
        <v>11</v>
      </c>
      <c r="E155" s="277" t="s">
        <v>703</v>
      </c>
      <c r="F155" s="245" t="s">
        <v>876</v>
      </c>
      <c r="G155" s="290">
        <v>20282.5</v>
      </c>
      <c r="H155" s="262" t="s">
        <v>875</v>
      </c>
      <c r="I155" s="335" t="s">
        <v>849</v>
      </c>
      <c r="J155" s="415" t="s">
        <v>2469</v>
      </c>
      <c r="K155" s="327" t="s">
        <v>2540</v>
      </c>
      <c r="L155" s="287"/>
    </row>
    <row r="156" spans="1:12" s="237" customFormat="1" ht="15.75" customHeight="1" x14ac:dyDescent="0.25">
      <c r="A156" s="283">
        <v>230</v>
      </c>
      <c r="B156" s="336">
        <v>43841</v>
      </c>
      <c r="C156" s="284">
        <v>855</v>
      </c>
      <c r="D156" s="338" t="s">
        <v>11</v>
      </c>
      <c r="E156" s="277" t="s">
        <v>703</v>
      </c>
      <c r="F156" s="245" t="s">
        <v>877</v>
      </c>
      <c r="G156" s="318">
        <v>840</v>
      </c>
      <c r="H156" s="300" t="s">
        <v>875</v>
      </c>
      <c r="I156" s="335" t="s">
        <v>849</v>
      </c>
      <c r="J156" s="415" t="s">
        <v>2469</v>
      </c>
      <c r="K156" s="327" t="s">
        <v>2527</v>
      </c>
      <c r="L156" s="287"/>
    </row>
    <row r="157" spans="1:12" s="237" customFormat="1" ht="15.75" customHeight="1" x14ac:dyDescent="0.25">
      <c r="A157" s="283">
        <v>231</v>
      </c>
      <c r="B157" s="336">
        <v>43841</v>
      </c>
      <c r="C157" s="276">
        <v>349</v>
      </c>
      <c r="D157" s="337" t="s">
        <v>11</v>
      </c>
      <c r="E157" s="277" t="s">
        <v>703</v>
      </c>
      <c r="F157" s="245" t="s">
        <v>878</v>
      </c>
      <c r="G157" s="318">
        <v>334</v>
      </c>
      <c r="H157" s="262" t="s">
        <v>875</v>
      </c>
      <c r="I157" s="335" t="s">
        <v>849</v>
      </c>
      <c r="J157" s="415" t="s">
        <v>2469</v>
      </c>
      <c r="K157" s="327" t="s">
        <v>2523</v>
      </c>
      <c r="L157" s="287"/>
    </row>
    <row r="158" spans="1:12" s="237" customFormat="1" ht="15.75" customHeight="1" x14ac:dyDescent="0.25">
      <c r="A158" s="283">
        <v>232</v>
      </c>
      <c r="B158" s="336">
        <v>43841</v>
      </c>
      <c r="C158" s="276">
        <v>3409</v>
      </c>
      <c r="D158" s="337" t="s">
        <v>11</v>
      </c>
      <c r="E158" s="277" t="s">
        <v>703</v>
      </c>
      <c r="F158" s="245" t="s">
        <v>879</v>
      </c>
      <c r="G158" s="318">
        <v>3409</v>
      </c>
      <c r="H158" s="300" t="s">
        <v>880</v>
      </c>
      <c r="I158" s="335" t="s">
        <v>849</v>
      </c>
      <c r="J158" s="415" t="s">
        <v>2469</v>
      </c>
      <c r="K158" s="327" t="s">
        <v>2531</v>
      </c>
      <c r="L158" s="287"/>
    </row>
    <row r="159" spans="1:12" s="237" customFormat="1" ht="15.75" customHeight="1" x14ac:dyDescent="0.25">
      <c r="A159" s="283">
        <v>233</v>
      </c>
      <c r="B159" s="336">
        <v>43841</v>
      </c>
      <c r="C159" s="284">
        <v>9150</v>
      </c>
      <c r="D159" s="338" t="s">
        <v>11</v>
      </c>
      <c r="E159" s="277" t="s">
        <v>703</v>
      </c>
      <c r="F159" s="245" t="s">
        <v>881</v>
      </c>
      <c r="G159" s="318">
        <v>8980</v>
      </c>
      <c r="H159" s="300" t="s">
        <v>882</v>
      </c>
      <c r="I159" s="335" t="s">
        <v>849</v>
      </c>
      <c r="J159" s="415" t="s">
        <v>2469</v>
      </c>
      <c r="K159" s="327" t="s">
        <v>2541</v>
      </c>
      <c r="L159" s="287"/>
    </row>
    <row r="160" spans="1:12" s="237" customFormat="1" ht="15.75" customHeight="1" x14ac:dyDescent="0.25">
      <c r="A160" s="283">
        <v>234</v>
      </c>
      <c r="B160" s="336">
        <v>43841</v>
      </c>
      <c r="C160" s="276">
        <v>3407.5</v>
      </c>
      <c r="D160" s="337" t="s">
        <v>11</v>
      </c>
      <c r="E160" s="277" t="s">
        <v>703</v>
      </c>
      <c r="F160" s="245" t="s">
        <v>883</v>
      </c>
      <c r="G160" s="318">
        <v>3202.5</v>
      </c>
      <c r="H160" s="262" t="s">
        <v>873</v>
      </c>
      <c r="I160" s="335" t="s">
        <v>849</v>
      </c>
      <c r="J160" s="415" t="s">
        <v>2469</v>
      </c>
      <c r="K160" s="327" t="s">
        <v>2529</v>
      </c>
      <c r="L160" s="287"/>
    </row>
    <row r="161" spans="1:12" s="237" customFormat="1" ht="15.75" customHeight="1" x14ac:dyDescent="0.25">
      <c r="A161" s="283">
        <v>235</v>
      </c>
      <c r="B161" s="336">
        <v>43841</v>
      </c>
      <c r="C161" s="284">
        <v>1160</v>
      </c>
      <c r="D161" s="338" t="s">
        <v>11</v>
      </c>
      <c r="E161" s="277" t="s">
        <v>703</v>
      </c>
      <c r="F161" s="245" t="s">
        <v>884</v>
      </c>
      <c r="G161" s="290">
        <v>1140</v>
      </c>
      <c r="H161" s="300">
        <v>43901</v>
      </c>
      <c r="I161" s="335" t="s">
        <v>849</v>
      </c>
      <c r="J161" s="415" t="s">
        <v>2469</v>
      </c>
      <c r="K161" s="327" t="s">
        <v>2530</v>
      </c>
      <c r="L161" s="287"/>
    </row>
    <row r="162" spans="1:12" s="237" customFormat="1" ht="15.75" customHeight="1" x14ac:dyDescent="0.25">
      <c r="A162" s="283">
        <v>236</v>
      </c>
      <c r="B162" s="336">
        <v>43841</v>
      </c>
      <c r="C162" s="284">
        <v>9025</v>
      </c>
      <c r="D162" s="338" t="s">
        <v>11</v>
      </c>
      <c r="E162" s="277" t="s">
        <v>703</v>
      </c>
      <c r="F162" s="245" t="s">
        <v>885</v>
      </c>
      <c r="G162" s="290">
        <v>9007</v>
      </c>
      <c r="H162" s="300" t="s">
        <v>886</v>
      </c>
      <c r="I162" s="335" t="s">
        <v>849</v>
      </c>
      <c r="J162" s="415" t="s">
        <v>2469</v>
      </c>
      <c r="K162" s="327" t="s">
        <v>2515</v>
      </c>
      <c r="L162" s="287"/>
    </row>
    <row r="163" spans="1:12" s="237" customFormat="1" ht="15.75" customHeight="1" x14ac:dyDescent="0.25">
      <c r="A163" s="229">
        <v>237</v>
      </c>
      <c r="B163" s="336">
        <v>43841</v>
      </c>
      <c r="C163" s="284">
        <v>1165</v>
      </c>
      <c r="D163" s="338" t="s">
        <v>11</v>
      </c>
      <c r="E163" s="277" t="s">
        <v>703</v>
      </c>
      <c r="F163" s="245" t="s">
        <v>887</v>
      </c>
      <c r="G163" s="290">
        <v>1165</v>
      </c>
      <c r="H163" s="300" t="s">
        <v>886</v>
      </c>
      <c r="I163" s="335" t="s">
        <v>849</v>
      </c>
      <c r="J163" s="415" t="s">
        <v>2469</v>
      </c>
      <c r="K163" s="327" t="s">
        <v>2468</v>
      </c>
      <c r="L163" s="287"/>
    </row>
    <row r="164" spans="1:12" s="237" customFormat="1" ht="15.75" customHeight="1" x14ac:dyDescent="0.25">
      <c r="A164" s="229">
        <v>238</v>
      </c>
      <c r="B164" s="336">
        <v>43901</v>
      </c>
      <c r="C164" s="276">
        <v>3275</v>
      </c>
      <c r="D164" s="337" t="s">
        <v>11</v>
      </c>
      <c r="E164" s="277" t="s">
        <v>703</v>
      </c>
      <c r="F164" s="245" t="s">
        <v>888</v>
      </c>
      <c r="G164" s="290">
        <v>3260</v>
      </c>
      <c r="H164" s="300" t="s">
        <v>886</v>
      </c>
      <c r="I164" s="335" t="s">
        <v>849</v>
      </c>
      <c r="J164" s="415" t="s">
        <v>2469</v>
      </c>
      <c r="K164" s="327" t="s">
        <v>2528</v>
      </c>
      <c r="L164" s="287"/>
    </row>
    <row r="165" spans="1:12" s="237" customFormat="1" ht="15.75" customHeight="1" x14ac:dyDescent="0.25">
      <c r="A165" s="283">
        <v>239</v>
      </c>
      <c r="B165" s="377" t="s">
        <v>889</v>
      </c>
      <c r="C165" s="276">
        <v>905</v>
      </c>
      <c r="D165" s="337" t="s">
        <v>11</v>
      </c>
      <c r="E165" s="277" t="s">
        <v>703</v>
      </c>
      <c r="F165" s="245" t="s">
        <v>890</v>
      </c>
      <c r="G165" s="290">
        <v>890</v>
      </c>
      <c r="H165" s="300">
        <v>43842</v>
      </c>
      <c r="I165" s="335" t="s">
        <v>849</v>
      </c>
      <c r="J165" s="415" t="s">
        <v>2469</v>
      </c>
      <c r="K165" s="327" t="s">
        <v>2526</v>
      </c>
      <c r="L165" s="287"/>
    </row>
    <row r="166" spans="1:12" s="237" customFormat="1" ht="15.75" customHeight="1" x14ac:dyDescent="0.25">
      <c r="A166" s="283">
        <v>240</v>
      </c>
      <c r="B166" s="342" t="s">
        <v>891</v>
      </c>
      <c r="C166" s="284">
        <v>33455</v>
      </c>
      <c r="D166" s="338" t="s">
        <v>11</v>
      </c>
      <c r="E166" s="277" t="s">
        <v>703</v>
      </c>
      <c r="F166" s="245" t="s">
        <v>892</v>
      </c>
      <c r="G166" s="290">
        <v>33455</v>
      </c>
      <c r="H166" s="300">
        <v>43842</v>
      </c>
      <c r="I166" s="335" t="s">
        <v>849</v>
      </c>
      <c r="J166" s="327" t="s">
        <v>2469</v>
      </c>
      <c r="K166" s="327" t="s">
        <v>2524</v>
      </c>
      <c r="L166" s="287"/>
    </row>
    <row r="167" spans="1:12" s="237" customFormat="1" ht="15.75" customHeight="1" x14ac:dyDescent="0.25">
      <c r="A167" s="283">
        <v>241</v>
      </c>
      <c r="B167" s="336">
        <v>43842</v>
      </c>
      <c r="C167" s="284">
        <v>641</v>
      </c>
      <c r="D167" s="338" t="s">
        <v>11</v>
      </c>
      <c r="E167" s="277" t="s">
        <v>893</v>
      </c>
      <c r="F167" s="245" t="s">
        <v>894</v>
      </c>
      <c r="G167" s="290">
        <v>596</v>
      </c>
      <c r="H167" s="300" t="s">
        <v>895</v>
      </c>
      <c r="I167" s="335" t="s">
        <v>896</v>
      </c>
      <c r="J167" s="911" t="s">
        <v>903</v>
      </c>
      <c r="K167" s="327" t="s">
        <v>2456</v>
      </c>
      <c r="L167" s="287"/>
    </row>
    <row r="168" spans="1:12" s="237" customFormat="1" x14ac:dyDescent="0.25">
      <c r="A168" s="878">
        <v>242</v>
      </c>
      <c r="B168" s="881">
        <v>43842</v>
      </c>
      <c r="C168" s="878">
        <v>12360</v>
      </c>
      <c r="D168" s="875" t="s">
        <v>11</v>
      </c>
      <c r="E168" s="872" t="s">
        <v>893</v>
      </c>
      <c r="F168" s="245" t="s">
        <v>2463</v>
      </c>
      <c r="G168" s="291">
        <v>3529</v>
      </c>
      <c r="H168" s="300">
        <v>44172</v>
      </c>
      <c r="I168" s="335" t="s">
        <v>896</v>
      </c>
      <c r="J168" s="900"/>
      <c r="K168" s="327" t="s">
        <v>2481</v>
      </c>
      <c r="L168" s="287"/>
    </row>
    <row r="169" spans="1:12" s="237" customFormat="1" x14ac:dyDescent="0.25">
      <c r="A169" s="879"/>
      <c r="B169" s="879"/>
      <c r="C169" s="879"/>
      <c r="D169" s="876"/>
      <c r="E169" s="873"/>
      <c r="F169" s="245" t="s">
        <v>2464</v>
      </c>
      <c r="G169" s="291">
        <v>3514.5</v>
      </c>
      <c r="H169" s="300">
        <v>44173</v>
      </c>
      <c r="I169" s="335" t="s">
        <v>896</v>
      </c>
      <c r="J169" s="900"/>
      <c r="K169" s="327" t="s">
        <v>2467</v>
      </c>
      <c r="L169" s="287"/>
    </row>
    <row r="170" spans="1:12" s="237" customFormat="1" x14ac:dyDescent="0.25">
      <c r="A170" s="879"/>
      <c r="B170" s="879"/>
      <c r="C170" s="879"/>
      <c r="D170" s="876"/>
      <c r="E170" s="873"/>
      <c r="F170" s="245" t="s">
        <v>2465</v>
      </c>
      <c r="G170" s="291">
        <v>3516.5</v>
      </c>
      <c r="H170" s="300">
        <v>44174</v>
      </c>
      <c r="I170" s="335" t="s">
        <v>896</v>
      </c>
      <c r="J170" s="900"/>
      <c r="K170" s="327" t="s">
        <v>2537</v>
      </c>
      <c r="L170" s="287"/>
    </row>
    <row r="171" spans="1:12" s="237" customFormat="1" x14ac:dyDescent="0.25">
      <c r="A171" s="880"/>
      <c r="B171" s="880"/>
      <c r="C171" s="880"/>
      <c r="D171" s="877"/>
      <c r="E171" s="874"/>
      <c r="F171" s="245" t="s">
        <v>2466</v>
      </c>
      <c r="G171" s="291">
        <v>1800</v>
      </c>
      <c r="H171" s="300">
        <v>44176</v>
      </c>
      <c r="I171" s="335" t="s">
        <v>896</v>
      </c>
      <c r="J171" s="900"/>
      <c r="K171" s="327" t="s">
        <v>2480</v>
      </c>
      <c r="L171" s="287"/>
    </row>
    <row r="172" spans="1:12" s="237" customFormat="1" ht="15.75" customHeight="1" x14ac:dyDescent="0.25">
      <c r="A172" s="283">
        <v>243</v>
      </c>
      <c r="B172" s="336">
        <v>43842</v>
      </c>
      <c r="C172" s="276">
        <v>17762</v>
      </c>
      <c r="D172" s="337" t="s">
        <v>11</v>
      </c>
      <c r="E172" s="277" t="s">
        <v>893</v>
      </c>
      <c r="F172" s="245" t="s">
        <v>897</v>
      </c>
      <c r="G172" s="291">
        <v>17762</v>
      </c>
      <c r="H172" s="300">
        <v>43933</v>
      </c>
      <c r="I172" s="335" t="s">
        <v>896</v>
      </c>
      <c r="J172" s="900"/>
      <c r="K172" s="327" t="s">
        <v>2457</v>
      </c>
      <c r="L172" s="287"/>
    </row>
    <row r="173" spans="1:12" s="237" customFormat="1" ht="15.75" customHeight="1" x14ac:dyDescent="0.25">
      <c r="A173" s="283">
        <v>244</v>
      </c>
      <c r="B173" s="336">
        <v>43842</v>
      </c>
      <c r="C173" s="284">
        <v>349</v>
      </c>
      <c r="D173" s="338" t="s">
        <v>11</v>
      </c>
      <c r="E173" s="277" t="s">
        <v>893</v>
      </c>
      <c r="F173" s="245" t="s">
        <v>890</v>
      </c>
      <c r="G173" s="290">
        <v>334</v>
      </c>
      <c r="H173" s="300">
        <v>43842</v>
      </c>
      <c r="I173" s="335" t="s">
        <v>896</v>
      </c>
      <c r="J173" s="414" t="s">
        <v>903</v>
      </c>
      <c r="K173" s="327" t="s">
        <v>2483</v>
      </c>
      <c r="L173" s="287"/>
    </row>
    <row r="174" spans="1:12" s="237" customFormat="1" ht="15.75" customHeight="1" x14ac:dyDescent="0.25">
      <c r="A174" s="283">
        <v>246</v>
      </c>
      <c r="B174" s="336">
        <v>43842</v>
      </c>
      <c r="C174" s="276">
        <v>1225</v>
      </c>
      <c r="D174" s="337" t="s">
        <v>11</v>
      </c>
      <c r="E174" s="277" t="s">
        <v>893</v>
      </c>
      <c r="F174" s="245" t="s">
        <v>898</v>
      </c>
      <c r="G174" s="290">
        <v>1225</v>
      </c>
      <c r="H174" s="300">
        <v>43902</v>
      </c>
      <c r="I174" s="335" t="s">
        <v>896</v>
      </c>
      <c r="J174" s="414" t="s">
        <v>903</v>
      </c>
      <c r="K174" s="327" t="s">
        <v>2462</v>
      </c>
      <c r="L174" s="287"/>
    </row>
    <row r="175" spans="1:12" s="237" customFormat="1" ht="15.75" customHeight="1" x14ac:dyDescent="0.25">
      <c r="A175" s="283">
        <v>247</v>
      </c>
      <c r="B175" s="336">
        <v>43842</v>
      </c>
      <c r="C175" s="284">
        <v>9350</v>
      </c>
      <c r="D175" s="338" t="s">
        <v>11</v>
      </c>
      <c r="E175" s="277" t="s">
        <v>893</v>
      </c>
      <c r="F175" s="245" t="s">
        <v>899</v>
      </c>
      <c r="G175" s="318">
        <v>9100</v>
      </c>
      <c r="H175" s="300" t="s">
        <v>900</v>
      </c>
      <c r="I175" s="335" t="s">
        <v>896</v>
      </c>
      <c r="J175" s="414" t="s">
        <v>903</v>
      </c>
      <c r="K175" s="327" t="s">
        <v>2479</v>
      </c>
      <c r="L175" s="287"/>
    </row>
    <row r="176" spans="1:12" s="237" customFormat="1" ht="15.75" customHeight="1" x14ac:dyDescent="0.25">
      <c r="A176" s="283">
        <v>248</v>
      </c>
      <c r="B176" s="336">
        <v>43842</v>
      </c>
      <c r="C176" s="276">
        <v>1025</v>
      </c>
      <c r="D176" s="337" t="s">
        <v>11</v>
      </c>
      <c r="E176" s="277" t="s">
        <v>893</v>
      </c>
      <c r="F176" s="245" t="s">
        <v>901</v>
      </c>
      <c r="G176" s="318">
        <v>1015</v>
      </c>
      <c r="H176" s="300">
        <v>43933</v>
      </c>
      <c r="I176" s="335" t="s">
        <v>896</v>
      </c>
      <c r="J176" s="414" t="s">
        <v>903</v>
      </c>
      <c r="K176" s="327" t="s">
        <v>2534</v>
      </c>
      <c r="L176" s="287"/>
    </row>
    <row r="177" spans="1:12" s="237" customFormat="1" ht="15.75" customHeight="1" x14ac:dyDescent="0.25">
      <c r="A177" s="283">
        <v>249</v>
      </c>
      <c r="B177" s="336">
        <v>43842</v>
      </c>
      <c r="C177" s="276">
        <v>1225</v>
      </c>
      <c r="D177" s="337" t="s">
        <v>11</v>
      </c>
      <c r="E177" s="277" t="s">
        <v>893</v>
      </c>
      <c r="F177" s="245" t="s">
        <v>902</v>
      </c>
      <c r="G177" s="318">
        <v>1200</v>
      </c>
      <c r="H177" s="300">
        <v>43842</v>
      </c>
      <c r="I177" s="335" t="s">
        <v>896</v>
      </c>
      <c r="J177" s="258" t="s">
        <v>903</v>
      </c>
      <c r="K177" s="327" t="s">
        <v>2533</v>
      </c>
      <c r="L177" s="287"/>
    </row>
    <row r="178" spans="1:12" s="237" customFormat="1" ht="15.75" customHeight="1" x14ac:dyDescent="0.25">
      <c r="A178" s="283">
        <v>250</v>
      </c>
      <c r="B178" s="336">
        <v>43842</v>
      </c>
      <c r="C178" s="284">
        <v>5160</v>
      </c>
      <c r="D178" s="338" t="s">
        <v>11</v>
      </c>
      <c r="E178" s="277" t="s">
        <v>893</v>
      </c>
      <c r="F178" s="245" t="s">
        <v>904</v>
      </c>
      <c r="G178" s="318">
        <v>5160</v>
      </c>
      <c r="H178" s="300" t="s">
        <v>905</v>
      </c>
      <c r="I178" s="335" t="s">
        <v>896</v>
      </c>
      <c r="J178" s="258" t="s">
        <v>903</v>
      </c>
      <c r="K178" s="327" t="s">
        <v>2484</v>
      </c>
      <c r="L178" s="287"/>
    </row>
    <row r="179" spans="1:12" s="237" customFormat="1" ht="15.75" customHeight="1" x14ac:dyDescent="0.25">
      <c r="A179" s="283">
        <v>251</v>
      </c>
      <c r="B179" s="336">
        <v>43842</v>
      </c>
      <c r="C179" s="276">
        <v>2490</v>
      </c>
      <c r="D179" s="337" t="s">
        <v>11</v>
      </c>
      <c r="E179" s="277" t="s">
        <v>893</v>
      </c>
      <c r="F179" s="245" t="s">
        <v>906</v>
      </c>
      <c r="G179" s="318">
        <v>2450</v>
      </c>
      <c r="H179" s="300">
        <v>43842</v>
      </c>
      <c r="I179" s="335" t="s">
        <v>896</v>
      </c>
      <c r="J179" s="258" t="s">
        <v>903</v>
      </c>
      <c r="K179" s="327" t="s">
        <v>2458</v>
      </c>
      <c r="L179" s="287"/>
    </row>
    <row r="180" spans="1:12" s="237" customFormat="1" ht="15.75" customHeight="1" x14ac:dyDescent="0.25">
      <c r="A180" s="283">
        <v>252</v>
      </c>
      <c r="B180" s="336">
        <v>43842</v>
      </c>
      <c r="C180" s="284">
        <v>6025</v>
      </c>
      <c r="D180" s="338" t="s">
        <v>11</v>
      </c>
      <c r="E180" s="277" t="s">
        <v>893</v>
      </c>
      <c r="F180" s="245" t="s">
        <v>907</v>
      </c>
      <c r="G180" s="290">
        <v>6007</v>
      </c>
      <c r="H180" s="300" t="s">
        <v>908</v>
      </c>
      <c r="I180" s="335" t="s">
        <v>896</v>
      </c>
      <c r="J180" s="258" t="s">
        <v>903</v>
      </c>
      <c r="K180" s="327" t="s">
        <v>2482</v>
      </c>
      <c r="L180" s="287"/>
    </row>
    <row r="181" spans="1:12" s="237" customFormat="1" ht="15.75" customHeight="1" x14ac:dyDescent="0.25">
      <c r="A181" s="283">
        <v>253</v>
      </c>
      <c r="B181" s="336">
        <v>43842</v>
      </c>
      <c r="C181" s="284">
        <v>6525</v>
      </c>
      <c r="D181" s="338" t="s">
        <v>11</v>
      </c>
      <c r="E181" s="277" t="s">
        <v>893</v>
      </c>
      <c r="F181" s="245" t="s">
        <v>909</v>
      </c>
      <c r="G181" s="290">
        <v>6505</v>
      </c>
      <c r="H181" s="300">
        <v>44055</v>
      </c>
      <c r="I181" s="335" t="s">
        <v>896</v>
      </c>
      <c r="J181" s="258" t="s">
        <v>903</v>
      </c>
      <c r="K181" s="327" t="s">
        <v>2461</v>
      </c>
      <c r="L181" s="287"/>
    </row>
    <row r="182" spans="1:12" s="237" customFormat="1" ht="15.75" customHeight="1" x14ac:dyDescent="0.25">
      <c r="A182" s="229">
        <v>254</v>
      </c>
      <c r="B182" s="336">
        <v>43842</v>
      </c>
      <c r="C182" s="284">
        <v>2992.5</v>
      </c>
      <c r="D182" s="338" t="s">
        <v>11</v>
      </c>
      <c r="E182" s="277" t="s">
        <v>893</v>
      </c>
      <c r="F182" s="245" t="s">
        <v>910</v>
      </c>
      <c r="G182" s="290">
        <v>2817.5</v>
      </c>
      <c r="H182" s="300" t="s">
        <v>911</v>
      </c>
      <c r="I182" s="335" t="s">
        <v>896</v>
      </c>
      <c r="J182" s="258" t="s">
        <v>903</v>
      </c>
      <c r="K182" s="327" t="s">
        <v>2536</v>
      </c>
      <c r="L182" s="287"/>
    </row>
    <row r="183" spans="1:12" s="237" customFormat="1" ht="15.75" customHeight="1" x14ac:dyDescent="0.25">
      <c r="A183" s="229">
        <v>255</v>
      </c>
      <c r="B183" s="336">
        <v>43842</v>
      </c>
      <c r="C183" s="276">
        <v>1800</v>
      </c>
      <c r="D183" s="337" t="s">
        <v>11</v>
      </c>
      <c r="E183" s="277" t="s">
        <v>893</v>
      </c>
      <c r="F183" s="245" t="s">
        <v>887</v>
      </c>
      <c r="G183" s="290">
        <v>1800</v>
      </c>
      <c r="H183" s="300" t="s">
        <v>886</v>
      </c>
      <c r="I183" s="335" t="s">
        <v>896</v>
      </c>
      <c r="J183" s="258" t="s">
        <v>903</v>
      </c>
      <c r="K183" s="327" t="s">
        <v>2460</v>
      </c>
      <c r="L183" s="287"/>
    </row>
    <row r="184" spans="1:12" s="237" customFormat="1" ht="15.75" customHeight="1" x14ac:dyDescent="0.25">
      <c r="A184" s="283">
        <v>256</v>
      </c>
      <c r="B184" s="377" t="s">
        <v>900</v>
      </c>
      <c r="C184" s="276">
        <v>1842</v>
      </c>
      <c r="D184" s="337" t="s">
        <v>11</v>
      </c>
      <c r="E184" s="277" t="s">
        <v>893</v>
      </c>
      <c r="F184" s="245" t="s">
        <v>912</v>
      </c>
      <c r="G184" s="409">
        <v>1842</v>
      </c>
      <c r="H184" s="413" t="s">
        <v>913</v>
      </c>
      <c r="I184" s="335" t="s">
        <v>896</v>
      </c>
      <c r="J184" s="258" t="s">
        <v>903</v>
      </c>
      <c r="K184" s="327" t="s">
        <v>2459</v>
      </c>
      <c r="L184" s="287"/>
    </row>
    <row r="185" spans="1:12" s="237" customFormat="1" ht="15.75" customHeight="1" x14ac:dyDescent="0.25">
      <c r="A185" s="283">
        <v>257</v>
      </c>
      <c r="B185" s="342" t="s">
        <v>914</v>
      </c>
      <c r="C185" s="284">
        <v>41320</v>
      </c>
      <c r="D185" s="338" t="s">
        <v>11</v>
      </c>
      <c r="E185" s="277" t="s">
        <v>893</v>
      </c>
      <c r="F185" s="245" t="s">
        <v>915</v>
      </c>
      <c r="G185" s="290">
        <v>41320</v>
      </c>
      <c r="H185" s="300">
        <v>44501</v>
      </c>
      <c r="I185" s="335" t="s">
        <v>896</v>
      </c>
      <c r="J185" s="258" t="s">
        <v>903</v>
      </c>
      <c r="K185" s="327" t="s">
        <v>2535</v>
      </c>
      <c r="L185" s="287"/>
    </row>
    <row r="186" spans="1:12" s="237" customFormat="1" ht="15.75" customHeight="1" x14ac:dyDescent="0.25">
      <c r="A186" s="283">
        <v>245</v>
      </c>
      <c r="B186" s="336">
        <v>43842</v>
      </c>
      <c r="C186" s="284">
        <v>2895</v>
      </c>
      <c r="D186" s="338" t="s">
        <v>52</v>
      </c>
      <c r="E186" s="277" t="s">
        <v>916</v>
      </c>
      <c r="F186" s="245" t="s">
        <v>917</v>
      </c>
      <c r="G186" s="290">
        <v>2895</v>
      </c>
      <c r="H186" s="300" t="s">
        <v>911</v>
      </c>
      <c r="I186" s="335" t="s">
        <v>760</v>
      </c>
      <c r="J186" s="258" t="s">
        <v>918</v>
      </c>
      <c r="K186" s="327" t="s">
        <v>2517</v>
      </c>
      <c r="L186" s="287"/>
    </row>
    <row r="187" spans="1:12" s="237" customFormat="1" ht="15.75" customHeight="1" x14ac:dyDescent="0.25">
      <c r="A187" s="283">
        <v>258</v>
      </c>
      <c r="B187" s="336">
        <v>44197</v>
      </c>
      <c r="C187" s="284">
        <v>2440</v>
      </c>
      <c r="D187" s="338" t="s">
        <v>11</v>
      </c>
      <c r="E187" s="277" t="s">
        <v>919</v>
      </c>
      <c r="F187" s="245" t="s">
        <v>920</v>
      </c>
      <c r="G187" s="290">
        <v>2385</v>
      </c>
      <c r="H187" s="300" t="s">
        <v>895</v>
      </c>
      <c r="I187" s="335" t="s">
        <v>921</v>
      </c>
      <c r="J187" s="258" t="s">
        <v>922</v>
      </c>
      <c r="K187" s="327" t="s">
        <v>2285</v>
      </c>
      <c r="L187" s="287"/>
    </row>
    <row r="188" spans="1:12" s="237" customFormat="1" x14ac:dyDescent="0.25">
      <c r="A188" s="914">
        <v>259</v>
      </c>
      <c r="B188" s="917">
        <v>44197</v>
      </c>
      <c r="C188" s="914">
        <v>21319</v>
      </c>
      <c r="D188" s="920" t="s">
        <v>11</v>
      </c>
      <c r="E188" s="872" t="s">
        <v>919</v>
      </c>
      <c r="F188" s="245" t="s">
        <v>2236</v>
      </c>
      <c r="G188" s="340">
        <v>3588.5</v>
      </c>
      <c r="H188" s="300">
        <v>44195</v>
      </c>
      <c r="I188" s="335" t="s">
        <v>921</v>
      </c>
      <c r="J188" s="258" t="s">
        <v>922</v>
      </c>
      <c r="K188" s="327" t="s">
        <v>2245</v>
      </c>
      <c r="L188" s="287"/>
    </row>
    <row r="189" spans="1:12" s="237" customFormat="1" x14ac:dyDescent="0.25">
      <c r="A189" s="915"/>
      <c r="B189" s="918"/>
      <c r="C189" s="915"/>
      <c r="D189" s="921"/>
      <c r="E189" s="873"/>
      <c r="F189" s="333" t="s">
        <v>2237</v>
      </c>
      <c r="G189" s="334">
        <v>3608</v>
      </c>
      <c r="H189" s="300">
        <v>44196</v>
      </c>
      <c r="I189" s="335" t="s">
        <v>921</v>
      </c>
      <c r="J189" s="258" t="s">
        <v>922</v>
      </c>
      <c r="K189" s="327" t="s">
        <v>2257</v>
      </c>
      <c r="L189" s="287"/>
    </row>
    <row r="190" spans="1:12" s="237" customFormat="1" x14ac:dyDescent="0.25">
      <c r="A190" s="915"/>
      <c r="B190" s="918"/>
      <c r="C190" s="915"/>
      <c r="D190" s="921"/>
      <c r="E190" s="873"/>
      <c r="F190" s="333" t="s">
        <v>2238</v>
      </c>
      <c r="G190" s="334">
        <v>3644.5</v>
      </c>
      <c r="H190" s="300">
        <v>44201</v>
      </c>
      <c r="I190" s="335" t="s">
        <v>921</v>
      </c>
      <c r="J190" s="258" t="s">
        <v>922</v>
      </c>
      <c r="K190" s="327" t="s">
        <v>2244</v>
      </c>
      <c r="L190" s="287"/>
    </row>
    <row r="191" spans="1:12" s="237" customFormat="1" x14ac:dyDescent="0.25">
      <c r="A191" s="915"/>
      <c r="B191" s="918"/>
      <c r="C191" s="915"/>
      <c r="D191" s="921"/>
      <c r="E191" s="873"/>
      <c r="F191" s="333" t="s">
        <v>2239</v>
      </c>
      <c r="G191" s="334">
        <v>3636.5</v>
      </c>
      <c r="H191" s="300">
        <v>44201</v>
      </c>
      <c r="I191" s="335" t="s">
        <v>921</v>
      </c>
      <c r="J191" s="258" t="s">
        <v>922</v>
      </c>
      <c r="K191" s="327" t="s">
        <v>2248</v>
      </c>
      <c r="L191" s="287"/>
    </row>
    <row r="192" spans="1:12" s="237" customFormat="1" x14ac:dyDescent="0.25">
      <c r="A192" s="915"/>
      <c r="B192" s="918"/>
      <c r="C192" s="915"/>
      <c r="D192" s="921"/>
      <c r="E192" s="873"/>
      <c r="F192" s="333" t="s">
        <v>2240</v>
      </c>
      <c r="G192" s="334">
        <v>3676.5</v>
      </c>
      <c r="H192" s="300">
        <v>44203</v>
      </c>
      <c r="I192" s="335" t="s">
        <v>921</v>
      </c>
      <c r="J192" s="258" t="s">
        <v>922</v>
      </c>
      <c r="K192" s="327" t="s">
        <v>2281</v>
      </c>
      <c r="L192" s="287"/>
    </row>
    <row r="193" spans="1:12" s="237" customFormat="1" x14ac:dyDescent="0.25">
      <c r="A193" s="916"/>
      <c r="B193" s="919"/>
      <c r="C193" s="916"/>
      <c r="D193" s="922"/>
      <c r="E193" s="874"/>
      <c r="F193" s="333" t="s">
        <v>2241</v>
      </c>
      <c r="G193" s="334">
        <v>3164.9</v>
      </c>
      <c r="H193" s="300">
        <v>44207</v>
      </c>
      <c r="I193" s="335" t="s">
        <v>921</v>
      </c>
      <c r="J193" s="258" t="s">
        <v>922</v>
      </c>
      <c r="K193" s="327" t="s">
        <v>2242</v>
      </c>
      <c r="L193" s="287"/>
    </row>
    <row r="194" spans="1:12" s="237" customFormat="1" ht="15.75" customHeight="1" x14ac:dyDescent="0.25">
      <c r="A194" s="283">
        <v>260</v>
      </c>
      <c r="B194" s="336">
        <v>44197</v>
      </c>
      <c r="C194" s="276">
        <v>19729</v>
      </c>
      <c r="D194" s="337" t="s">
        <v>11</v>
      </c>
      <c r="E194" s="277" t="s">
        <v>919</v>
      </c>
      <c r="F194" s="245" t="s">
        <v>923</v>
      </c>
      <c r="G194" s="291">
        <v>19729</v>
      </c>
      <c r="H194" s="300" t="s">
        <v>924</v>
      </c>
      <c r="I194" s="335" t="s">
        <v>921</v>
      </c>
      <c r="J194" s="258" t="s">
        <v>922</v>
      </c>
      <c r="K194" s="327" t="s">
        <v>2283</v>
      </c>
      <c r="L194" s="287"/>
    </row>
    <row r="195" spans="1:12" s="237" customFormat="1" ht="15.75" customHeight="1" x14ac:dyDescent="0.25">
      <c r="A195" s="283">
        <v>261</v>
      </c>
      <c r="B195" s="336">
        <v>44197</v>
      </c>
      <c r="C195" s="284">
        <v>465</v>
      </c>
      <c r="D195" s="338" t="s">
        <v>11</v>
      </c>
      <c r="E195" s="277" t="s">
        <v>919</v>
      </c>
      <c r="F195" s="245" t="s">
        <v>925</v>
      </c>
      <c r="G195" s="290">
        <v>440</v>
      </c>
      <c r="H195" s="300" t="s">
        <v>926</v>
      </c>
      <c r="I195" s="335" t="s">
        <v>921</v>
      </c>
      <c r="J195" s="258" t="s">
        <v>922</v>
      </c>
      <c r="K195" s="327" t="s">
        <v>2258</v>
      </c>
      <c r="L195" s="287"/>
    </row>
    <row r="196" spans="1:12" s="237" customFormat="1" ht="15.75" customHeight="1" x14ac:dyDescent="0.25">
      <c r="A196" s="283">
        <v>262</v>
      </c>
      <c r="B196" s="336">
        <v>44197</v>
      </c>
      <c r="C196" s="284">
        <v>2068.6</v>
      </c>
      <c r="D196" s="338" t="s">
        <v>11</v>
      </c>
      <c r="E196" s="277" t="s">
        <v>919</v>
      </c>
      <c r="F196" s="245" t="s">
        <v>927</v>
      </c>
      <c r="G196" s="290">
        <v>2068.6</v>
      </c>
      <c r="H196" s="339" t="s">
        <v>928</v>
      </c>
      <c r="I196" s="335" t="s">
        <v>921</v>
      </c>
      <c r="J196" s="258" t="s">
        <v>922</v>
      </c>
      <c r="K196" s="327" t="s">
        <v>2246</v>
      </c>
      <c r="L196" s="287"/>
    </row>
    <row r="197" spans="1:12" s="237" customFormat="1" ht="15.75" customHeight="1" x14ac:dyDescent="0.25">
      <c r="A197" s="283">
        <v>263</v>
      </c>
      <c r="B197" s="336">
        <v>44197</v>
      </c>
      <c r="C197" s="276">
        <v>9237.5</v>
      </c>
      <c r="D197" s="337" t="s">
        <v>11</v>
      </c>
      <c r="E197" s="277" t="s">
        <v>919</v>
      </c>
      <c r="F197" s="245" t="s">
        <v>929</v>
      </c>
      <c r="G197" s="290">
        <v>9192.5</v>
      </c>
      <c r="H197" s="300" t="s">
        <v>930</v>
      </c>
      <c r="I197" s="335" t="s">
        <v>921</v>
      </c>
      <c r="J197" s="258" t="s">
        <v>922</v>
      </c>
      <c r="K197" s="327" t="s">
        <v>2284</v>
      </c>
      <c r="L197" s="287"/>
    </row>
    <row r="198" spans="1:12" s="237" customFormat="1" ht="15.75" customHeight="1" x14ac:dyDescent="0.25">
      <c r="A198" s="283">
        <v>264</v>
      </c>
      <c r="B198" s="336">
        <v>44197</v>
      </c>
      <c r="C198" s="284">
        <v>3867.5</v>
      </c>
      <c r="D198" s="338" t="s">
        <v>11</v>
      </c>
      <c r="E198" s="277" t="s">
        <v>919</v>
      </c>
      <c r="F198" s="245" t="s">
        <v>931</v>
      </c>
      <c r="G198" s="318">
        <v>3657.5</v>
      </c>
      <c r="H198" s="300" t="s">
        <v>932</v>
      </c>
      <c r="I198" s="335" t="s">
        <v>921</v>
      </c>
      <c r="J198" s="258" t="s">
        <v>922</v>
      </c>
      <c r="K198" s="327" t="s">
        <v>2298</v>
      </c>
      <c r="L198" s="287"/>
    </row>
    <row r="199" spans="1:12" ht="15.75" customHeight="1" x14ac:dyDescent="0.25">
      <c r="A199" s="54">
        <v>265</v>
      </c>
      <c r="B199" s="18">
        <v>44197</v>
      </c>
      <c r="C199" s="43">
        <v>905</v>
      </c>
      <c r="D199" s="27" t="s">
        <v>11</v>
      </c>
      <c r="E199" s="63" t="s">
        <v>919</v>
      </c>
      <c r="F199" s="45" t="s">
        <v>933</v>
      </c>
      <c r="G199" s="289">
        <v>880</v>
      </c>
      <c r="H199" s="292" t="s">
        <v>934</v>
      </c>
      <c r="I199" s="282" t="s">
        <v>921</v>
      </c>
      <c r="J199" s="80" t="s">
        <v>922</v>
      </c>
      <c r="K199" s="80"/>
      <c r="L199" s="280"/>
    </row>
    <row r="200" spans="1:12" s="237" customFormat="1" ht="15.75" customHeight="1" x14ac:dyDescent="0.25">
      <c r="A200" s="283">
        <v>266</v>
      </c>
      <c r="B200" s="336">
        <v>44197</v>
      </c>
      <c r="C200" s="276">
        <v>1025</v>
      </c>
      <c r="D200" s="337" t="s">
        <v>11</v>
      </c>
      <c r="E200" s="277" t="s">
        <v>919</v>
      </c>
      <c r="F200" s="245" t="s">
        <v>935</v>
      </c>
      <c r="G200" s="318">
        <v>1000</v>
      </c>
      <c r="H200" s="300" t="s">
        <v>932</v>
      </c>
      <c r="I200" s="335" t="s">
        <v>921</v>
      </c>
      <c r="J200" s="258" t="s">
        <v>922</v>
      </c>
      <c r="K200" s="327" t="s">
        <v>2243</v>
      </c>
      <c r="L200" s="287"/>
    </row>
    <row r="201" spans="1:12" s="237" customFormat="1" ht="15.75" customHeight="1" x14ac:dyDescent="0.25">
      <c r="A201" s="283">
        <v>267</v>
      </c>
      <c r="B201" s="336">
        <v>44197</v>
      </c>
      <c r="C201" s="284">
        <v>1225</v>
      </c>
      <c r="D201" s="338" t="s">
        <v>11</v>
      </c>
      <c r="E201" s="277" t="s">
        <v>919</v>
      </c>
      <c r="F201" s="245" t="s">
        <v>936</v>
      </c>
      <c r="G201" s="318">
        <v>1200</v>
      </c>
      <c r="H201" s="339" t="s">
        <v>928</v>
      </c>
      <c r="I201" s="335" t="s">
        <v>921</v>
      </c>
      <c r="J201" s="258" t="s">
        <v>922</v>
      </c>
      <c r="K201" s="327" t="s">
        <v>2256</v>
      </c>
      <c r="L201" s="327" t="s">
        <v>2260</v>
      </c>
    </row>
    <row r="202" spans="1:12" s="237" customFormat="1" ht="15.75" customHeight="1" x14ac:dyDescent="0.25">
      <c r="A202" s="283">
        <v>268</v>
      </c>
      <c r="B202" s="336">
        <v>44197</v>
      </c>
      <c r="C202" s="276">
        <v>10911</v>
      </c>
      <c r="D202" s="337" t="s">
        <v>11</v>
      </c>
      <c r="E202" s="277" t="s">
        <v>919</v>
      </c>
      <c r="F202" s="245" t="s">
        <v>937</v>
      </c>
      <c r="G202" s="318">
        <v>10911</v>
      </c>
      <c r="H202" s="339" t="s">
        <v>938</v>
      </c>
      <c r="I202" s="335" t="s">
        <v>921</v>
      </c>
      <c r="J202" s="258" t="s">
        <v>922</v>
      </c>
      <c r="K202" s="327" t="s">
        <v>2247</v>
      </c>
      <c r="L202" s="287"/>
    </row>
    <row r="203" spans="1:12" s="237" customFormat="1" ht="26.25" customHeight="1" x14ac:dyDescent="0.25">
      <c r="A203" s="283">
        <v>269</v>
      </c>
      <c r="B203" s="336">
        <v>44197</v>
      </c>
      <c r="C203" s="284">
        <v>8100</v>
      </c>
      <c r="D203" s="338" t="s">
        <v>11</v>
      </c>
      <c r="E203" s="277" t="s">
        <v>919</v>
      </c>
      <c r="F203" s="245" t="s">
        <v>939</v>
      </c>
      <c r="G203" s="290" t="s">
        <v>940</v>
      </c>
      <c r="H203" s="300" t="s">
        <v>941</v>
      </c>
      <c r="I203" s="335" t="s">
        <v>921</v>
      </c>
      <c r="J203" s="258" t="s">
        <v>922</v>
      </c>
      <c r="K203" s="327" t="s">
        <v>2282</v>
      </c>
      <c r="L203" s="287"/>
    </row>
    <row r="204" spans="1:12" ht="15.75" customHeight="1" x14ac:dyDescent="0.25">
      <c r="A204" s="54">
        <v>270</v>
      </c>
      <c r="B204" s="18">
        <v>44197</v>
      </c>
      <c r="C204" s="49">
        <v>345</v>
      </c>
      <c r="D204" s="51" t="s">
        <v>11</v>
      </c>
      <c r="E204" s="63" t="s">
        <v>919</v>
      </c>
      <c r="F204" s="45" t="s">
        <v>933</v>
      </c>
      <c r="G204" s="286">
        <v>355</v>
      </c>
      <c r="H204" s="292" t="s">
        <v>934</v>
      </c>
      <c r="I204" s="282" t="s">
        <v>921</v>
      </c>
      <c r="J204" s="80" t="s">
        <v>922</v>
      </c>
      <c r="K204" s="80"/>
      <c r="L204" s="280"/>
    </row>
    <row r="205" spans="1:12" s="237" customFormat="1" ht="15.75" customHeight="1" x14ac:dyDescent="0.25">
      <c r="A205" s="229">
        <v>271</v>
      </c>
      <c r="B205" s="336">
        <v>44197</v>
      </c>
      <c r="C205" s="284">
        <v>3060</v>
      </c>
      <c r="D205" s="338" t="s">
        <v>11</v>
      </c>
      <c r="E205" s="277" t="s">
        <v>919</v>
      </c>
      <c r="F205" s="245" t="s">
        <v>942</v>
      </c>
      <c r="G205" s="290">
        <v>3010</v>
      </c>
      <c r="H205" s="300" t="s">
        <v>943</v>
      </c>
      <c r="I205" s="335" t="s">
        <v>921</v>
      </c>
      <c r="J205" s="258" t="s">
        <v>922</v>
      </c>
      <c r="K205" s="327" t="s">
        <v>2300</v>
      </c>
      <c r="L205" s="287"/>
    </row>
    <row r="206" spans="1:12" s="237" customFormat="1" ht="15.75" customHeight="1" x14ac:dyDescent="0.25">
      <c r="A206" s="229">
        <v>272</v>
      </c>
      <c r="B206" s="336">
        <v>44197</v>
      </c>
      <c r="C206" s="276">
        <v>1375</v>
      </c>
      <c r="D206" s="337" t="s">
        <v>11</v>
      </c>
      <c r="E206" s="277" t="s">
        <v>919</v>
      </c>
      <c r="F206" s="245" t="s">
        <v>944</v>
      </c>
      <c r="G206" s="290">
        <v>1360</v>
      </c>
      <c r="H206" s="339" t="s">
        <v>945</v>
      </c>
      <c r="I206" s="335" t="s">
        <v>921</v>
      </c>
      <c r="J206" s="258" t="s">
        <v>922</v>
      </c>
      <c r="K206" s="327" t="s">
        <v>2297</v>
      </c>
      <c r="L206" s="287"/>
    </row>
    <row r="207" spans="1:12" s="237" customFormat="1" ht="15.75" customHeight="1" x14ac:dyDescent="0.25">
      <c r="A207" s="283">
        <v>273</v>
      </c>
      <c r="B207" s="336">
        <v>44501</v>
      </c>
      <c r="C207" s="276">
        <v>80</v>
      </c>
      <c r="D207" s="337" t="s">
        <v>11</v>
      </c>
      <c r="E207" s="277" t="s">
        <v>919</v>
      </c>
      <c r="F207" s="245" t="s">
        <v>946</v>
      </c>
      <c r="G207" s="290">
        <v>80</v>
      </c>
      <c r="H207" s="300" t="s">
        <v>947</v>
      </c>
      <c r="I207" s="335" t="s">
        <v>921</v>
      </c>
      <c r="J207" s="258" t="s">
        <v>922</v>
      </c>
      <c r="K207" s="327" t="s">
        <v>2299</v>
      </c>
      <c r="L207" s="287"/>
    </row>
    <row r="208" spans="1:12" s="237" customFormat="1" ht="15.75" customHeight="1" x14ac:dyDescent="0.25">
      <c r="A208" s="283">
        <v>274</v>
      </c>
      <c r="B208" s="343">
        <v>44501</v>
      </c>
      <c r="C208" s="284">
        <v>80</v>
      </c>
      <c r="D208" s="338" t="s">
        <v>11</v>
      </c>
      <c r="E208" s="277" t="s">
        <v>919</v>
      </c>
      <c r="F208" s="245" t="s">
        <v>948</v>
      </c>
      <c r="G208" s="290">
        <v>85</v>
      </c>
      <c r="H208" s="300" t="s">
        <v>934</v>
      </c>
      <c r="I208" s="335" t="s">
        <v>921</v>
      </c>
      <c r="J208" s="258" t="s">
        <v>922</v>
      </c>
      <c r="K208" s="327" t="s">
        <v>2295</v>
      </c>
      <c r="L208" s="287"/>
    </row>
    <row r="209" spans="1:12" s="237" customFormat="1" ht="15.75" customHeight="1" x14ac:dyDescent="0.25">
      <c r="A209" s="283">
        <v>275</v>
      </c>
      <c r="B209" s="342" t="s">
        <v>949</v>
      </c>
      <c r="C209" s="284">
        <v>512.5</v>
      </c>
      <c r="D209" s="338" t="s">
        <v>11</v>
      </c>
      <c r="E209" s="277" t="s">
        <v>919</v>
      </c>
      <c r="F209" s="245" t="s">
        <v>950</v>
      </c>
      <c r="G209" s="290">
        <v>562.5</v>
      </c>
      <c r="H209" s="300" t="s">
        <v>947</v>
      </c>
      <c r="I209" s="335" t="s">
        <v>921</v>
      </c>
      <c r="J209" s="258" t="s">
        <v>922</v>
      </c>
      <c r="K209" s="327" t="s">
        <v>2259</v>
      </c>
      <c r="L209" s="287"/>
    </row>
    <row r="210" spans="1:12" s="237" customFormat="1" ht="15.75" customHeight="1" x14ac:dyDescent="0.25">
      <c r="A210" s="283">
        <v>277</v>
      </c>
      <c r="B210" s="342" t="s">
        <v>934</v>
      </c>
      <c r="C210" s="284">
        <v>29750</v>
      </c>
      <c r="D210" s="338" t="s">
        <v>11</v>
      </c>
      <c r="E210" s="277" t="s">
        <v>919</v>
      </c>
      <c r="F210" s="245" t="s">
        <v>951</v>
      </c>
      <c r="G210" s="290">
        <v>29750</v>
      </c>
      <c r="H210" s="339" t="s">
        <v>952</v>
      </c>
      <c r="I210" s="335" t="s">
        <v>921</v>
      </c>
      <c r="J210" s="335" t="s">
        <v>922</v>
      </c>
      <c r="K210" s="327" t="s">
        <v>2296</v>
      </c>
      <c r="L210" s="287"/>
    </row>
    <row r="211" spans="1:12" s="237" customFormat="1" ht="15.75" customHeight="1" x14ac:dyDescent="0.25">
      <c r="A211" s="283">
        <v>276</v>
      </c>
      <c r="B211" s="342" t="s">
        <v>949</v>
      </c>
      <c r="C211" s="284">
        <v>760.15</v>
      </c>
      <c r="D211" s="338" t="s">
        <v>52</v>
      </c>
      <c r="E211" s="277" t="s">
        <v>953</v>
      </c>
      <c r="F211" s="245" t="s">
        <v>954</v>
      </c>
      <c r="G211" s="290">
        <v>760.15</v>
      </c>
      <c r="H211" s="300" t="s">
        <v>930</v>
      </c>
      <c r="I211" s="335" t="s">
        <v>760</v>
      </c>
      <c r="J211" s="335" t="s">
        <v>955</v>
      </c>
      <c r="K211" s="327" t="s">
        <v>2301</v>
      </c>
      <c r="L211" s="287"/>
    </row>
    <row r="212" spans="1:12" s="237" customFormat="1" ht="15.75" customHeight="1" x14ac:dyDescent="0.25">
      <c r="A212" s="346">
        <v>278</v>
      </c>
      <c r="B212" s="347" t="s">
        <v>956</v>
      </c>
      <c r="C212" s="284">
        <v>1225</v>
      </c>
      <c r="D212" s="284" t="s">
        <v>11</v>
      </c>
      <c r="E212" s="316" t="s">
        <v>957</v>
      </c>
      <c r="F212" s="344" t="s">
        <v>958</v>
      </c>
      <c r="G212" s="345">
        <v>1200</v>
      </c>
      <c r="H212" s="300" t="s">
        <v>930</v>
      </c>
      <c r="I212" s="379" t="s">
        <v>760</v>
      </c>
      <c r="J212" s="335" t="s">
        <v>959</v>
      </c>
      <c r="K212" s="258" t="s">
        <v>2352</v>
      </c>
      <c r="L212" s="287"/>
    </row>
    <row r="213" spans="1:12" s="237" customFormat="1" ht="15.75" customHeight="1" x14ac:dyDescent="0.25">
      <c r="A213" s="348">
        <v>279</v>
      </c>
      <c r="B213" s="347" t="s">
        <v>956</v>
      </c>
      <c r="C213" s="284">
        <v>10890</v>
      </c>
      <c r="D213" s="284" t="s">
        <v>11</v>
      </c>
      <c r="E213" s="316" t="s">
        <v>957</v>
      </c>
      <c r="F213" s="344" t="s">
        <v>960</v>
      </c>
      <c r="G213" s="349">
        <v>10890</v>
      </c>
      <c r="H213" s="300" t="s">
        <v>961</v>
      </c>
      <c r="I213" s="335" t="s">
        <v>760</v>
      </c>
      <c r="J213" s="335" t="s">
        <v>959</v>
      </c>
      <c r="K213" s="327" t="s">
        <v>2315</v>
      </c>
      <c r="L213" s="287"/>
    </row>
    <row r="214" spans="1:12" s="237" customFormat="1" ht="15.75" customHeight="1" x14ac:dyDescent="0.25">
      <c r="A214" s="346">
        <v>280</v>
      </c>
      <c r="B214" s="347" t="s">
        <v>956</v>
      </c>
      <c r="C214" s="276">
        <v>2425</v>
      </c>
      <c r="D214" s="276" t="s">
        <v>11</v>
      </c>
      <c r="E214" s="316" t="s">
        <v>957</v>
      </c>
      <c r="F214" s="344" t="s">
        <v>962</v>
      </c>
      <c r="G214" s="349">
        <v>2415</v>
      </c>
      <c r="H214" s="300" t="s">
        <v>930</v>
      </c>
      <c r="I214" s="335" t="s">
        <v>760</v>
      </c>
      <c r="J214" s="335" t="s">
        <v>959</v>
      </c>
      <c r="K214" s="258" t="s">
        <v>2369</v>
      </c>
      <c r="L214" s="287"/>
    </row>
    <row r="215" spans="1:12" s="237" customFormat="1" x14ac:dyDescent="0.25">
      <c r="A215" s="924">
        <v>281</v>
      </c>
      <c r="B215" s="923" t="s">
        <v>956</v>
      </c>
      <c r="C215" s="878">
        <v>19000</v>
      </c>
      <c r="D215" s="878" t="s">
        <v>11</v>
      </c>
      <c r="E215" s="882" t="s">
        <v>957</v>
      </c>
      <c r="F215" s="344" t="s">
        <v>2302</v>
      </c>
      <c r="G215" s="345">
        <v>3613.5</v>
      </c>
      <c r="H215" s="300">
        <v>44229</v>
      </c>
      <c r="I215" s="335" t="s">
        <v>760</v>
      </c>
      <c r="J215" s="335" t="s">
        <v>959</v>
      </c>
      <c r="K215" s="258" t="s">
        <v>2350</v>
      </c>
      <c r="L215" s="287"/>
    </row>
    <row r="216" spans="1:12" s="237" customFormat="1" x14ac:dyDescent="0.25">
      <c r="A216" s="879"/>
      <c r="B216" s="879"/>
      <c r="C216" s="879"/>
      <c r="D216" s="879"/>
      <c r="E216" s="883"/>
      <c r="F216" s="344" t="s">
        <v>2303</v>
      </c>
      <c r="G216" s="345">
        <v>3601.5</v>
      </c>
      <c r="H216" s="300">
        <v>44232</v>
      </c>
      <c r="I216" s="335" t="s">
        <v>760</v>
      </c>
      <c r="J216" s="335" t="s">
        <v>959</v>
      </c>
      <c r="K216" s="327" t="s">
        <v>2308</v>
      </c>
      <c r="L216" s="287"/>
    </row>
    <row r="217" spans="1:12" s="237" customFormat="1" x14ac:dyDescent="0.25">
      <c r="A217" s="879"/>
      <c r="B217" s="879"/>
      <c r="C217" s="879"/>
      <c r="D217" s="879"/>
      <c r="E217" s="883"/>
      <c r="F217" s="344" t="s">
        <v>2304</v>
      </c>
      <c r="G217" s="345">
        <v>3639.5</v>
      </c>
      <c r="H217" s="300">
        <v>44236</v>
      </c>
      <c r="I217" s="335" t="s">
        <v>760</v>
      </c>
      <c r="J217" s="335" t="s">
        <v>959</v>
      </c>
      <c r="K217" s="258" t="s">
        <v>2366</v>
      </c>
      <c r="L217" s="287"/>
    </row>
    <row r="218" spans="1:12" s="237" customFormat="1" x14ac:dyDescent="0.25">
      <c r="A218" s="879"/>
      <c r="B218" s="879"/>
      <c r="C218" s="879"/>
      <c r="D218" s="879"/>
      <c r="E218" s="883"/>
      <c r="F218" s="344" t="s">
        <v>2305</v>
      </c>
      <c r="G218" s="345">
        <v>3673.5</v>
      </c>
      <c r="H218" s="300">
        <v>44242</v>
      </c>
      <c r="I218" s="335" t="s">
        <v>760</v>
      </c>
      <c r="J218" s="335" t="s">
        <v>959</v>
      </c>
      <c r="K218" s="327" t="s">
        <v>2326</v>
      </c>
      <c r="L218" s="287"/>
    </row>
    <row r="219" spans="1:12" s="237" customFormat="1" x14ac:dyDescent="0.25">
      <c r="A219" s="879"/>
      <c r="B219" s="879"/>
      <c r="C219" s="879"/>
      <c r="D219" s="879"/>
      <c r="E219" s="883"/>
      <c r="F219" s="344" t="s">
        <v>2306</v>
      </c>
      <c r="G219" s="345">
        <v>3698.5</v>
      </c>
      <c r="H219" s="300">
        <v>44244</v>
      </c>
      <c r="I219" s="335" t="s">
        <v>760</v>
      </c>
      <c r="J219" s="335" t="s">
        <v>959</v>
      </c>
      <c r="K219" s="327" t="s">
        <v>2309</v>
      </c>
      <c r="L219" s="287"/>
    </row>
    <row r="220" spans="1:12" s="237" customFormat="1" x14ac:dyDescent="0.25">
      <c r="A220" s="880"/>
      <c r="B220" s="880"/>
      <c r="C220" s="880"/>
      <c r="D220" s="880"/>
      <c r="E220" s="884"/>
      <c r="F220" s="344" t="s">
        <v>2307</v>
      </c>
      <c r="G220" s="345">
        <v>773.5</v>
      </c>
      <c r="H220" s="300">
        <v>44246</v>
      </c>
      <c r="I220" s="335" t="s">
        <v>760</v>
      </c>
      <c r="J220" s="335" t="s">
        <v>959</v>
      </c>
      <c r="K220" s="258" t="s">
        <v>2357</v>
      </c>
      <c r="L220" s="287"/>
    </row>
    <row r="221" spans="1:12" s="237" customFormat="1" ht="15.75" customHeight="1" x14ac:dyDescent="0.25">
      <c r="A221" s="348">
        <v>282</v>
      </c>
      <c r="B221" s="347" t="s">
        <v>956</v>
      </c>
      <c r="C221" s="284">
        <v>18881.5</v>
      </c>
      <c r="D221" s="284" t="s">
        <v>11</v>
      </c>
      <c r="E221" s="316" t="s">
        <v>957</v>
      </c>
      <c r="F221" s="344" t="s">
        <v>963</v>
      </c>
      <c r="G221" s="345">
        <v>18881.5</v>
      </c>
      <c r="H221" s="339" t="s">
        <v>964</v>
      </c>
      <c r="I221" s="335" t="s">
        <v>760</v>
      </c>
      <c r="J221" s="335" t="s">
        <v>959</v>
      </c>
      <c r="K221" s="327" t="s">
        <v>2324</v>
      </c>
      <c r="L221" s="287"/>
    </row>
    <row r="222" spans="1:12" s="237" customFormat="1" ht="15.75" customHeight="1" x14ac:dyDescent="0.25">
      <c r="A222" s="346">
        <v>283</v>
      </c>
      <c r="B222" s="347" t="s">
        <v>956</v>
      </c>
      <c r="C222" s="276">
        <v>465</v>
      </c>
      <c r="D222" s="276" t="s">
        <v>11</v>
      </c>
      <c r="E222" s="316" t="s">
        <v>957</v>
      </c>
      <c r="F222" s="344" t="s">
        <v>965</v>
      </c>
      <c r="G222" s="345">
        <v>440</v>
      </c>
      <c r="H222" s="300" t="s">
        <v>930</v>
      </c>
      <c r="I222" s="335" t="s">
        <v>760</v>
      </c>
      <c r="J222" s="335" t="s">
        <v>959</v>
      </c>
      <c r="K222" s="258" t="s">
        <v>2356</v>
      </c>
      <c r="L222" s="287"/>
    </row>
    <row r="223" spans="1:12" s="237" customFormat="1" ht="15.75" customHeight="1" x14ac:dyDescent="0.25">
      <c r="A223" s="346">
        <v>284</v>
      </c>
      <c r="B223" s="347" t="s">
        <v>956</v>
      </c>
      <c r="C223" s="284">
        <v>1837</v>
      </c>
      <c r="D223" s="284" t="s">
        <v>11</v>
      </c>
      <c r="E223" s="316" t="s">
        <v>957</v>
      </c>
      <c r="F223" s="344" t="s">
        <v>966</v>
      </c>
      <c r="G223" s="352">
        <v>1837</v>
      </c>
      <c r="H223" s="300">
        <v>44198</v>
      </c>
      <c r="I223" s="335" t="s">
        <v>760</v>
      </c>
      <c r="J223" s="335" t="s">
        <v>959</v>
      </c>
      <c r="K223" s="258" t="s">
        <v>2365</v>
      </c>
      <c r="L223" s="287"/>
    </row>
    <row r="224" spans="1:12" s="237" customFormat="1" ht="26.25" customHeight="1" x14ac:dyDescent="0.25">
      <c r="A224" s="348">
        <v>285</v>
      </c>
      <c r="B224" s="347" t="s">
        <v>956</v>
      </c>
      <c r="C224" s="276">
        <v>13610</v>
      </c>
      <c r="D224" s="276" t="s">
        <v>11</v>
      </c>
      <c r="E224" s="316" t="s">
        <v>957</v>
      </c>
      <c r="F224" s="344" t="s">
        <v>967</v>
      </c>
      <c r="G224" s="352" t="s">
        <v>968</v>
      </c>
      <c r="H224" s="300" t="s">
        <v>969</v>
      </c>
      <c r="I224" s="335" t="s">
        <v>760</v>
      </c>
      <c r="J224" s="335" t="s">
        <v>959</v>
      </c>
      <c r="K224" s="327" t="s">
        <v>2359</v>
      </c>
      <c r="L224" s="287"/>
    </row>
    <row r="225" spans="1:12" s="237" customFormat="1" ht="15.75" customHeight="1" x14ac:dyDescent="0.25">
      <c r="A225" s="346">
        <v>286</v>
      </c>
      <c r="B225" s="347" t="s">
        <v>956</v>
      </c>
      <c r="C225" s="276">
        <v>3150</v>
      </c>
      <c r="D225" s="276" t="s">
        <v>11</v>
      </c>
      <c r="E225" s="316" t="s">
        <v>957</v>
      </c>
      <c r="F225" s="344" t="s">
        <v>970</v>
      </c>
      <c r="G225" s="352">
        <v>3360</v>
      </c>
      <c r="H225" s="300" t="s">
        <v>971</v>
      </c>
      <c r="I225" s="335" t="s">
        <v>760</v>
      </c>
      <c r="J225" s="335" t="s">
        <v>959</v>
      </c>
      <c r="K225" s="258" t="s">
        <v>2374</v>
      </c>
      <c r="L225" s="287"/>
    </row>
    <row r="226" spans="1:12" s="237" customFormat="1" ht="15.75" customHeight="1" x14ac:dyDescent="0.25">
      <c r="A226" s="346">
        <v>287</v>
      </c>
      <c r="B226" s="347" t="s">
        <v>956</v>
      </c>
      <c r="C226" s="284">
        <v>2357</v>
      </c>
      <c r="D226" s="284" t="s">
        <v>11</v>
      </c>
      <c r="E226" s="316" t="s">
        <v>957</v>
      </c>
      <c r="F226" s="344" t="s">
        <v>972</v>
      </c>
      <c r="G226" s="352">
        <v>2342</v>
      </c>
      <c r="H226" s="339" t="s">
        <v>961</v>
      </c>
      <c r="I226" s="335" t="s">
        <v>760</v>
      </c>
      <c r="J226" s="335" t="s">
        <v>959</v>
      </c>
      <c r="K226" s="258" t="s">
        <v>2375</v>
      </c>
      <c r="L226" s="287"/>
    </row>
    <row r="227" spans="1:12" s="237" customFormat="1" ht="15.75" customHeight="1" x14ac:dyDescent="0.25">
      <c r="A227" s="348">
        <v>288</v>
      </c>
      <c r="B227" s="347" t="s">
        <v>956</v>
      </c>
      <c r="C227" s="276">
        <v>3025</v>
      </c>
      <c r="D227" s="276" t="s">
        <v>11</v>
      </c>
      <c r="E227" s="316" t="s">
        <v>957</v>
      </c>
      <c r="F227" s="344" t="s">
        <v>973</v>
      </c>
      <c r="G227" s="352">
        <v>3010</v>
      </c>
      <c r="H227" s="339" t="s">
        <v>974</v>
      </c>
      <c r="I227" s="335" t="s">
        <v>760</v>
      </c>
      <c r="J227" s="335" t="s">
        <v>959</v>
      </c>
      <c r="K227" s="327" t="s">
        <v>2327</v>
      </c>
      <c r="L227" s="287"/>
    </row>
    <row r="228" spans="1:12" s="237" customFormat="1" ht="26.25" customHeight="1" x14ac:dyDescent="0.25">
      <c r="A228" s="346">
        <v>289</v>
      </c>
      <c r="B228" s="347" t="s">
        <v>956</v>
      </c>
      <c r="C228" s="284">
        <v>7600</v>
      </c>
      <c r="D228" s="284" t="s">
        <v>11</v>
      </c>
      <c r="E228" s="316" t="s">
        <v>957</v>
      </c>
      <c r="F228" s="344" t="s">
        <v>975</v>
      </c>
      <c r="G228" s="345">
        <v>7600</v>
      </c>
      <c r="H228" s="300" t="s">
        <v>976</v>
      </c>
      <c r="I228" s="335" t="s">
        <v>760</v>
      </c>
      <c r="J228" s="335" t="s">
        <v>959</v>
      </c>
      <c r="K228" s="327" t="s">
        <v>2378</v>
      </c>
      <c r="L228" s="287"/>
    </row>
    <row r="229" spans="1:12" s="237" customFormat="1" ht="15.75" customHeight="1" x14ac:dyDescent="0.25">
      <c r="A229" s="346">
        <v>290</v>
      </c>
      <c r="B229" s="347" t="s">
        <v>956</v>
      </c>
      <c r="C229" s="284">
        <v>1025</v>
      </c>
      <c r="D229" s="284" t="s">
        <v>11</v>
      </c>
      <c r="E229" s="316" t="s">
        <v>957</v>
      </c>
      <c r="F229" s="344" t="s">
        <v>977</v>
      </c>
      <c r="G229" s="345">
        <v>1015</v>
      </c>
      <c r="H229" s="300" t="s">
        <v>978</v>
      </c>
      <c r="I229" s="335" t="s">
        <v>760</v>
      </c>
      <c r="J229" s="335" t="s">
        <v>959</v>
      </c>
      <c r="K229" s="327" t="s">
        <v>2310</v>
      </c>
      <c r="L229" s="287"/>
    </row>
    <row r="230" spans="1:12" s="237" customFormat="1" ht="15.75" customHeight="1" x14ac:dyDescent="0.25">
      <c r="A230" s="348">
        <v>291</v>
      </c>
      <c r="B230" s="347" t="s">
        <v>979</v>
      </c>
      <c r="C230" s="284">
        <v>4555</v>
      </c>
      <c r="D230" s="284" t="s">
        <v>11</v>
      </c>
      <c r="E230" s="316" t="s">
        <v>957</v>
      </c>
      <c r="F230" s="344" t="s">
        <v>980</v>
      </c>
      <c r="G230" s="345">
        <v>4555</v>
      </c>
      <c r="H230" s="339" t="s">
        <v>981</v>
      </c>
      <c r="I230" s="335" t="s">
        <v>760</v>
      </c>
      <c r="J230" s="335" t="s">
        <v>959</v>
      </c>
      <c r="K230" s="258" t="s">
        <v>2361</v>
      </c>
      <c r="L230" s="287"/>
    </row>
    <row r="231" spans="1:12" s="237" customFormat="1" ht="15.75" customHeight="1" x14ac:dyDescent="0.25">
      <c r="A231" s="346">
        <v>292</v>
      </c>
      <c r="B231" s="347" t="s">
        <v>982</v>
      </c>
      <c r="C231" s="276">
        <v>150</v>
      </c>
      <c r="D231" s="276" t="s">
        <v>11</v>
      </c>
      <c r="E231" s="316" t="s">
        <v>957</v>
      </c>
      <c r="F231" s="344" t="s">
        <v>983</v>
      </c>
      <c r="G231" s="345">
        <v>150</v>
      </c>
      <c r="H231" s="339" t="s">
        <v>984</v>
      </c>
      <c r="I231" s="335" t="s">
        <v>760</v>
      </c>
      <c r="J231" s="335" t="s">
        <v>959</v>
      </c>
      <c r="K231" s="258" t="s">
        <v>2362</v>
      </c>
      <c r="L231" s="287"/>
    </row>
    <row r="232" spans="1:12" s="237" customFormat="1" ht="15.75" customHeight="1" x14ac:dyDescent="0.25">
      <c r="A232" s="346">
        <v>293</v>
      </c>
      <c r="B232" s="347" t="s">
        <v>982</v>
      </c>
      <c r="C232" s="276">
        <v>500</v>
      </c>
      <c r="D232" s="276" t="s">
        <v>11</v>
      </c>
      <c r="E232" s="316" t="s">
        <v>957</v>
      </c>
      <c r="F232" s="344" t="s">
        <v>985</v>
      </c>
      <c r="G232" s="345">
        <v>500</v>
      </c>
      <c r="H232" s="300" t="s">
        <v>974</v>
      </c>
      <c r="I232" s="335" t="s">
        <v>760</v>
      </c>
      <c r="J232" s="335" t="s">
        <v>959</v>
      </c>
      <c r="K232" s="258" t="s">
        <v>2354</v>
      </c>
      <c r="L232" s="287"/>
    </row>
    <row r="233" spans="1:12" s="237" customFormat="1" ht="15.75" customHeight="1" x14ac:dyDescent="0.25">
      <c r="A233" s="348">
        <v>294</v>
      </c>
      <c r="B233" s="347" t="s">
        <v>974</v>
      </c>
      <c r="C233" s="284">
        <v>157.5</v>
      </c>
      <c r="D233" s="284" t="s">
        <v>11</v>
      </c>
      <c r="E233" s="316" t="s">
        <v>957</v>
      </c>
      <c r="F233" s="344" t="s">
        <v>986</v>
      </c>
      <c r="G233" s="345">
        <v>132.5</v>
      </c>
      <c r="H233" s="300" t="s">
        <v>987</v>
      </c>
      <c r="I233" s="335" t="s">
        <v>760</v>
      </c>
      <c r="J233" s="335" t="s">
        <v>959</v>
      </c>
      <c r="K233" s="258" t="s">
        <v>2355</v>
      </c>
      <c r="L233" s="287"/>
    </row>
    <row r="234" spans="1:12" s="237" customFormat="1" ht="15.75" customHeight="1" x14ac:dyDescent="0.25">
      <c r="A234" s="283">
        <v>295</v>
      </c>
      <c r="B234" s="336">
        <v>44199</v>
      </c>
      <c r="C234" s="284">
        <v>500</v>
      </c>
      <c r="D234" s="284" t="s">
        <v>11</v>
      </c>
      <c r="E234" s="350" t="s">
        <v>706</v>
      </c>
      <c r="F234" s="245" t="s">
        <v>988</v>
      </c>
      <c r="G234" s="290">
        <v>500</v>
      </c>
      <c r="H234" s="295">
        <v>44442</v>
      </c>
      <c r="I234" s="335" t="s">
        <v>760</v>
      </c>
      <c r="J234" s="335" t="s">
        <v>989</v>
      </c>
      <c r="K234" s="258" t="s">
        <v>2377</v>
      </c>
      <c r="L234" s="287"/>
    </row>
    <row r="235" spans="1:12" s="237" customFormat="1" ht="15.75" customHeight="1" x14ac:dyDescent="0.25">
      <c r="A235" s="283">
        <v>296</v>
      </c>
      <c r="B235" s="336">
        <v>44199</v>
      </c>
      <c r="C235" s="284">
        <v>1025</v>
      </c>
      <c r="D235" s="284" t="s">
        <v>11</v>
      </c>
      <c r="E235" s="350" t="s">
        <v>706</v>
      </c>
      <c r="F235" s="245" t="s">
        <v>990</v>
      </c>
      <c r="G235" s="385">
        <v>1015</v>
      </c>
      <c r="H235" s="295">
        <v>44289</v>
      </c>
      <c r="I235" s="335" t="s">
        <v>760</v>
      </c>
      <c r="J235" s="335" t="s">
        <v>989</v>
      </c>
      <c r="K235" s="258" t="s">
        <v>2379</v>
      </c>
      <c r="L235" s="287"/>
    </row>
    <row r="236" spans="1:12" s="237" customFormat="1" ht="15.75" customHeight="1" x14ac:dyDescent="0.25">
      <c r="A236" s="283">
        <v>297</v>
      </c>
      <c r="B236" s="336">
        <v>44199</v>
      </c>
      <c r="C236" s="276">
        <v>1225</v>
      </c>
      <c r="D236" s="276" t="s">
        <v>11</v>
      </c>
      <c r="E236" s="350" t="s">
        <v>706</v>
      </c>
      <c r="F236" s="245" t="s">
        <v>991</v>
      </c>
      <c r="G236" s="291">
        <v>1200</v>
      </c>
      <c r="H236" s="295">
        <v>44258</v>
      </c>
      <c r="I236" s="335" t="s">
        <v>760</v>
      </c>
      <c r="J236" s="335" t="s">
        <v>989</v>
      </c>
      <c r="K236" s="327" t="s">
        <v>2325</v>
      </c>
      <c r="L236" s="287"/>
    </row>
    <row r="237" spans="1:12" s="237" customFormat="1" ht="15.75" customHeight="1" x14ac:dyDescent="0.25">
      <c r="A237" s="283">
        <v>298</v>
      </c>
      <c r="B237" s="336">
        <v>44199</v>
      </c>
      <c r="C237" s="284">
        <v>6588.4</v>
      </c>
      <c r="D237" s="284" t="s">
        <v>11</v>
      </c>
      <c r="E237" s="350" t="s">
        <v>706</v>
      </c>
      <c r="F237" s="245" t="s">
        <v>992</v>
      </c>
      <c r="G237" s="290">
        <v>6588.4</v>
      </c>
      <c r="H237" s="295" t="s">
        <v>993</v>
      </c>
      <c r="I237" s="335" t="s">
        <v>760</v>
      </c>
      <c r="J237" s="335" t="s">
        <v>989</v>
      </c>
      <c r="K237" s="258" t="s">
        <v>2351</v>
      </c>
      <c r="L237" s="287"/>
    </row>
    <row r="238" spans="1:12" s="237" customFormat="1" x14ac:dyDescent="0.25">
      <c r="A238" s="283">
        <v>299</v>
      </c>
      <c r="B238" s="336">
        <v>44199</v>
      </c>
      <c r="C238" s="284">
        <v>2440</v>
      </c>
      <c r="D238" s="284" t="s">
        <v>11</v>
      </c>
      <c r="E238" s="350" t="s">
        <v>706</v>
      </c>
      <c r="F238" s="245" t="s">
        <v>994</v>
      </c>
      <c r="G238" s="290">
        <v>2385</v>
      </c>
      <c r="H238" s="351" t="s">
        <v>995</v>
      </c>
      <c r="I238" s="335" t="s">
        <v>760</v>
      </c>
      <c r="J238" s="335" t="s">
        <v>989</v>
      </c>
      <c r="K238" s="258" t="s">
        <v>2353</v>
      </c>
      <c r="L238" s="287"/>
    </row>
    <row r="239" spans="1:12" s="237" customFormat="1" x14ac:dyDescent="0.25">
      <c r="A239" s="878">
        <v>300</v>
      </c>
      <c r="B239" s="881">
        <v>44199</v>
      </c>
      <c r="C239" s="886">
        <v>17825</v>
      </c>
      <c r="D239" s="886" t="s">
        <v>11</v>
      </c>
      <c r="E239" s="925" t="s">
        <v>706</v>
      </c>
      <c r="F239" s="245" t="s">
        <v>2317</v>
      </c>
      <c r="G239" s="290">
        <v>3812.5</v>
      </c>
      <c r="H239" s="295">
        <v>44263</v>
      </c>
      <c r="I239" s="335" t="s">
        <v>760</v>
      </c>
      <c r="J239" s="335" t="s">
        <v>989</v>
      </c>
      <c r="K239" s="258" t="s">
        <v>2360</v>
      </c>
      <c r="L239" s="287"/>
    </row>
    <row r="240" spans="1:12" s="237" customFormat="1" x14ac:dyDescent="0.25">
      <c r="A240" s="879"/>
      <c r="B240" s="879"/>
      <c r="C240" s="879"/>
      <c r="D240" s="879"/>
      <c r="E240" s="926"/>
      <c r="F240" s="245" t="s">
        <v>2318</v>
      </c>
      <c r="G240" s="290">
        <v>3744</v>
      </c>
      <c r="H240" s="295">
        <v>44264</v>
      </c>
      <c r="I240" s="335" t="s">
        <v>760</v>
      </c>
      <c r="J240" s="335" t="s">
        <v>989</v>
      </c>
      <c r="K240" s="327" t="s">
        <v>2322</v>
      </c>
      <c r="L240" s="287"/>
    </row>
    <row r="241" spans="1:12" s="237" customFormat="1" x14ac:dyDescent="0.25">
      <c r="A241" s="879"/>
      <c r="B241" s="879"/>
      <c r="C241" s="879"/>
      <c r="D241" s="879"/>
      <c r="E241" s="926"/>
      <c r="F241" s="245" t="s">
        <v>2319</v>
      </c>
      <c r="G241" s="290">
        <v>3742.5</v>
      </c>
      <c r="H241" s="295">
        <v>44206</v>
      </c>
      <c r="I241" s="335" t="s">
        <v>760</v>
      </c>
      <c r="J241" s="335" t="s">
        <v>989</v>
      </c>
      <c r="K241" s="258" t="s">
        <v>2372</v>
      </c>
      <c r="L241" s="287"/>
    </row>
    <row r="242" spans="1:12" s="237" customFormat="1" x14ac:dyDescent="0.25">
      <c r="A242" s="879"/>
      <c r="B242" s="879"/>
      <c r="C242" s="879"/>
      <c r="D242" s="879"/>
      <c r="E242" s="926"/>
      <c r="F242" s="245" t="s">
        <v>2320</v>
      </c>
      <c r="G242" s="290">
        <v>3782.5</v>
      </c>
      <c r="H242" s="295">
        <v>44267</v>
      </c>
      <c r="I242" s="335" t="s">
        <v>760</v>
      </c>
      <c r="J242" s="335" t="s">
        <v>989</v>
      </c>
      <c r="K242" s="258" t="s">
        <v>2367</v>
      </c>
      <c r="L242" s="287"/>
    </row>
    <row r="243" spans="1:12" s="237" customFormat="1" x14ac:dyDescent="0.25">
      <c r="A243" s="880"/>
      <c r="B243" s="880"/>
      <c r="C243" s="880"/>
      <c r="D243" s="880"/>
      <c r="E243" s="927"/>
      <c r="F243" s="245" t="s">
        <v>2321</v>
      </c>
      <c r="G243" s="290">
        <v>2743.5</v>
      </c>
      <c r="H243" s="295">
        <v>44270</v>
      </c>
      <c r="I243" s="335" t="s">
        <v>760</v>
      </c>
      <c r="J243" s="335" t="s">
        <v>989</v>
      </c>
      <c r="K243" s="258" t="s">
        <v>2364</v>
      </c>
      <c r="L243" s="287"/>
    </row>
    <row r="244" spans="1:12" s="237" customFormat="1" ht="15.75" customHeight="1" x14ac:dyDescent="0.25">
      <c r="A244" s="283">
        <v>301</v>
      </c>
      <c r="B244" s="336">
        <v>44199</v>
      </c>
      <c r="C244" s="284">
        <v>21228</v>
      </c>
      <c r="D244" s="284" t="s">
        <v>11</v>
      </c>
      <c r="E244" s="350" t="s">
        <v>706</v>
      </c>
      <c r="F244" s="245" t="s">
        <v>996</v>
      </c>
      <c r="G244" s="318">
        <v>21228</v>
      </c>
      <c r="H244" s="295">
        <v>44442</v>
      </c>
      <c r="I244" s="335" t="s">
        <v>760</v>
      </c>
      <c r="J244" s="335" t="s">
        <v>989</v>
      </c>
      <c r="K244" s="258" t="s">
        <v>2368</v>
      </c>
      <c r="L244" s="287"/>
    </row>
    <row r="245" spans="1:12" s="237" customFormat="1" ht="15.75" customHeight="1" x14ac:dyDescent="0.25">
      <c r="A245" s="283">
        <v>302</v>
      </c>
      <c r="B245" s="336">
        <v>44199</v>
      </c>
      <c r="C245" s="276">
        <v>465</v>
      </c>
      <c r="D245" s="276" t="s">
        <v>11</v>
      </c>
      <c r="E245" s="350" t="s">
        <v>706</v>
      </c>
      <c r="F245" s="245" t="s">
        <v>997</v>
      </c>
      <c r="G245" s="318">
        <v>440</v>
      </c>
      <c r="H245" s="295">
        <v>44258</v>
      </c>
      <c r="I245" s="335" t="s">
        <v>760</v>
      </c>
      <c r="J245" s="335" t="s">
        <v>989</v>
      </c>
      <c r="K245" s="327" t="s">
        <v>2316</v>
      </c>
      <c r="L245" s="287"/>
    </row>
    <row r="246" spans="1:12" s="237" customFormat="1" ht="15.75" customHeight="1" x14ac:dyDescent="0.25">
      <c r="A246" s="283">
        <v>303</v>
      </c>
      <c r="B246" s="336">
        <v>44199</v>
      </c>
      <c r="C246" s="276">
        <v>1345</v>
      </c>
      <c r="D246" s="276" t="s">
        <v>11</v>
      </c>
      <c r="E246" s="350" t="s">
        <v>706</v>
      </c>
      <c r="F246" s="245" t="s">
        <v>998</v>
      </c>
      <c r="G246" s="318">
        <v>1345</v>
      </c>
      <c r="H246" s="295">
        <v>44319</v>
      </c>
      <c r="I246" s="335" t="s">
        <v>760</v>
      </c>
      <c r="J246" s="335" t="s">
        <v>989</v>
      </c>
      <c r="K246" s="258" t="s">
        <v>2358</v>
      </c>
      <c r="L246" s="287"/>
    </row>
    <row r="247" spans="1:12" ht="15.75" customHeight="1" x14ac:dyDescent="0.25">
      <c r="A247" s="54">
        <v>304</v>
      </c>
      <c r="B247" s="18">
        <v>44199</v>
      </c>
      <c r="C247" s="49">
        <v>3025</v>
      </c>
      <c r="D247" s="49" t="s">
        <v>11</v>
      </c>
      <c r="E247" s="67" t="s">
        <v>706</v>
      </c>
      <c r="F247" s="223" t="s">
        <v>999</v>
      </c>
      <c r="G247" s="289">
        <v>3010</v>
      </c>
      <c r="H247" s="304" t="s">
        <v>1000</v>
      </c>
      <c r="I247" s="80"/>
      <c r="J247" s="80"/>
      <c r="K247" s="80"/>
      <c r="L247" s="280"/>
    </row>
    <row r="248" spans="1:12" s="237" customFormat="1" ht="15.75" customHeight="1" x14ac:dyDescent="0.25">
      <c r="A248" s="283">
        <v>305</v>
      </c>
      <c r="B248" s="336">
        <v>44199</v>
      </c>
      <c r="C248" s="276">
        <v>5068</v>
      </c>
      <c r="D248" s="276" t="s">
        <v>11</v>
      </c>
      <c r="E248" s="350" t="s">
        <v>706</v>
      </c>
      <c r="F248" s="245" t="s">
        <v>1001</v>
      </c>
      <c r="G248" s="318">
        <v>5013</v>
      </c>
      <c r="H248" s="351" t="s">
        <v>1002</v>
      </c>
      <c r="I248" s="335" t="s">
        <v>760</v>
      </c>
      <c r="J248" s="335" t="s">
        <v>989</v>
      </c>
      <c r="K248" s="327" t="s">
        <v>2323</v>
      </c>
      <c r="L248" s="287"/>
    </row>
    <row r="249" spans="1:12" s="237" customFormat="1" ht="15.75" customHeight="1" x14ac:dyDescent="0.25">
      <c r="A249" s="283">
        <v>306</v>
      </c>
      <c r="B249" s="336">
        <v>44199</v>
      </c>
      <c r="C249" s="284">
        <v>3150</v>
      </c>
      <c r="D249" s="284" t="s">
        <v>11</v>
      </c>
      <c r="E249" s="350" t="s">
        <v>706</v>
      </c>
      <c r="F249" s="245" t="s">
        <v>1003</v>
      </c>
      <c r="G249" s="290">
        <v>3150</v>
      </c>
      <c r="H249" s="295" t="s">
        <v>1002</v>
      </c>
      <c r="I249" s="335" t="s">
        <v>760</v>
      </c>
      <c r="J249" s="335" t="s">
        <v>989</v>
      </c>
      <c r="K249" s="258" t="s">
        <v>2363</v>
      </c>
      <c r="L249" s="287"/>
    </row>
    <row r="250" spans="1:12" s="237" customFormat="1" ht="15.75" customHeight="1" x14ac:dyDescent="0.25">
      <c r="A250" s="283">
        <v>307</v>
      </c>
      <c r="B250" s="336">
        <v>44319</v>
      </c>
      <c r="C250" s="284">
        <v>3755</v>
      </c>
      <c r="D250" s="284" t="s">
        <v>11</v>
      </c>
      <c r="E250" s="350" t="s">
        <v>706</v>
      </c>
      <c r="F250" s="245" t="s">
        <v>1004</v>
      </c>
      <c r="G250" s="290">
        <v>3755</v>
      </c>
      <c r="H250" s="295">
        <v>44260</v>
      </c>
      <c r="I250" s="335" t="s">
        <v>760</v>
      </c>
      <c r="J250" s="335" t="s">
        <v>989</v>
      </c>
      <c r="K250" s="258" t="s">
        <v>2376</v>
      </c>
      <c r="L250" s="287"/>
    </row>
    <row r="251" spans="1:12" s="237" customFormat="1" ht="15.75" customHeight="1" x14ac:dyDescent="0.25">
      <c r="A251" s="229">
        <v>308</v>
      </c>
      <c r="B251" s="336" t="s">
        <v>1005</v>
      </c>
      <c r="C251" s="284">
        <v>709</v>
      </c>
      <c r="D251" s="284" t="s">
        <v>11</v>
      </c>
      <c r="E251" s="350" t="s">
        <v>706</v>
      </c>
      <c r="F251" s="245" t="s">
        <v>1006</v>
      </c>
      <c r="G251" s="290">
        <v>709</v>
      </c>
      <c r="H251" s="295" t="s">
        <v>1007</v>
      </c>
      <c r="I251" s="335" t="s">
        <v>760</v>
      </c>
      <c r="J251" s="335" t="s">
        <v>989</v>
      </c>
      <c r="K251" s="258" t="s">
        <v>2373</v>
      </c>
      <c r="L251" s="287"/>
    </row>
    <row r="252" spans="1:12" s="237" customFormat="1" ht="15.75" customHeight="1" x14ac:dyDescent="0.25">
      <c r="A252" s="229">
        <v>309</v>
      </c>
      <c r="B252" s="336" t="s">
        <v>1005</v>
      </c>
      <c r="C252" s="276">
        <v>29440</v>
      </c>
      <c r="D252" s="276" t="s">
        <v>11</v>
      </c>
      <c r="E252" s="316" t="s">
        <v>1008</v>
      </c>
      <c r="F252" s="245" t="s">
        <v>1009</v>
      </c>
      <c r="G252" s="290">
        <v>29440</v>
      </c>
      <c r="H252" s="351" t="s">
        <v>1010</v>
      </c>
      <c r="I252" s="379" t="s">
        <v>155</v>
      </c>
      <c r="J252" s="258" t="s">
        <v>1275</v>
      </c>
      <c r="K252" s="258" t="s">
        <v>2384</v>
      </c>
      <c r="L252" s="287"/>
    </row>
    <row r="253" spans="1:12" ht="15.75" customHeight="1" x14ac:dyDescent="0.25">
      <c r="A253" s="68"/>
      <c r="D253" s="42"/>
      <c r="H253" s="69"/>
    </row>
    <row r="254" spans="1:12" ht="15.75" customHeight="1" x14ac:dyDescent="0.25">
      <c r="A254" s="68"/>
      <c r="D254" s="42"/>
      <c r="H254" s="69"/>
    </row>
    <row r="255" spans="1:12" ht="15.75" customHeight="1" x14ac:dyDescent="0.25">
      <c r="A255" s="68"/>
      <c r="D255" s="42"/>
      <c r="H255" s="69"/>
    </row>
    <row r="256" spans="1:12" ht="15.75" customHeight="1" x14ac:dyDescent="0.25">
      <c r="A256" s="68"/>
      <c r="D256" s="42"/>
      <c r="H256" s="69"/>
    </row>
    <row r="257" spans="1:8" ht="15.75" customHeight="1" x14ac:dyDescent="0.25">
      <c r="A257" s="68"/>
      <c r="D257" s="42"/>
      <c r="H257" s="69"/>
    </row>
    <row r="258" spans="1:8" ht="15.75" customHeight="1" x14ac:dyDescent="0.25">
      <c r="A258" s="68"/>
      <c r="D258" s="42"/>
      <c r="H258" s="69"/>
    </row>
    <row r="259" spans="1:8" ht="15.75" customHeight="1" x14ac:dyDescent="0.25">
      <c r="A259" s="68"/>
      <c r="D259" s="42"/>
      <c r="H259" s="69"/>
    </row>
    <row r="260" spans="1:8" ht="15.75" customHeight="1" x14ac:dyDescent="0.25">
      <c r="A260" s="68"/>
      <c r="D260" s="42"/>
      <c r="H260" s="69"/>
    </row>
    <row r="261" spans="1:8" ht="15.75" customHeight="1" x14ac:dyDescent="0.25">
      <c r="A261" s="68"/>
      <c r="D261" s="42"/>
      <c r="H261" s="69"/>
    </row>
    <row r="262" spans="1:8" ht="15.75" customHeight="1" x14ac:dyDescent="0.25">
      <c r="A262" s="68"/>
      <c r="D262" s="42"/>
      <c r="H262" s="69"/>
    </row>
    <row r="263" spans="1:8" ht="15.75" customHeight="1" x14ac:dyDescent="0.25">
      <c r="A263" s="68"/>
      <c r="D263" s="42"/>
      <c r="H263" s="69"/>
    </row>
    <row r="264" spans="1:8" ht="15.75" customHeight="1" x14ac:dyDescent="0.25">
      <c r="A264" s="68"/>
      <c r="D264" s="42"/>
      <c r="H264" s="69"/>
    </row>
    <row r="265" spans="1:8" ht="15.75" customHeight="1" x14ac:dyDescent="0.25">
      <c r="A265" s="68"/>
      <c r="D265" s="42"/>
      <c r="H265" s="69"/>
    </row>
    <row r="266" spans="1:8" ht="15.75" customHeight="1" x14ac:dyDescent="0.25">
      <c r="A266" s="68"/>
      <c r="D266" s="42"/>
      <c r="H266" s="69"/>
    </row>
    <row r="267" spans="1:8" ht="15.75" customHeight="1" x14ac:dyDescent="0.25">
      <c r="A267" s="68"/>
      <c r="D267" s="42"/>
      <c r="H267" s="69"/>
    </row>
    <row r="268" spans="1:8" ht="15.75" customHeight="1" x14ac:dyDescent="0.25">
      <c r="A268" s="68"/>
      <c r="D268" s="42"/>
      <c r="H268" s="69"/>
    </row>
    <row r="269" spans="1:8" ht="15.75" customHeight="1" x14ac:dyDescent="0.25">
      <c r="A269" s="68"/>
      <c r="D269" s="42"/>
      <c r="H269" s="69"/>
    </row>
    <row r="270" spans="1:8" ht="15.75" customHeight="1" x14ac:dyDescent="0.25">
      <c r="A270" s="68"/>
      <c r="D270" s="42"/>
      <c r="H270" s="69"/>
    </row>
    <row r="271" spans="1:8" ht="15.75" customHeight="1" x14ac:dyDescent="0.25">
      <c r="A271" s="68"/>
      <c r="D271" s="42"/>
      <c r="H271" s="69"/>
    </row>
    <row r="272" spans="1:8" ht="15.75" customHeight="1" x14ac:dyDescent="0.25">
      <c r="A272" s="68"/>
      <c r="D272" s="42"/>
      <c r="H272" s="69"/>
    </row>
    <row r="273" spans="1:8" ht="15.75" customHeight="1" x14ac:dyDescent="0.25">
      <c r="A273" s="68"/>
      <c r="D273" s="42"/>
      <c r="H273" s="69"/>
    </row>
    <row r="274" spans="1:8" ht="15.75" customHeight="1" x14ac:dyDescent="0.25">
      <c r="A274" s="68"/>
      <c r="D274" s="42"/>
      <c r="H274" s="69"/>
    </row>
    <row r="275" spans="1:8" ht="15.75" customHeight="1" x14ac:dyDescent="0.25">
      <c r="A275" s="68"/>
      <c r="D275" s="42"/>
      <c r="H275" s="69"/>
    </row>
    <row r="276" spans="1:8" ht="15.75" customHeight="1" x14ac:dyDescent="0.25">
      <c r="A276" s="68"/>
      <c r="D276" s="42"/>
      <c r="H276" s="69"/>
    </row>
    <row r="277" spans="1:8" ht="15.75" customHeight="1" x14ac:dyDescent="0.25">
      <c r="A277" s="68"/>
      <c r="D277" s="42"/>
      <c r="H277" s="69"/>
    </row>
    <row r="278" spans="1:8" ht="15.75" customHeight="1" x14ac:dyDescent="0.25">
      <c r="A278" s="68"/>
      <c r="D278" s="42"/>
      <c r="H278" s="69"/>
    </row>
    <row r="279" spans="1:8" ht="15.75" customHeight="1" x14ac:dyDescent="0.25">
      <c r="A279" s="68"/>
      <c r="D279" s="42"/>
      <c r="H279" s="69"/>
    </row>
    <row r="280" spans="1:8" ht="15.75" customHeight="1" x14ac:dyDescent="0.25">
      <c r="A280" s="68"/>
      <c r="D280" s="42"/>
      <c r="H280" s="69"/>
    </row>
    <row r="281" spans="1:8" ht="15.75" customHeight="1" x14ac:dyDescent="0.25">
      <c r="A281" s="68"/>
      <c r="D281" s="42"/>
      <c r="H281" s="69"/>
    </row>
    <row r="282" spans="1:8" ht="15.75" customHeight="1" x14ac:dyDescent="0.25">
      <c r="A282" s="68"/>
      <c r="D282" s="42"/>
      <c r="H282" s="69"/>
    </row>
    <row r="283" spans="1:8" ht="15.75" customHeight="1" x14ac:dyDescent="0.25">
      <c r="A283" s="68"/>
      <c r="D283" s="42"/>
      <c r="H283" s="69"/>
    </row>
    <row r="284" spans="1:8" ht="15.75" customHeight="1" x14ac:dyDescent="0.25">
      <c r="A284" s="68"/>
      <c r="D284" s="42"/>
      <c r="H284" s="69"/>
    </row>
    <row r="285" spans="1:8" ht="15.75" customHeight="1" x14ac:dyDescent="0.25">
      <c r="A285" s="68"/>
      <c r="D285" s="42"/>
      <c r="H285" s="69"/>
    </row>
    <row r="286" spans="1:8" ht="15.75" customHeight="1" x14ac:dyDescent="0.25">
      <c r="A286" s="68"/>
      <c r="D286" s="42"/>
      <c r="H286" s="69"/>
    </row>
    <row r="287" spans="1:8" ht="15.75" customHeight="1" x14ac:dyDescent="0.25">
      <c r="A287" s="68"/>
      <c r="D287" s="42"/>
      <c r="H287" s="69"/>
    </row>
    <row r="288" spans="1:8" ht="15.75" customHeight="1" x14ac:dyDescent="0.25">
      <c r="A288" s="68"/>
      <c r="D288" s="42"/>
      <c r="H288" s="69"/>
    </row>
    <row r="289" spans="1:8" ht="15.75" customHeight="1" x14ac:dyDescent="0.25">
      <c r="A289" s="68"/>
      <c r="D289" s="42"/>
      <c r="H289" s="69"/>
    </row>
    <row r="290" spans="1:8" ht="15.75" customHeight="1" x14ac:dyDescent="0.25">
      <c r="A290" s="68"/>
      <c r="D290" s="42"/>
      <c r="H290" s="69"/>
    </row>
    <row r="291" spans="1:8" ht="15.75" customHeight="1" x14ac:dyDescent="0.25">
      <c r="A291" s="68"/>
      <c r="D291" s="42"/>
      <c r="H291" s="69"/>
    </row>
    <row r="292" spans="1:8" ht="15.75" customHeight="1" x14ac:dyDescent="0.25">
      <c r="A292" s="68"/>
      <c r="D292" s="42"/>
      <c r="H292" s="69"/>
    </row>
    <row r="293" spans="1:8" ht="15.75" customHeight="1" x14ac:dyDescent="0.25">
      <c r="A293" s="68"/>
      <c r="D293" s="42"/>
      <c r="H293" s="69"/>
    </row>
    <row r="294" spans="1:8" ht="15.75" customHeight="1" x14ac:dyDescent="0.25">
      <c r="A294" s="68"/>
      <c r="D294" s="42"/>
      <c r="H294" s="69"/>
    </row>
    <row r="295" spans="1:8" ht="15.75" customHeight="1" x14ac:dyDescent="0.25">
      <c r="A295" s="68"/>
      <c r="D295" s="42"/>
      <c r="H295" s="69"/>
    </row>
    <row r="296" spans="1:8" ht="15.75" customHeight="1" x14ac:dyDescent="0.25">
      <c r="A296" s="68"/>
      <c r="D296" s="42"/>
      <c r="H296" s="69"/>
    </row>
    <row r="297" spans="1:8" ht="15.75" customHeight="1" x14ac:dyDescent="0.25">
      <c r="A297" s="68"/>
      <c r="D297" s="42"/>
      <c r="H297" s="69"/>
    </row>
    <row r="298" spans="1:8" ht="15.75" customHeight="1" x14ac:dyDescent="0.25">
      <c r="A298" s="68"/>
      <c r="D298" s="42"/>
      <c r="H298" s="69"/>
    </row>
    <row r="299" spans="1:8" ht="15.75" customHeight="1" x14ac:dyDescent="0.25">
      <c r="A299" s="68"/>
      <c r="D299" s="42"/>
      <c r="H299" s="69"/>
    </row>
    <row r="300" spans="1:8" ht="15.75" customHeight="1" x14ac:dyDescent="0.25">
      <c r="A300" s="68"/>
      <c r="D300" s="42"/>
      <c r="H300" s="69"/>
    </row>
    <row r="301" spans="1:8" ht="15.75" customHeight="1" x14ac:dyDescent="0.25">
      <c r="A301" s="68"/>
      <c r="D301" s="42"/>
      <c r="H301" s="69"/>
    </row>
    <row r="302" spans="1:8" ht="15.75" customHeight="1" x14ac:dyDescent="0.25">
      <c r="A302" s="68"/>
      <c r="D302" s="42"/>
      <c r="H302" s="69"/>
    </row>
    <row r="303" spans="1:8" ht="15.75" customHeight="1" x14ac:dyDescent="0.25">
      <c r="A303" s="68"/>
      <c r="D303" s="42"/>
      <c r="H303" s="69"/>
    </row>
    <row r="304" spans="1:8" ht="15.75" customHeight="1" x14ac:dyDescent="0.25">
      <c r="A304" s="68"/>
      <c r="D304" s="42"/>
      <c r="H304" s="69"/>
    </row>
    <row r="305" spans="1:8" ht="15.75" customHeight="1" x14ac:dyDescent="0.25">
      <c r="A305" s="68"/>
      <c r="D305" s="42"/>
      <c r="H305" s="69"/>
    </row>
    <row r="306" spans="1:8" ht="15.75" customHeight="1" x14ac:dyDescent="0.25">
      <c r="A306" s="68"/>
      <c r="D306" s="42"/>
      <c r="H306" s="69"/>
    </row>
    <row r="307" spans="1:8" ht="15.75" customHeight="1" x14ac:dyDescent="0.25">
      <c r="A307" s="68"/>
      <c r="D307" s="42"/>
      <c r="H307" s="69"/>
    </row>
    <row r="308" spans="1:8" ht="15.75" customHeight="1" x14ac:dyDescent="0.25">
      <c r="A308" s="68"/>
      <c r="D308" s="42"/>
      <c r="H308" s="69"/>
    </row>
    <row r="309" spans="1:8" ht="15.75" customHeight="1" x14ac:dyDescent="0.25">
      <c r="A309" s="68"/>
      <c r="D309" s="42"/>
      <c r="H309" s="69"/>
    </row>
    <row r="310" spans="1:8" ht="15.75" customHeight="1" x14ac:dyDescent="0.25">
      <c r="A310" s="68"/>
      <c r="D310" s="42"/>
      <c r="H310" s="69"/>
    </row>
    <row r="311" spans="1:8" ht="15.75" customHeight="1" x14ac:dyDescent="0.25">
      <c r="A311" s="68"/>
      <c r="D311" s="42"/>
      <c r="H311" s="69"/>
    </row>
    <row r="312" spans="1:8" ht="15.75" customHeight="1" x14ac:dyDescent="0.25">
      <c r="A312" s="68"/>
      <c r="D312" s="42"/>
      <c r="H312" s="69"/>
    </row>
    <row r="313" spans="1:8" ht="15.75" customHeight="1" x14ac:dyDescent="0.25">
      <c r="A313" s="68"/>
      <c r="D313" s="42"/>
      <c r="H313" s="69"/>
    </row>
    <row r="314" spans="1:8" ht="15.75" customHeight="1" x14ac:dyDescent="0.25">
      <c r="A314" s="68"/>
      <c r="D314" s="42"/>
      <c r="H314" s="69"/>
    </row>
    <row r="315" spans="1:8" ht="15.75" customHeight="1" x14ac:dyDescent="0.25">
      <c r="A315" s="68"/>
      <c r="D315" s="42"/>
      <c r="H315" s="69"/>
    </row>
    <row r="316" spans="1:8" ht="15.75" customHeight="1" x14ac:dyDescent="0.25">
      <c r="A316" s="68"/>
      <c r="D316" s="42"/>
      <c r="H316" s="69"/>
    </row>
    <row r="317" spans="1:8" ht="15.75" customHeight="1" x14ac:dyDescent="0.25">
      <c r="A317" s="68"/>
      <c r="D317" s="42"/>
      <c r="H317" s="69"/>
    </row>
    <row r="318" spans="1:8" ht="15.75" customHeight="1" x14ac:dyDescent="0.25">
      <c r="A318" s="68"/>
      <c r="D318" s="42"/>
      <c r="H318" s="69"/>
    </row>
    <row r="319" spans="1:8" ht="15.75" customHeight="1" x14ac:dyDescent="0.25">
      <c r="A319" s="68"/>
      <c r="D319" s="42"/>
      <c r="H319" s="69"/>
    </row>
    <row r="320" spans="1:8" ht="15.75" customHeight="1" x14ac:dyDescent="0.25">
      <c r="A320" s="68"/>
      <c r="D320" s="42"/>
      <c r="H320" s="69"/>
    </row>
    <row r="321" spans="1:8" ht="15.75" customHeight="1" x14ac:dyDescent="0.25">
      <c r="A321" s="68"/>
      <c r="D321" s="42"/>
      <c r="H321" s="69"/>
    </row>
    <row r="322" spans="1:8" ht="15.75" customHeight="1" x14ac:dyDescent="0.25">
      <c r="A322" s="68"/>
      <c r="D322" s="42"/>
      <c r="H322" s="69"/>
    </row>
    <row r="323" spans="1:8" ht="15.75" customHeight="1" x14ac:dyDescent="0.25">
      <c r="A323" s="68"/>
      <c r="D323" s="42"/>
      <c r="H323" s="69"/>
    </row>
    <row r="324" spans="1:8" ht="15.75" customHeight="1" x14ac:dyDescent="0.25">
      <c r="A324" s="68"/>
      <c r="D324" s="42"/>
      <c r="H324" s="69"/>
    </row>
    <row r="325" spans="1:8" ht="15.75" customHeight="1" x14ac:dyDescent="0.25">
      <c r="A325" s="68"/>
      <c r="D325" s="42"/>
      <c r="H325" s="69"/>
    </row>
    <row r="326" spans="1:8" ht="15.75" customHeight="1" x14ac:dyDescent="0.25">
      <c r="A326" s="68"/>
      <c r="D326" s="42"/>
      <c r="H326" s="69"/>
    </row>
    <row r="327" spans="1:8" ht="15.75" customHeight="1" x14ac:dyDescent="0.25">
      <c r="A327" s="68"/>
      <c r="D327" s="42"/>
      <c r="H327" s="69"/>
    </row>
    <row r="328" spans="1:8" ht="15.75" customHeight="1" x14ac:dyDescent="0.25">
      <c r="A328" s="68"/>
      <c r="D328" s="42"/>
      <c r="H328" s="69"/>
    </row>
    <row r="329" spans="1:8" ht="15.75" customHeight="1" x14ac:dyDescent="0.25">
      <c r="A329" s="68"/>
      <c r="D329" s="42"/>
      <c r="H329" s="69"/>
    </row>
    <row r="330" spans="1:8" ht="15.75" customHeight="1" x14ac:dyDescent="0.25">
      <c r="A330" s="68"/>
      <c r="D330" s="42"/>
      <c r="H330" s="69"/>
    </row>
    <row r="331" spans="1:8" ht="15.75" customHeight="1" x14ac:dyDescent="0.25">
      <c r="A331" s="68"/>
      <c r="D331" s="42"/>
      <c r="H331" s="69"/>
    </row>
    <row r="332" spans="1:8" ht="15.75" customHeight="1" x14ac:dyDescent="0.25">
      <c r="A332" s="68"/>
      <c r="D332" s="42"/>
      <c r="H332" s="69"/>
    </row>
    <row r="333" spans="1:8" ht="15.75" customHeight="1" x14ac:dyDescent="0.25">
      <c r="A333" s="68"/>
      <c r="D333" s="42"/>
      <c r="H333" s="69"/>
    </row>
    <row r="334" spans="1:8" ht="15.75" customHeight="1" x14ac:dyDescent="0.25">
      <c r="A334" s="68"/>
      <c r="D334" s="42"/>
      <c r="H334" s="69"/>
    </row>
    <row r="335" spans="1:8" ht="15.75" customHeight="1" x14ac:dyDescent="0.25">
      <c r="A335" s="68"/>
      <c r="D335" s="42"/>
      <c r="H335" s="69"/>
    </row>
    <row r="336" spans="1:8" ht="15.75" customHeight="1" x14ac:dyDescent="0.25">
      <c r="A336" s="68"/>
      <c r="D336" s="42"/>
      <c r="H336" s="69"/>
    </row>
    <row r="337" spans="1:8" ht="15.75" customHeight="1" x14ac:dyDescent="0.25">
      <c r="A337" s="68"/>
      <c r="D337" s="42"/>
      <c r="H337" s="69"/>
    </row>
    <row r="338" spans="1:8" ht="15.75" customHeight="1" x14ac:dyDescent="0.25">
      <c r="A338" s="68"/>
      <c r="D338" s="42"/>
      <c r="H338" s="69"/>
    </row>
    <row r="339" spans="1:8" ht="15.75" customHeight="1" x14ac:dyDescent="0.25">
      <c r="A339" s="68"/>
      <c r="D339" s="42"/>
      <c r="H339" s="69"/>
    </row>
    <row r="340" spans="1:8" ht="15.75" customHeight="1" x14ac:dyDescent="0.25">
      <c r="A340" s="68"/>
      <c r="D340" s="42"/>
      <c r="H340" s="69"/>
    </row>
    <row r="341" spans="1:8" ht="15.75" customHeight="1" x14ac:dyDescent="0.25">
      <c r="A341" s="68"/>
      <c r="D341" s="42"/>
      <c r="H341" s="69"/>
    </row>
    <row r="342" spans="1:8" ht="15.75" customHeight="1" x14ac:dyDescent="0.25">
      <c r="A342" s="68"/>
      <c r="D342" s="42"/>
      <c r="H342" s="69"/>
    </row>
    <row r="343" spans="1:8" ht="15.75" customHeight="1" x14ac:dyDescent="0.25">
      <c r="A343" s="68"/>
      <c r="D343" s="42"/>
      <c r="H343" s="69"/>
    </row>
    <row r="344" spans="1:8" ht="15.75" customHeight="1" x14ac:dyDescent="0.25">
      <c r="A344" s="68"/>
      <c r="D344" s="42"/>
      <c r="H344" s="69"/>
    </row>
    <row r="345" spans="1:8" ht="15.75" customHeight="1" x14ac:dyDescent="0.25">
      <c r="A345" s="68"/>
      <c r="D345" s="42"/>
      <c r="H345" s="69"/>
    </row>
    <row r="346" spans="1:8" ht="15.75" customHeight="1" x14ac:dyDescent="0.25">
      <c r="A346" s="68"/>
      <c r="D346" s="42"/>
      <c r="H346" s="69"/>
    </row>
    <row r="347" spans="1:8" ht="15.75" customHeight="1" x14ac:dyDescent="0.25">
      <c r="A347" s="68"/>
      <c r="D347" s="42"/>
      <c r="H347" s="69"/>
    </row>
    <row r="348" spans="1:8" ht="15.75" customHeight="1" x14ac:dyDescent="0.25">
      <c r="A348" s="68"/>
      <c r="D348" s="42"/>
      <c r="H348" s="69"/>
    </row>
    <row r="349" spans="1:8" ht="15.75" customHeight="1" x14ac:dyDescent="0.25">
      <c r="A349" s="68"/>
      <c r="D349" s="42"/>
      <c r="H349" s="69"/>
    </row>
    <row r="350" spans="1:8" ht="15.75" customHeight="1" x14ac:dyDescent="0.25">
      <c r="A350" s="68"/>
      <c r="D350" s="42"/>
      <c r="H350" s="69"/>
    </row>
    <row r="351" spans="1:8" ht="15.75" customHeight="1" x14ac:dyDescent="0.25">
      <c r="A351" s="68"/>
      <c r="D351" s="42"/>
      <c r="H351" s="69"/>
    </row>
    <row r="352" spans="1:8" ht="15.75" customHeight="1" x14ac:dyDescent="0.25">
      <c r="A352" s="68"/>
      <c r="D352" s="42"/>
      <c r="H352" s="69"/>
    </row>
    <row r="353" spans="1:8" ht="15.75" customHeight="1" x14ac:dyDescent="0.25">
      <c r="A353" s="68"/>
      <c r="D353" s="42"/>
      <c r="H353" s="69"/>
    </row>
    <row r="354" spans="1:8" ht="15.75" customHeight="1" x14ac:dyDescent="0.25">
      <c r="A354" s="68"/>
      <c r="D354" s="42"/>
      <c r="H354" s="69"/>
    </row>
    <row r="355" spans="1:8" ht="15.75" customHeight="1" x14ac:dyDescent="0.25">
      <c r="A355" s="68"/>
      <c r="D355" s="42"/>
      <c r="H355" s="69"/>
    </row>
    <row r="356" spans="1:8" ht="15.75" customHeight="1" x14ac:dyDescent="0.25">
      <c r="A356" s="68"/>
      <c r="D356" s="42"/>
      <c r="H356" s="69"/>
    </row>
    <row r="357" spans="1:8" ht="15.75" customHeight="1" x14ac:dyDescent="0.25">
      <c r="A357" s="68"/>
      <c r="D357" s="42"/>
      <c r="H357" s="69"/>
    </row>
    <row r="358" spans="1:8" ht="15.75" customHeight="1" x14ac:dyDescent="0.25">
      <c r="A358" s="68"/>
      <c r="D358" s="42"/>
      <c r="H358" s="69"/>
    </row>
    <row r="359" spans="1:8" ht="15.75" customHeight="1" x14ac:dyDescent="0.25">
      <c r="A359" s="68"/>
      <c r="D359" s="42"/>
      <c r="H359" s="69"/>
    </row>
    <row r="360" spans="1:8" ht="15.75" customHeight="1" x14ac:dyDescent="0.25">
      <c r="A360" s="68"/>
      <c r="D360" s="42"/>
      <c r="H360" s="69"/>
    </row>
    <row r="361" spans="1:8" ht="15.75" customHeight="1" x14ac:dyDescent="0.25">
      <c r="A361" s="68"/>
      <c r="D361" s="42"/>
      <c r="H361" s="69"/>
    </row>
    <row r="362" spans="1:8" ht="15.75" customHeight="1" x14ac:dyDescent="0.25">
      <c r="A362" s="68"/>
      <c r="D362" s="42"/>
      <c r="H362" s="69"/>
    </row>
    <row r="363" spans="1:8" ht="15.75" customHeight="1" x14ac:dyDescent="0.25">
      <c r="A363" s="68"/>
      <c r="D363" s="42"/>
      <c r="H363" s="69"/>
    </row>
    <row r="364" spans="1:8" ht="15.75" customHeight="1" x14ac:dyDescent="0.25">
      <c r="A364" s="68"/>
      <c r="D364" s="42"/>
      <c r="H364" s="69"/>
    </row>
    <row r="365" spans="1:8" ht="15.75" customHeight="1" x14ac:dyDescent="0.25">
      <c r="A365" s="68"/>
      <c r="D365" s="42"/>
      <c r="H365" s="69"/>
    </row>
    <row r="366" spans="1:8" ht="15.75" customHeight="1" x14ac:dyDescent="0.25">
      <c r="A366" s="68"/>
      <c r="D366" s="42"/>
      <c r="H366" s="69"/>
    </row>
    <row r="367" spans="1:8" ht="15.75" customHeight="1" x14ac:dyDescent="0.25">
      <c r="A367" s="68"/>
      <c r="D367" s="42"/>
      <c r="H367" s="69"/>
    </row>
    <row r="368" spans="1:8" ht="15.75" customHeight="1" x14ac:dyDescent="0.25">
      <c r="A368" s="68"/>
      <c r="D368" s="42"/>
      <c r="H368" s="69"/>
    </row>
    <row r="369" spans="1:8" ht="15.75" customHeight="1" x14ac:dyDescent="0.25">
      <c r="A369" s="68"/>
      <c r="D369" s="42"/>
      <c r="H369" s="69"/>
    </row>
    <row r="370" spans="1:8" ht="15.75" customHeight="1" x14ac:dyDescent="0.25">
      <c r="A370" s="68"/>
      <c r="D370" s="42"/>
      <c r="H370" s="69"/>
    </row>
    <row r="371" spans="1:8" ht="15.75" customHeight="1" x14ac:dyDescent="0.25">
      <c r="A371" s="68"/>
      <c r="D371" s="42"/>
      <c r="H371" s="69"/>
    </row>
    <row r="372" spans="1:8" ht="15.75" customHeight="1" x14ac:dyDescent="0.25">
      <c r="A372" s="68"/>
      <c r="D372" s="42"/>
      <c r="H372" s="69"/>
    </row>
    <row r="373" spans="1:8" ht="15.75" customHeight="1" x14ac:dyDescent="0.25">
      <c r="A373" s="68"/>
      <c r="D373" s="42"/>
      <c r="H373" s="69"/>
    </row>
    <row r="374" spans="1:8" ht="15.75" customHeight="1" x14ac:dyDescent="0.25">
      <c r="A374" s="68"/>
      <c r="D374" s="42"/>
      <c r="H374" s="69"/>
    </row>
    <row r="375" spans="1:8" ht="15.75" customHeight="1" x14ac:dyDescent="0.25">
      <c r="A375" s="68"/>
      <c r="D375" s="42"/>
      <c r="H375" s="69"/>
    </row>
    <row r="376" spans="1:8" ht="15.75" customHeight="1" x14ac:dyDescent="0.25">
      <c r="A376" s="68"/>
      <c r="D376" s="42"/>
      <c r="H376" s="69"/>
    </row>
    <row r="377" spans="1:8" ht="15.75" customHeight="1" x14ac:dyDescent="0.25">
      <c r="A377" s="68"/>
      <c r="D377" s="42"/>
      <c r="H377" s="69"/>
    </row>
    <row r="378" spans="1:8" ht="15.75" customHeight="1" x14ac:dyDescent="0.25">
      <c r="A378" s="68"/>
      <c r="D378" s="42"/>
      <c r="H378" s="69"/>
    </row>
    <row r="379" spans="1:8" ht="15.75" customHeight="1" x14ac:dyDescent="0.25">
      <c r="A379" s="68"/>
      <c r="D379" s="42"/>
      <c r="H379" s="69"/>
    </row>
    <row r="380" spans="1:8" ht="15.75" customHeight="1" x14ac:dyDescent="0.25">
      <c r="A380" s="68"/>
      <c r="D380" s="42"/>
      <c r="H380" s="69"/>
    </row>
    <row r="381" spans="1:8" ht="15.75" customHeight="1" x14ac:dyDescent="0.25">
      <c r="A381" s="68"/>
      <c r="D381" s="42"/>
      <c r="H381" s="69"/>
    </row>
    <row r="382" spans="1:8" ht="15.75" customHeight="1" x14ac:dyDescent="0.25">
      <c r="A382" s="68"/>
      <c r="D382" s="42"/>
      <c r="H382" s="69"/>
    </row>
    <row r="383" spans="1:8" ht="15.75" customHeight="1" x14ac:dyDescent="0.25">
      <c r="A383" s="68"/>
      <c r="D383" s="42"/>
      <c r="H383" s="69"/>
    </row>
    <row r="384" spans="1:8" ht="15.75" customHeight="1" x14ac:dyDescent="0.25">
      <c r="A384" s="68"/>
      <c r="D384" s="42"/>
      <c r="H384" s="69"/>
    </row>
    <row r="385" spans="1:8" ht="15.75" customHeight="1" x14ac:dyDescent="0.25">
      <c r="A385" s="68"/>
      <c r="D385" s="42"/>
      <c r="H385" s="69"/>
    </row>
    <row r="386" spans="1:8" ht="15.75" customHeight="1" x14ac:dyDescent="0.25">
      <c r="A386" s="68"/>
      <c r="D386" s="42"/>
      <c r="H386" s="69"/>
    </row>
    <row r="387" spans="1:8" ht="15.75" customHeight="1" x14ac:dyDescent="0.25">
      <c r="A387" s="68"/>
      <c r="D387" s="42"/>
      <c r="H387" s="69"/>
    </row>
    <row r="388" spans="1:8" ht="15.75" customHeight="1" x14ac:dyDescent="0.25">
      <c r="A388" s="68"/>
      <c r="D388" s="42"/>
      <c r="H388" s="69"/>
    </row>
    <row r="389" spans="1:8" ht="15.75" customHeight="1" x14ac:dyDescent="0.25">
      <c r="A389" s="68"/>
      <c r="D389" s="42"/>
      <c r="H389" s="69"/>
    </row>
    <row r="390" spans="1:8" ht="15.75" customHeight="1" x14ac:dyDescent="0.25">
      <c r="A390" s="68"/>
      <c r="D390" s="42"/>
      <c r="H390" s="69"/>
    </row>
    <row r="391" spans="1:8" ht="15.75" customHeight="1" x14ac:dyDescent="0.25">
      <c r="A391" s="68"/>
      <c r="D391" s="42"/>
      <c r="H391" s="69"/>
    </row>
    <row r="392" spans="1:8" ht="15.75" customHeight="1" x14ac:dyDescent="0.25">
      <c r="A392" s="68"/>
      <c r="D392" s="42"/>
      <c r="H392" s="69"/>
    </row>
    <row r="393" spans="1:8" ht="15.75" customHeight="1" x14ac:dyDescent="0.25">
      <c r="A393" s="68"/>
      <c r="D393" s="42"/>
      <c r="H393" s="69"/>
    </row>
    <row r="394" spans="1:8" ht="15.75" customHeight="1" x14ac:dyDescent="0.25">
      <c r="A394" s="68"/>
      <c r="D394" s="42"/>
      <c r="H394" s="69"/>
    </row>
    <row r="395" spans="1:8" ht="15.75" customHeight="1" x14ac:dyDescent="0.25">
      <c r="A395" s="68"/>
      <c r="D395" s="42"/>
      <c r="H395" s="69"/>
    </row>
    <row r="396" spans="1:8" ht="15.75" customHeight="1" x14ac:dyDescent="0.25">
      <c r="A396" s="68"/>
      <c r="D396" s="42"/>
      <c r="H396" s="69"/>
    </row>
    <row r="397" spans="1:8" ht="15.75" customHeight="1" x14ac:dyDescent="0.25">
      <c r="A397" s="68"/>
      <c r="D397" s="42"/>
      <c r="H397" s="69"/>
    </row>
    <row r="398" spans="1:8" ht="15.75" customHeight="1" x14ac:dyDescent="0.25">
      <c r="A398" s="68"/>
      <c r="D398" s="42"/>
      <c r="H398" s="69"/>
    </row>
    <row r="399" spans="1:8" ht="15.75" customHeight="1" x14ac:dyDescent="0.25">
      <c r="A399" s="68"/>
      <c r="D399" s="42"/>
      <c r="H399" s="69"/>
    </row>
    <row r="400" spans="1:8" ht="15.75" customHeight="1" x14ac:dyDescent="0.25">
      <c r="A400" s="68"/>
      <c r="D400" s="42"/>
      <c r="H400" s="69"/>
    </row>
    <row r="401" spans="1:8" ht="15.75" customHeight="1" x14ac:dyDescent="0.25">
      <c r="A401" s="68"/>
      <c r="D401" s="42"/>
      <c r="H401" s="69"/>
    </row>
    <row r="402" spans="1:8" ht="15.75" customHeight="1" x14ac:dyDescent="0.25">
      <c r="A402" s="68"/>
      <c r="D402" s="42"/>
      <c r="H402" s="69"/>
    </row>
    <row r="403" spans="1:8" ht="15.75" customHeight="1" x14ac:dyDescent="0.25">
      <c r="A403" s="68"/>
      <c r="D403" s="42"/>
      <c r="H403" s="69"/>
    </row>
    <row r="404" spans="1:8" ht="15.75" customHeight="1" x14ac:dyDescent="0.25">
      <c r="A404" s="68"/>
      <c r="D404" s="42"/>
      <c r="H404" s="69"/>
    </row>
    <row r="405" spans="1:8" ht="15.75" customHeight="1" x14ac:dyDescent="0.25">
      <c r="A405" s="68"/>
      <c r="D405" s="42"/>
      <c r="H405" s="69"/>
    </row>
    <row r="406" spans="1:8" ht="15.75" customHeight="1" x14ac:dyDescent="0.25">
      <c r="A406" s="68"/>
      <c r="D406" s="42"/>
      <c r="H406" s="69"/>
    </row>
    <row r="407" spans="1:8" ht="15.75" customHeight="1" x14ac:dyDescent="0.25">
      <c r="A407" s="68"/>
      <c r="D407" s="42"/>
      <c r="H407" s="69"/>
    </row>
    <row r="408" spans="1:8" ht="15.75" customHeight="1" x14ac:dyDescent="0.25">
      <c r="A408" s="68"/>
      <c r="D408" s="42"/>
      <c r="H408" s="69"/>
    </row>
    <row r="409" spans="1:8" ht="15.75" customHeight="1" x14ac:dyDescent="0.25">
      <c r="A409" s="68"/>
      <c r="D409" s="42"/>
      <c r="H409" s="69"/>
    </row>
    <row r="410" spans="1:8" ht="15.75" customHeight="1" x14ac:dyDescent="0.25">
      <c r="A410" s="68"/>
      <c r="D410" s="42"/>
      <c r="H410" s="69"/>
    </row>
    <row r="411" spans="1:8" ht="15.75" customHeight="1" x14ac:dyDescent="0.25">
      <c r="A411" s="68"/>
      <c r="D411" s="42"/>
      <c r="H411" s="69"/>
    </row>
    <row r="412" spans="1:8" ht="15.75" customHeight="1" x14ac:dyDescent="0.25">
      <c r="A412" s="68"/>
      <c r="D412" s="42"/>
      <c r="H412" s="69"/>
    </row>
    <row r="413" spans="1:8" ht="15.75" customHeight="1" x14ac:dyDescent="0.25">
      <c r="A413" s="68"/>
      <c r="D413" s="42"/>
      <c r="H413" s="69"/>
    </row>
    <row r="414" spans="1:8" ht="15.75" customHeight="1" x14ac:dyDescent="0.25">
      <c r="A414" s="68"/>
      <c r="D414" s="42"/>
      <c r="H414" s="69"/>
    </row>
    <row r="415" spans="1:8" ht="15.75" customHeight="1" x14ac:dyDescent="0.25">
      <c r="A415" s="68"/>
      <c r="D415" s="42"/>
      <c r="H415" s="69"/>
    </row>
    <row r="416" spans="1:8" ht="15.75" customHeight="1" x14ac:dyDescent="0.25">
      <c r="A416" s="68"/>
      <c r="D416" s="42"/>
      <c r="H416" s="69"/>
    </row>
    <row r="417" spans="1:8" ht="15.75" customHeight="1" x14ac:dyDescent="0.25">
      <c r="A417" s="68"/>
      <c r="D417" s="42"/>
      <c r="H417" s="69"/>
    </row>
    <row r="418" spans="1:8" ht="15.75" customHeight="1" x14ac:dyDescent="0.25">
      <c r="A418" s="68"/>
      <c r="D418" s="42"/>
      <c r="H418" s="69"/>
    </row>
    <row r="419" spans="1:8" ht="15.75" customHeight="1" x14ac:dyDescent="0.25">
      <c r="A419" s="68"/>
      <c r="D419" s="42"/>
      <c r="H419" s="69"/>
    </row>
    <row r="420" spans="1:8" ht="15.75" customHeight="1" x14ac:dyDescent="0.25">
      <c r="A420" s="68"/>
      <c r="D420" s="42"/>
      <c r="H420" s="69"/>
    </row>
    <row r="421" spans="1:8" ht="15.75" customHeight="1" x14ac:dyDescent="0.25">
      <c r="A421" s="68"/>
      <c r="D421" s="42"/>
      <c r="H421" s="69"/>
    </row>
    <row r="422" spans="1:8" ht="15.75" customHeight="1" x14ac:dyDescent="0.25">
      <c r="A422" s="68"/>
      <c r="D422" s="42"/>
      <c r="H422" s="69"/>
    </row>
    <row r="423" spans="1:8" ht="15.75" customHeight="1" x14ac:dyDescent="0.25">
      <c r="A423" s="68"/>
      <c r="D423" s="42"/>
      <c r="H423" s="69"/>
    </row>
    <row r="424" spans="1:8" ht="15.75" customHeight="1" x14ac:dyDescent="0.25">
      <c r="A424" s="68"/>
      <c r="D424" s="42"/>
      <c r="H424" s="69"/>
    </row>
    <row r="425" spans="1:8" ht="15.75" customHeight="1" x14ac:dyDescent="0.25">
      <c r="A425" s="68"/>
      <c r="D425" s="42"/>
      <c r="H425" s="69"/>
    </row>
    <row r="426" spans="1:8" ht="15.75" customHeight="1" x14ac:dyDescent="0.25">
      <c r="A426" s="68"/>
      <c r="D426" s="42"/>
      <c r="H426" s="69"/>
    </row>
    <row r="427" spans="1:8" ht="15.75" customHeight="1" x14ac:dyDescent="0.25">
      <c r="A427" s="68"/>
      <c r="D427" s="42"/>
      <c r="H427" s="69"/>
    </row>
    <row r="428" spans="1:8" ht="15.75" customHeight="1" x14ac:dyDescent="0.25">
      <c r="A428" s="68"/>
      <c r="D428" s="42"/>
      <c r="H428" s="69"/>
    </row>
    <row r="429" spans="1:8" ht="15.75" customHeight="1" x14ac:dyDescent="0.25">
      <c r="A429" s="68"/>
      <c r="D429" s="42"/>
      <c r="H429" s="69"/>
    </row>
    <row r="430" spans="1:8" ht="15.75" customHeight="1" x14ac:dyDescent="0.25">
      <c r="A430" s="68"/>
      <c r="D430" s="42"/>
      <c r="H430" s="69"/>
    </row>
    <row r="431" spans="1:8" ht="15.75" customHeight="1" x14ac:dyDescent="0.25">
      <c r="A431" s="68"/>
      <c r="D431" s="42"/>
      <c r="H431" s="69"/>
    </row>
    <row r="432" spans="1:8" ht="15.75" customHeight="1" x14ac:dyDescent="0.25">
      <c r="A432" s="68"/>
      <c r="D432" s="42"/>
      <c r="H432" s="69"/>
    </row>
    <row r="433" spans="1:8" ht="15.75" customHeight="1" x14ac:dyDescent="0.25">
      <c r="A433" s="68"/>
      <c r="D433" s="42"/>
      <c r="H433" s="69"/>
    </row>
    <row r="434" spans="1:8" ht="15.75" customHeight="1" x14ac:dyDescent="0.25">
      <c r="A434" s="68"/>
      <c r="D434" s="42"/>
      <c r="H434" s="69"/>
    </row>
    <row r="435" spans="1:8" ht="15.75" customHeight="1" x14ac:dyDescent="0.25">
      <c r="A435" s="68"/>
      <c r="D435" s="42"/>
      <c r="H435" s="69"/>
    </row>
    <row r="436" spans="1:8" ht="15.75" customHeight="1" x14ac:dyDescent="0.25">
      <c r="A436" s="68"/>
      <c r="D436" s="42"/>
      <c r="H436" s="69"/>
    </row>
    <row r="437" spans="1:8" ht="15.75" customHeight="1" x14ac:dyDescent="0.25">
      <c r="A437" s="68"/>
      <c r="D437" s="42"/>
      <c r="H437" s="69"/>
    </row>
    <row r="438" spans="1:8" ht="15.75" customHeight="1" x14ac:dyDescent="0.25">
      <c r="A438" s="68"/>
      <c r="D438" s="42"/>
      <c r="H438" s="69"/>
    </row>
    <row r="439" spans="1:8" ht="15.75" customHeight="1" x14ac:dyDescent="0.25">
      <c r="A439" s="68"/>
      <c r="D439" s="42"/>
      <c r="H439" s="69"/>
    </row>
    <row r="440" spans="1:8" ht="15.75" customHeight="1" x14ac:dyDescent="0.25">
      <c r="A440" s="68"/>
      <c r="D440" s="42"/>
      <c r="H440" s="69"/>
    </row>
    <row r="441" spans="1:8" ht="15.75" customHeight="1" x14ac:dyDescent="0.25">
      <c r="A441" s="68"/>
      <c r="D441" s="42"/>
      <c r="H441" s="69"/>
    </row>
    <row r="442" spans="1:8" ht="15.75" customHeight="1" x14ac:dyDescent="0.25">
      <c r="A442" s="68"/>
      <c r="D442" s="42"/>
      <c r="H442" s="69"/>
    </row>
    <row r="443" spans="1:8" ht="15.75" customHeight="1" x14ac:dyDescent="0.25">
      <c r="A443" s="68"/>
      <c r="D443" s="42"/>
      <c r="H443" s="69"/>
    </row>
    <row r="444" spans="1:8" ht="15.75" customHeight="1" x14ac:dyDescent="0.25">
      <c r="A444" s="68"/>
      <c r="D444" s="42"/>
      <c r="H444" s="69"/>
    </row>
    <row r="445" spans="1:8" ht="15.75" customHeight="1" x14ac:dyDescent="0.25">
      <c r="A445" s="68"/>
      <c r="D445" s="42"/>
      <c r="H445" s="69"/>
    </row>
    <row r="446" spans="1:8" ht="15.75" customHeight="1" x14ac:dyDescent="0.25">
      <c r="A446" s="68"/>
      <c r="D446" s="42"/>
      <c r="H446" s="69"/>
    </row>
    <row r="447" spans="1:8" ht="15.75" customHeight="1" x14ac:dyDescent="0.25">
      <c r="A447" s="68"/>
      <c r="D447" s="42"/>
      <c r="H447" s="69"/>
    </row>
    <row r="448" spans="1:8" ht="15.75" customHeight="1" x14ac:dyDescent="0.25">
      <c r="A448" s="68"/>
      <c r="D448" s="42"/>
      <c r="H448" s="69"/>
    </row>
    <row r="449" spans="1:8" ht="15.75" customHeight="1" x14ac:dyDescent="0.25">
      <c r="A449" s="68"/>
      <c r="D449" s="42"/>
      <c r="H449" s="69"/>
    </row>
    <row r="450" spans="1:8" ht="15.75" customHeight="1" x14ac:dyDescent="0.25">
      <c r="A450" s="68"/>
      <c r="D450" s="42"/>
      <c r="H450" s="69"/>
    </row>
    <row r="451" spans="1:8" ht="15.75" customHeight="1" x14ac:dyDescent="0.25">
      <c r="A451" s="68"/>
      <c r="D451" s="42"/>
      <c r="H451" s="69"/>
    </row>
    <row r="452" spans="1:8" ht="15.75" customHeight="1" x14ac:dyDescent="0.25">
      <c r="A452" s="68"/>
      <c r="D452" s="42"/>
      <c r="H452" s="69"/>
    </row>
    <row r="453" spans="1:8" ht="15.75" customHeight="1" x14ac:dyDescent="0.25">
      <c r="A453" s="68"/>
      <c r="D453" s="42"/>
      <c r="H453" s="69"/>
    </row>
    <row r="454" spans="1:8" ht="15.75" customHeight="1" x14ac:dyDescent="0.25">
      <c r="A454" s="68"/>
      <c r="D454" s="42"/>
      <c r="H454" s="69"/>
    </row>
    <row r="455" spans="1:8" ht="15.75" customHeight="1" x14ac:dyDescent="0.25">
      <c r="A455" s="68"/>
      <c r="D455" s="42"/>
      <c r="H455" s="69"/>
    </row>
    <row r="456" spans="1:8" ht="15.75" customHeight="1" x14ac:dyDescent="0.25">
      <c r="A456" s="68"/>
      <c r="D456" s="42"/>
      <c r="H456" s="69"/>
    </row>
    <row r="457" spans="1:8" ht="15.75" customHeight="1" x14ac:dyDescent="0.25">
      <c r="A457" s="68"/>
      <c r="D457" s="42"/>
      <c r="H457" s="69"/>
    </row>
    <row r="458" spans="1:8" ht="15.75" customHeight="1" x14ac:dyDescent="0.25">
      <c r="A458" s="68"/>
      <c r="D458" s="42"/>
      <c r="H458" s="69"/>
    </row>
    <row r="459" spans="1:8" ht="15.75" customHeight="1" x14ac:dyDescent="0.25">
      <c r="A459" s="68"/>
      <c r="D459" s="42"/>
      <c r="H459" s="69"/>
    </row>
    <row r="460" spans="1:8" ht="15.75" customHeight="1" x14ac:dyDescent="0.25">
      <c r="A460" s="68"/>
      <c r="D460" s="42"/>
      <c r="H460" s="69"/>
    </row>
    <row r="461" spans="1:8" ht="15.75" customHeight="1" x14ac:dyDescent="0.25">
      <c r="A461" s="68"/>
      <c r="D461" s="42"/>
      <c r="H461" s="69"/>
    </row>
    <row r="462" spans="1:8" ht="15.75" customHeight="1" x14ac:dyDescent="0.25">
      <c r="A462" s="68"/>
      <c r="D462" s="42"/>
      <c r="H462" s="69"/>
    </row>
    <row r="463" spans="1:8" ht="15.75" customHeight="1" x14ac:dyDescent="0.25">
      <c r="A463" s="68"/>
      <c r="D463" s="42"/>
      <c r="H463" s="69"/>
    </row>
    <row r="464" spans="1:8" ht="15.75" customHeight="1" x14ac:dyDescent="0.25">
      <c r="A464" s="68"/>
      <c r="D464" s="42"/>
      <c r="H464" s="69"/>
    </row>
    <row r="465" spans="1:8" ht="15.75" customHeight="1" x14ac:dyDescent="0.25">
      <c r="A465" s="68"/>
      <c r="D465" s="42"/>
      <c r="H465" s="69"/>
    </row>
    <row r="466" spans="1:8" ht="15.75" customHeight="1" x14ac:dyDescent="0.25">
      <c r="A466" s="68"/>
      <c r="D466" s="42"/>
      <c r="H466" s="69"/>
    </row>
    <row r="467" spans="1:8" ht="15.75" customHeight="1" x14ac:dyDescent="0.25">
      <c r="A467" s="68"/>
      <c r="D467" s="42"/>
      <c r="H467" s="69"/>
    </row>
    <row r="468" spans="1:8" ht="15.75" customHeight="1" x14ac:dyDescent="0.25">
      <c r="A468" s="68"/>
      <c r="D468" s="42"/>
      <c r="H468" s="69"/>
    </row>
    <row r="469" spans="1:8" ht="15.75" customHeight="1" x14ac:dyDescent="0.25">
      <c r="A469" s="68"/>
      <c r="D469" s="42"/>
      <c r="H469" s="69"/>
    </row>
    <row r="470" spans="1:8" ht="15.75" customHeight="1" x14ac:dyDescent="0.25">
      <c r="A470" s="68"/>
      <c r="D470" s="42"/>
      <c r="H470" s="69"/>
    </row>
    <row r="471" spans="1:8" ht="15.75" customHeight="1" x14ac:dyDescent="0.25">
      <c r="A471" s="68"/>
      <c r="D471" s="42"/>
      <c r="H471" s="69"/>
    </row>
    <row r="472" spans="1:8" ht="15.75" customHeight="1" x14ac:dyDescent="0.25">
      <c r="A472" s="68"/>
      <c r="D472" s="42"/>
      <c r="H472" s="69"/>
    </row>
    <row r="473" spans="1:8" ht="15.75" customHeight="1" x14ac:dyDescent="0.25">
      <c r="A473" s="68"/>
      <c r="D473" s="42"/>
      <c r="H473" s="69"/>
    </row>
    <row r="474" spans="1:8" ht="15.75" customHeight="1" x14ac:dyDescent="0.25">
      <c r="A474" s="68"/>
      <c r="D474" s="42"/>
      <c r="H474" s="69"/>
    </row>
    <row r="475" spans="1:8" ht="15.75" customHeight="1" x14ac:dyDescent="0.25">
      <c r="A475" s="68"/>
      <c r="D475" s="42"/>
      <c r="H475" s="69"/>
    </row>
    <row r="476" spans="1:8" ht="15.75" customHeight="1" x14ac:dyDescent="0.25">
      <c r="A476" s="68"/>
      <c r="D476" s="42"/>
      <c r="H476" s="69"/>
    </row>
    <row r="477" spans="1:8" ht="15.75" customHeight="1" x14ac:dyDescent="0.25">
      <c r="A477" s="68"/>
      <c r="D477" s="42"/>
      <c r="H477" s="69"/>
    </row>
    <row r="478" spans="1:8" ht="15.75" customHeight="1" x14ac:dyDescent="0.25">
      <c r="A478" s="68"/>
      <c r="D478" s="42"/>
      <c r="H478" s="69"/>
    </row>
    <row r="479" spans="1:8" ht="15.75" customHeight="1" x14ac:dyDescent="0.25">
      <c r="A479" s="68"/>
      <c r="D479" s="42"/>
      <c r="H479" s="69"/>
    </row>
    <row r="480" spans="1:8" ht="15.75" customHeight="1" x14ac:dyDescent="0.25">
      <c r="A480" s="68"/>
      <c r="D480" s="42"/>
      <c r="H480" s="69"/>
    </row>
    <row r="481" spans="1:8" ht="15.75" customHeight="1" x14ac:dyDescent="0.25">
      <c r="A481" s="68"/>
      <c r="D481" s="42"/>
      <c r="H481" s="69"/>
    </row>
    <row r="482" spans="1:8" ht="15.75" customHeight="1" x14ac:dyDescent="0.25">
      <c r="A482" s="68"/>
      <c r="D482" s="42"/>
      <c r="H482" s="69"/>
    </row>
    <row r="483" spans="1:8" ht="15.75" customHeight="1" x14ac:dyDescent="0.25">
      <c r="A483" s="68"/>
      <c r="D483" s="42"/>
      <c r="H483" s="69"/>
    </row>
    <row r="484" spans="1:8" ht="15.75" customHeight="1" x14ac:dyDescent="0.25">
      <c r="A484" s="68"/>
      <c r="D484" s="42"/>
      <c r="H484" s="69"/>
    </row>
    <row r="485" spans="1:8" ht="15.75" customHeight="1" x14ac:dyDescent="0.25">
      <c r="A485" s="68"/>
      <c r="D485" s="42"/>
      <c r="H485" s="69"/>
    </row>
    <row r="486" spans="1:8" ht="15.75" customHeight="1" x14ac:dyDescent="0.25">
      <c r="A486" s="68"/>
      <c r="D486" s="42"/>
      <c r="H486" s="69"/>
    </row>
    <row r="487" spans="1:8" ht="15.75" customHeight="1" x14ac:dyDescent="0.25">
      <c r="A487" s="68"/>
      <c r="D487" s="42"/>
      <c r="H487" s="69"/>
    </row>
    <row r="488" spans="1:8" ht="15.75" customHeight="1" x14ac:dyDescent="0.25">
      <c r="A488" s="68"/>
      <c r="D488" s="42"/>
      <c r="H488" s="69"/>
    </row>
    <row r="489" spans="1:8" ht="15.75" customHeight="1" x14ac:dyDescent="0.25">
      <c r="A489" s="68"/>
      <c r="D489" s="42"/>
      <c r="H489" s="69"/>
    </row>
    <row r="490" spans="1:8" ht="15.75" customHeight="1" x14ac:dyDescent="0.25">
      <c r="A490" s="68"/>
      <c r="D490" s="42"/>
      <c r="H490" s="69"/>
    </row>
    <row r="491" spans="1:8" ht="15.75" customHeight="1" x14ac:dyDescent="0.25">
      <c r="A491" s="68"/>
      <c r="D491" s="42"/>
      <c r="H491" s="69"/>
    </row>
    <row r="492" spans="1:8" ht="15.75" customHeight="1" x14ac:dyDescent="0.25">
      <c r="A492" s="68"/>
      <c r="D492" s="42"/>
      <c r="H492" s="69"/>
    </row>
    <row r="493" spans="1:8" ht="15.75" customHeight="1" x14ac:dyDescent="0.25">
      <c r="A493" s="68"/>
      <c r="D493" s="42"/>
      <c r="H493" s="69"/>
    </row>
    <row r="494" spans="1:8" ht="15.75" customHeight="1" x14ac:dyDescent="0.25">
      <c r="A494" s="68"/>
      <c r="D494" s="42"/>
      <c r="H494" s="69"/>
    </row>
    <row r="495" spans="1:8" ht="15.75" customHeight="1" x14ac:dyDescent="0.25">
      <c r="A495" s="68"/>
      <c r="D495" s="42"/>
      <c r="H495" s="69"/>
    </row>
    <row r="496" spans="1:8" ht="15.75" customHeight="1" x14ac:dyDescent="0.25">
      <c r="A496" s="68"/>
      <c r="D496" s="42"/>
      <c r="H496" s="69"/>
    </row>
    <row r="497" spans="1:8" ht="15.75" customHeight="1" x14ac:dyDescent="0.25">
      <c r="A497" s="68"/>
      <c r="D497" s="42"/>
      <c r="H497" s="69"/>
    </row>
    <row r="498" spans="1:8" ht="15.75" customHeight="1" x14ac:dyDescent="0.25">
      <c r="A498" s="68"/>
      <c r="D498" s="42"/>
      <c r="H498" s="69"/>
    </row>
    <row r="499" spans="1:8" ht="15.75" customHeight="1" x14ac:dyDescent="0.25">
      <c r="A499" s="68"/>
      <c r="D499" s="42"/>
      <c r="H499" s="69"/>
    </row>
    <row r="500" spans="1:8" ht="15.75" customHeight="1" x14ac:dyDescent="0.25">
      <c r="A500" s="68"/>
      <c r="D500" s="42"/>
      <c r="H500" s="69"/>
    </row>
    <row r="501" spans="1:8" ht="15.75" customHeight="1" x14ac:dyDescent="0.25">
      <c r="A501" s="68"/>
      <c r="D501" s="42"/>
      <c r="H501" s="69"/>
    </row>
    <row r="502" spans="1:8" ht="15.75" customHeight="1" x14ac:dyDescent="0.25">
      <c r="A502" s="68"/>
      <c r="D502" s="42"/>
      <c r="H502" s="69"/>
    </row>
    <row r="503" spans="1:8" ht="15.75" customHeight="1" x14ac:dyDescent="0.25">
      <c r="A503" s="68"/>
      <c r="D503" s="42"/>
      <c r="H503" s="69"/>
    </row>
    <row r="504" spans="1:8" ht="15.75" customHeight="1" x14ac:dyDescent="0.25">
      <c r="A504" s="68"/>
      <c r="D504" s="42"/>
      <c r="H504" s="69"/>
    </row>
    <row r="505" spans="1:8" ht="15.75" customHeight="1" x14ac:dyDescent="0.25">
      <c r="A505" s="68"/>
      <c r="D505" s="42"/>
      <c r="H505" s="69"/>
    </row>
    <row r="506" spans="1:8" ht="15.75" customHeight="1" x14ac:dyDescent="0.25">
      <c r="A506" s="68"/>
      <c r="D506" s="42"/>
      <c r="H506" s="69"/>
    </row>
    <row r="507" spans="1:8" ht="15.75" customHeight="1" x14ac:dyDescent="0.25">
      <c r="A507" s="68"/>
      <c r="D507" s="42"/>
      <c r="H507" s="69"/>
    </row>
    <row r="508" spans="1:8" ht="15.75" customHeight="1" x14ac:dyDescent="0.25">
      <c r="A508" s="68"/>
      <c r="D508" s="42"/>
      <c r="H508" s="69"/>
    </row>
    <row r="509" spans="1:8" ht="15.75" customHeight="1" x14ac:dyDescent="0.25">
      <c r="A509" s="68"/>
      <c r="D509" s="42"/>
      <c r="H509" s="69"/>
    </row>
    <row r="510" spans="1:8" ht="15.75" customHeight="1" x14ac:dyDescent="0.25">
      <c r="A510" s="68"/>
      <c r="D510" s="42"/>
      <c r="H510" s="69"/>
    </row>
    <row r="511" spans="1:8" ht="15.75" customHeight="1" x14ac:dyDescent="0.25">
      <c r="A511" s="68"/>
      <c r="D511" s="42"/>
      <c r="H511" s="69"/>
    </row>
    <row r="512" spans="1:8" ht="15.75" customHeight="1" x14ac:dyDescent="0.25">
      <c r="A512" s="68"/>
      <c r="D512" s="42"/>
      <c r="H512" s="69"/>
    </row>
    <row r="513" spans="1:8" ht="15.75" customHeight="1" x14ac:dyDescent="0.25">
      <c r="A513" s="68"/>
      <c r="D513" s="42"/>
      <c r="H513" s="69"/>
    </row>
    <row r="514" spans="1:8" ht="15.75" customHeight="1" x14ac:dyDescent="0.25">
      <c r="A514" s="68"/>
      <c r="D514" s="42"/>
      <c r="H514" s="69"/>
    </row>
    <row r="515" spans="1:8" ht="15.75" customHeight="1" x14ac:dyDescent="0.25">
      <c r="A515" s="68"/>
      <c r="D515" s="42"/>
      <c r="H515" s="69"/>
    </row>
    <row r="516" spans="1:8" ht="15.75" customHeight="1" x14ac:dyDescent="0.25">
      <c r="A516" s="68"/>
      <c r="D516" s="42"/>
      <c r="H516" s="69"/>
    </row>
    <row r="517" spans="1:8" ht="15.75" customHeight="1" x14ac:dyDescent="0.25">
      <c r="A517" s="68"/>
      <c r="D517" s="42"/>
      <c r="H517" s="69"/>
    </row>
    <row r="518" spans="1:8" ht="15.75" customHeight="1" x14ac:dyDescent="0.25">
      <c r="A518" s="68"/>
      <c r="D518" s="42"/>
      <c r="H518" s="69"/>
    </row>
    <row r="519" spans="1:8" ht="15.75" customHeight="1" x14ac:dyDescent="0.25">
      <c r="A519" s="68"/>
      <c r="D519" s="42"/>
      <c r="H519" s="69"/>
    </row>
    <row r="520" spans="1:8" ht="15.75" customHeight="1" x14ac:dyDescent="0.25">
      <c r="A520" s="68"/>
      <c r="D520" s="42"/>
      <c r="H520" s="69"/>
    </row>
    <row r="521" spans="1:8" ht="15.75" customHeight="1" x14ac:dyDescent="0.25">
      <c r="A521" s="68"/>
      <c r="D521" s="42"/>
      <c r="H521" s="69"/>
    </row>
    <row r="522" spans="1:8" ht="15.75" customHeight="1" x14ac:dyDescent="0.25">
      <c r="A522" s="68"/>
      <c r="D522" s="42"/>
      <c r="H522" s="69"/>
    </row>
    <row r="523" spans="1:8" ht="15.75" customHeight="1" x14ac:dyDescent="0.25">
      <c r="A523" s="68"/>
      <c r="D523" s="42"/>
      <c r="H523" s="69"/>
    </row>
    <row r="524" spans="1:8" ht="15.75" customHeight="1" x14ac:dyDescent="0.25">
      <c r="A524" s="68"/>
      <c r="D524" s="42"/>
      <c r="H524" s="69"/>
    </row>
    <row r="525" spans="1:8" ht="15.75" customHeight="1" x14ac:dyDescent="0.25">
      <c r="A525" s="68"/>
      <c r="D525" s="42"/>
      <c r="H525" s="69"/>
    </row>
    <row r="526" spans="1:8" ht="15.75" customHeight="1" x14ac:dyDescent="0.25">
      <c r="A526" s="68"/>
      <c r="D526" s="42"/>
      <c r="H526" s="69"/>
    </row>
    <row r="527" spans="1:8" ht="15.75" customHeight="1" x14ac:dyDescent="0.25">
      <c r="A527" s="68"/>
      <c r="D527" s="42"/>
      <c r="H527" s="69"/>
    </row>
    <row r="528" spans="1:8" ht="15.75" customHeight="1" x14ac:dyDescent="0.25">
      <c r="A528" s="68"/>
      <c r="D528" s="42"/>
      <c r="H528" s="69"/>
    </row>
    <row r="529" spans="1:8" ht="15.75" customHeight="1" x14ac:dyDescent="0.25">
      <c r="A529" s="68"/>
      <c r="D529" s="42"/>
      <c r="H529" s="69"/>
    </row>
    <row r="530" spans="1:8" ht="15.75" customHeight="1" x14ac:dyDescent="0.25">
      <c r="A530" s="68"/>
      <c r="D530" s="42"/>
      <c r="H530" s="69"/>
    </row>
    <row r="531" spans="1:8" ht="15.75" customHeight="1" x14ac:dyDescent="0.25">
      <c r="A531" s="68"/>
      <c r="D531" s="42"/>
      <c r="H531" s="69"/>
    </row>
    <row r="532" spans="1:8" ht="15.75" customHeight="1" x14ac:dyDescent="0.25">
      <c r="A532" s="68"/>
      <c r="D532" s="42"/>
      <c r="H532" s="69"/>
    </row>
    <row r="533" spans="1:8" ht="15.75" customHeight="1" x14ac:dyDescent="0.25">
      <c r="A533" s="68"/>
      <c r="D533" s="42"/>
      <c r="H533" s="69"/>
    </row>
    <row r="534" spans="1:8" ht="15.75" customHeight="1" x14ac:dyDescent="0.25">
      <c r="A534" s="68"/>
      <c r="D534" s="42"/>
      <c r="H534" s="69"/>
    </row>
    <row r="535" spans="1:8" ht="15.75" customHeight="1" x14ac:dyDescent="0.25">
      <c r="A535" s="68"/>
      <c r="D535" s="42"/>
      <c r="H535" s="69"/>
    </row>
    <row r="536" spans="1:8" ht="15.75" customHeight="1" x14ac:dyDescent="0.25">
      <c r="A536" s="68"/>
      <c r="D536" s="42"/>
      <c r="H536" s="69"/>
    </row>
    <row r="537" spans="1:8" ht="15.75" customHeight="1" x14ac:dyDescent="0.25">
      <c r="A537" s="68"/>
      <c r="D537" s="42"/>
      <c r="H537" s="69"/>
    </row>
    <row r="538" spans="1:8" ht="15.75" customHeight="1" x14ac:dyDescent="0.25">
      <c r="A538" s="68"/>
      <c r="D538" s="42"/>
      <c r="H538" s="69"/>
    </row>
    <row r="539" spans="1:8" ht="15.75" customHeight="1" x14ac:dyDescent="0.25">
      <c r="A539" s="68"/>
      <c r="D539" s="42"/>
      <c r="H539" s="69"/>
    </row>
    <row r="540" spans="1:8" ht="15.75" customHeight="1" x14ac:dyDescent="0.25">
      <c r="A540" s="68"/>
      <c r="D540" s="42"/>
      <c r="H540" s="69"/>
    </row>
    <row r="541" spans="1:8" ht="15.75" customHeight="1" x14ac:dyDescent="0.25">
      <c r="A541" s="68"/>
      <c r="D541" s="42"/>
      <c r="H541" s="69"/>
    </row>
    <row r="542" spans="1:8" ht="15.75" customHeight="1" x14ac:dyDescent="0.25">
      <c r="A542" s="68"/>
      <c r="D542" s="42"/>
      <c r="H542" s="69"/>
    </row>
    <row r="543" spans="1:8" ht="15.75" customHeight="1" x14ac:dyDescent="0.25">
      <c r="A543" s="68"/>
      <c r="D543" s="42"/>
      <c r="H543" s="69"/>
    </row>
    <row r="544" spans="1:8" ht="15.75" customHeight="1" x14ac:dyDescent="0.25">
      <c r="A544" s="68"/>
      <c r="D544" s="42"/>
      <c r="H544" s="69"/>
    </row>
    <row r="545" spans="1:8" ht="15.75" customHeight="1" x14ac:dyDescent="0.25">
      <c r="A545" s="68"/>
      <c r="D545" s="42"/>
      <c r="H545" s="69"/>
    </row>
    <row r="546" spans="1:8" ht="15.75" customHeight="1" x14ac:dyDescent="0.25">
      <c r="A546" s="68"/>
      <c r="D546" s="42"/>
      <c r="H546" s="69"/>
    </row>
    <row r="547" spans="1:8" ht="15.75" customHeight="1" x14ac:dyDescent="0.25">
      <c r="A547" s="68"/>
      <c r="D547" s="42"/>
      <c r="H547" s="69"/>
    </row>
    <row r="548" spans="1:8" ht="15.75" customHeight="1" x14ac:dyDescent="0.25">
      <c r="A548" s="68"/>
      <c r="D548" s="42"/>
      <c r="H548" s="69"/>
    </row>
    <row r="549" spans="1:8" ht="15.75" customHeight="1" x14ac:dyDescent="0.25">
      <c r="A549" s="68"/>
      <c r="D549" s="42"/>
      <c r="H549" s="69"/>
    </row>
    <row r="550" spans="1:8" ht="15.75" customHeight="1" x14ac:dyDescent="0.25">
      <c r="A550" s="68"/>
      <c r="D550" s="42"/>
      <c r="H550" s="69"/>
    </row>
    <row r="551" spans="1:8" ht="15.75" customHeight="1" x14ac:dyDescent="0.25">
      <c r="A551" s="68"/>
      <c r="D551" s="42"/>
      <c r="H551" s="69"/>
    </row>
    <row r="552" spans="1:8" ht="15.75" customHeight="1" x14ac:dyDescent="0.25">
      <c r="A552" s="68"/>
      <c r="D552" s="42"/>
      <c r="H552" s="69"/>
    </row>
    <row r="553" spans="1:8" ht="15.75" customHeight="1" x14ac:dyDescent="0.25">
      <c r="A553" s="68"/>
      <c r="D553" s="42"/>
      <c r="H553" s="69"/>
    </row>
    <row r="554" spans="1:8" ht="15.75" customHeight="1" x14ac:dyDescent="0.25">
      <c r="A554" s="68"/>
      <c r="D554" s="42"/>
      <c r="H554" s="69"/>
    </row>
    <row r="555" spans="1:8" ht="15.75" customHeight="1" x14ac:dyDescent="0.25">
      <c r="A555" s="68"/>
      <c r="D555" s="42"/>
      <c r="H555" s="69"/>
    </row>
    <row r="556" spans="1:8" ht="15.75" customHeight="1" x14ac:dyDescent="0.25">
      <c r="A556" s="68"/>
      <c r="D556" s="42"/>
      <c r="H556" s="69"/>
    </row>
    <row r="557" spans="1:8" ht="15.75" customHeight="1" x14ac:dyDescent="0.25">
      <c r="A557" s="68"/>
      <c r="D557" s="42"/>
      <c r="H557" s="69"/>
    </row>
    <row r="558" spans="1:8" ht="15.75" customHeight="1" x14ac:dyDescent="0.25">
      <c r="A558" s="68"/>
      <c r="D558" s="42"/>
      <c r="H558" s="69"/>
    </row>
    <row r="559" spans="1:8" ht="15.75" customHeight="1" x14ac:dyDescent="0.25">
      <c r="A559" s="68"/>
      <c r="D559" s="42"/>
      <c r="H559" s="69"/>
    </row>
    <row r="560" spans="1:8" ht="15.75" customHeight="1" x14ac:dyDescent="0.25">
      <c r="A560" s="68"/>
      <c r="D560" s="42"/>
      <c r="H560" s="69"/>
    </row>
    <row r="561" spans="1:8" ht="15.75" customHeight="1" x14ac:dyDescent="0.25">
      <c r="A561" s="68"/>
      <c r="D561" s="42"/>
      <c r="H561" s="69"/>
    </row>
    <row r="562" spans="1:8" ht="15.75" customHeight="1" x14ac:dyDescent="0.25">
      <c r="A562" s="68"/>
      <c r="D562" s="42"/>
      <c r="H562" s="69"/>
    </row>
    <row r="563" spans="1:8" ht="15.75" customHeight="1" x14ac:dyDescent="0.25">
      <c r="A563" s="68"/>
      <c r="D563" s="42"/>
      <c r="H563" s="69"/>
    </row>
    <row r="564" spans="1:8" ht="15.75" customHeight="1" x14ac:dyDescent="0.25">
      <c r="A564" s="68"/>
      <c r="D564" s="42"/>
      <c r="H564" s="69"/>
    </row>
    <row r="565" spans="1:8" ht="15.75" customHeight="1" x14ac:dyDescent="0.25">
      <c r="A565" s="68"/>
      <c r="D565" s="42"/>
      <c r="H565" s="69"/>
    </row>
    <row r="566" spans="1:8" ht="15.75" customHeight="1" x14ac:dyDescent="0.25">
      <c r="A566" s="68"/>
      <c r="D566" s="42"/>
      <c r="H566" s="69"/>
    </row>
    <row r="567" spans="1:8" ht="15.75" customHeight="1" x14ac:dyDescent="0.25">
      <c r="A567" s="68"/>
      <c r="D567" s="42"/>
      <c r="H567" s="69"/>
    </row>
    <row r="568" spans="1:8" ht="15.75" customHeight="1" x14ac:dyDescent="0.25">
      <c r="A568" s="68"/>
      <c r="D568" s="42"/>
      <c r="H568" s="69"/>
    </row>
    <row r="569" spans="1:8" ht="15.75" customHeight="1" x14ac:dyDescent="0.25">
      <c r="A569" s="68"/>
      <c r="D569" s="42"/>
      <c r="H569" s="69"/>
    </row>
    <row r="570" spans="1:8" ht="15.75" customHeight="1" x14ac:dyDescent="0.25">
      <c r="A570" s="68"/>
      <c r="D570" s="42"/>
      <c r="H570" s="69"/>
    </row>
    <row r="571" spans="1:8" ht="15.75" customHeight="1" x14ac:dyDescent="0.25">
      <c r="A571" s="68"/>
      <c r="D571" s="42"/>
      <c r="H571" s="69"/>
    </row>
    <row r="572" spans="1:8" ht="15.75" customHeight="1" x14ac:dyDescent="0.25">
      <c r="A572" s="68"/>
      <c r="D572" s="42"/>
      <c r="H572" s="69"/>
    </row>
    <row r="573" spans="1:8" ht="15.75" customHeight="1" x14ac:dyDescent="0.25">
      <c r="A573" s="68"/>
      <c r="D573" s="42"/>
      <c r="H573" s="69"/>
    </row>
    <row r="574" spans="1:8" ht="15.75" customHeight="1" x14ac:dyDescent="0.25">
      <c r="A574" s="68"/>
      <c r="D574" s="42"/>
      <c r="H574" s="69"/>
    </row>
    <row r="575" spans="1:8" ht="15.75" customHeight="1" x14ac:dyDescent="0.25">
      <c r="A575" s="68"/>
      <c r="D575" s="42"/>
      <c r="H575" s="69"/>
    </row>
    <row r="576" spans="1:8" ht="15.75" customHeight="1" x14ac:dyDescent="0.25">
      <c r="A576" s="68"/>
      <c r="D576" s="42"/>
      <c r="H576" s="69"/>
    </row>
    <row r="577" spans="1:8" ht="15.75" customHeight="1" x14ac:dyDescent="0.25">
      <c r="A577" s="68"/>
      <c r="D577" s="42"/>
      <c r="H577" s="69"/>
    </row>
    <row r="578" spans="1:8" ht="15.75" customHeight="1" x14ac:dyDescent="0.25">
      <c r="A578" s="68"/>
      <c r="D578" s="42"/>
      <c r="H578" s="69"/>
    </row>
    <row r="579" spans="1:8" ht="15.75" customHeight="1" x14ac:dyDescent="0.25">
      <c r="A579" s="68"/>
      <c r="D579" s="42"/>
      <c r="H579" s="69"/>
    </row>
    <row r="580" spans="1:8" ht="15.75" customHeight="1" x14ac:dyDescent="0.25">
      <c r="A580" s="68"/>
      <c r="D580" s="42"/>
      <c r="H580" s="69"/>
    </row>
    <row r="581" spans="1:8" ht="15.75" customHeight="1" x14ac:dyDescent="0.25">
      <c r="A581" s="68"/>
      <c r="D581" s="42"/>
      <c r="H581" s="69"/>
    </row>
    <row r="582" spans="1:8" ht="15.75" customHeight="1" x14ac:dyDescent="0.25">
      <c r="A582" s="68"/>
      <c r="D582" s="42"/>
      <c r="H582" s="69"/>
    </row>
    <row r="583" spans="1:8" ht="15.75" customHeight="1" x14ac:dyDescent="0.25">
      <c r="A583" s="68"/>
      <c r="D583" s="42"/>
      <c r="H583" s="69"/>
    </row>
    <row r="584" spans="1:8" ht="15.75" customHeight="1" x14ac:dyDescent="0.25">
      <c r="A584" s="68"/>
      <c r="D584" s="42"/>
      <c r="H584" s="69"/>
    </row>
    <row r="585" spans="1:8" ht="15.75" customHeight="1" x14ac:dyDescent="0.25">
      <c r="A585" s="68"/>
      <c r="D585" s="42"/>
      <c r="H585" s="69"/>
    </row>
    <row r="586" spans="1:8" ht="15.75" customHeight="1" x14ac:dyDescent="0.25">
      <c r="A586" s="68"/>
      <c r="D586" s="42"/>
      <c r="H586" s="69"/>
    </row>
    <row r="587" spans="1:8" ht="15.75" customHeight="1" x14ac:dyDescent="0.25">
      <c r="A587" s="68"/>
      <c r="D587" s="42"/>
      <c r="H587" s="69"/>
    </row>
    <row r="588" spans="1:8" ht="15.75" customHeight="1" x14ac:dyDescent="0.25">
      <c r="A588" s="68"/>
      <c r="D588" s="42"/>
      <c r="H588" s="69"/>
    </row>
    <row r="589" spans="1:8" ht="15.75" customHeight="1" x14ac:dyDescent="0.25">
      <c r="A589" s="68"/>
      <c r="D589" s="42"/>
      <c r="H589" s="69"/>
    </row>
    <row r="590" spans="1:8" ht="15.75" customHeight="1" x14ac:dyDescent="0.25">
      <c r="A590" s="68"/>
      <c r="D590" s="42"/>
      <c r="H590" s="69"/>
    </row>
    <row r="591" spans="1:8" ht="15.75" customHeight="1" x14ac:dyDescent="0.25">
      <c r="A591" s="68"/>
      <c r="D591" s="42"/>
      <c r="H591" s="69"/>
    </row>
    <row r="592" spans="1:8" ht="15.75" customHeight="1" x14ac:dyDescent="0.25">
      <c r="A592" s="68"/>
      <c r="D592" s="42"/>
      <c r="H592" s="69"/>
    </row>
    <row r="593" spans="1:8" ht="15.75" customHeight="1" x14ac:dyDescent="0.25">
      <c r="A593" s="68"/>
      <c r="D593" s="42"/>
      <c r="H593" s="69"/>
    </row>
    <row r="594" spans="1:8" ht="15.75" customHeight="1" x14ac:dyDescent="0.25">
      <c r="A594" s="68"/>
      <c r="D594" s="42"/>
      <c r="H594" s="69"/>
    </row>
    <row r="595" spans="1:8" ht="15.75" customHeight="1" x14ac:dyDescent="0.25">
      <c r="A595" s="68"/>
      <c r="D595" s="42"/>
      <c r="H595" s="69"/>
    </row>
    <row r="596" spans="1:8" ht="15.75" customHeight="1" x14ac:dyDescent="0.25">
      <c r="A596" s="68"/>
      <c r="D596" s="42"/>
      <c r="H596" s="69"/>
    </row>
    <row r="597" spans="1:8" ht="15.75" customHeight="1" x14ac:dyDescent="0.25">
      <c r="A597" s="68"/>
      <c r="D597" s="42"/>
      <c r="H597" s="69"/>
    </row>
    <row r="598" spans="1:8" ht="15.75" customHeight="1" x14ac:dyDescent="0.25">
      <c r="A598" s="68"/>
      <c r="D598" s="42"/>
      <c r="H598" s="69"/>
    </row>
    <row r="599" spans="1:8" ht="15.75" customHeight="1" x14ac:dyDescent="0.25">
      <c r="A599" s="68"/>
      <c r="D599" s="42"/>
      <c r="H599" s="69"/>
    </row>
    <row r="600" spans="1:8" ht="15.75" customHeight="1" x14ac:dyDescent="0.25">
      <c r="A600" s="68"/>
      <c r="D600" s="42"/>
      <c r="H600" s="69"/>
    </row>
    <row r="601" spans="1:8" ht="15.75" customHeight="1" x14ac:dyDescent="0.25">
      <c r="A601" s="68"/>
      <c r="D601" s="42"/>
      <c r="H601" s="69"/>
    </row>
    <row r="602" spans="1:8" ht="15.75" customHeight="1" x14ac:dyDescent="0.25">
      <c r="A602" s="68"/>
      <c r="D602" s="42"/>
      <c r="H602" s="69"/>
    </row>
    <row r="603" spans="1:8" ht="15.75" customHeight="1" x14ac:dyDescent="0.25">
      <c r="A603" s="68"/>
      <c r="D603" s="42"/>
      <c r="H603" s="69"/>
    </row>
    <row r="604" spans="1:8" ht="15.75" customHeight="1" x14ac:dyDescent="0.25">
      <c r="A604" s="68"/>
      <c r="D604" s="42"/>
      <c r="H604" s="69"/>
    </row>
    <row r="605" spans="1:8" ht="15.75" customHeight="1" x14ac:dyDescent="0.25">
      <c r="A605" s="68"/>
      <c r="D605" s="42"/>
      <c r="H605" s="69"/>
    </row>
    <row r="606" spans="1:8" ht="15.75" customHeight="1" x14ac:dyDescent="0.25">
      <c r="A606" s="68"/>
      <c r="D606" s="42"/>
      <c r="H606" s="69"/>
    </row>
    <row r="607" spans="1:8" ht="15.75" customHeight="1" x14ac:dyDescent="0.25">
      <c r="A607" s="68"/>
      <c r="D607" s="42"/>
      <c r="H607" s="69"/>
    </row>
    <row r="608" spans="1:8" ht="15.75" customHeight="1" x14ac:dyDescent="0.25">
      <c r="A608" s="68"/>
      <c r="D608" s="42"/>
      <c r="H608" s="69"/>
    </row>
    <row r="609" spans="1:8" ht="15.75" customHeight="1" x14ac:dyDescent="0.25">
      <c r="A609" s="68"/>
      <c r="D609" s="42"/>
      <c r="H609" s="69"/>
    </row>
    <row r="610" spans="1:8" ht="15.75" customHeight="1" x14ac:dyDescent="0.25">
      <c r="A610" s="68"/>
      <c r="D610" s="42"/>
      <c r="H610" s="69"/>
    </row>
    <row r="611" spans="1:8" ht="15.75" customHeight="1" x14ac:dyDescent="0.25">
      <c r="A611" s="68"/>
      <c r="D611" s="42"/>
      <c r="H611" s="69"/>
    </row>
    <row r="612" spans="1:8" ht="15.75" customHeight="1" x14ac:dyDescent="0.25">
      <c r="A612" s="68"/>
      <c r="D612" s="42"/>
      <c r="H612" s="69"/>
    </row>
    <row r="613" spans="1:8" ht="15.75" customHeight="1" x14ac:dyDescent="0.25">
      <c r="A613" s="68"/>
      <c r="D613" s="42"/>
      <c r="H613" s="69"/>
    </row>
    <row r="614" spans="1:8" ht="15.75" customHeight="1" x14ac:dyDescent="0.25">
      <c r="A614" s="68"/>
      <c r="D614" s="42"/>
      <c r="H614" s="69"/>
    </row>
    <row r="615" spans="1:8" ht="15.75" customHeight="1" x14ac:dyDescent="0.25">
      <c r="A615" s="68"/>
      <c r="D615" s="42"/>
      <c r="H615" s="69"/>
    </row>
    <row r="616" spans="1:8" ht="15.75" customHeight="1" x14ac:dyDescent="0.25">
      <c r="A616" s="68"/>
      <c r="D616" s="42"/>
      <c r="H616" s="69"/>
    </row>
    <row r="617" spans="1:8" ht="15.75" customHeight="1" x14ac:dyDescent="0.25">
      <c r="A617" s="68"/>
      <c r="D617" s="42"/>
      <c r="H617" s="69"/>
    </row>
    <row r="618" spans="1:8" ht="15.75" customHeight="1" x14ac:dyDescent="0.25">
      <c r="A618" s="68"/>
      <c r="D618" s="42"/>
      <c r="H618" s="69"/>
    </row>
    <row r="619" spans="1:8" ht="15.75" customHeight="1" x14ac:dyDescent="0.25">
      <c r="A619" s="68"/>
      <c r="D619" s="42"/>
      <c r="H619" s="69"/>
    </row>
    <row r="620" spans="1:8" ht="15.75" customHeight="1" x14ac:dyDescent="0.25">
      <c r="A620" s="68"/>
      <c r="D620" s="42"/>
      <c r="H620" s="69"/>
    </row>
    <row r="621" spans="1:8" ht="15.75" customHeight="1" x14ac:dyDescent="0.25">
      <c r="A621" s="68"/>
      <c r="D621" s="42"/>
      <c r="H621" s="69"/>
    </row>
    <row r="622" spans="1:8" ht="15.75" customHeight="1" x14ac:dyDescent="0.25">
      <c r="A622" s="68"/>
      <c r="D622" s="42"/>
      <c r="H622" s="69"/>
    </row>
    <row r="623" spans="1:8" ht="15.75" customHeight="1" x14ac:dyDescent="0.25">
      <c r="A623" s="68"/>
      <c r="D623" s="42"/>
      <c r="H623" s="69"/>
    </row>
    <row r="624" spans="1:8" ht="15.75" customHeight="1" x14ac:dyDescent="0.25">
      <c r="A624" s="68"/>
      <c r="D624" s="42"/>
      <c r="H624" s="69"/>
    </row>
    <row r="625" spans="1:8" ht="15.75" customHeight="1" x14ac:dyDescent="0.25">
      <c r="A625" s="68"/>
      <c r="D625" s="42"/>
      <c r="H625" s="69"/>
    </row>
    <row r="626" spans="1:8" ht="15.75" customHeight="1" x14ac:dyDescent="0.25">
      <c r="A626" s="68"/>
      <c r="D626" s="42"/>
      <c r="H626" s="69"/>
    </row>
    <row r="627" spans="1:8" ht="15.75" customHeight="1" x14ac:dyDescent="0.25">
      <c r="A627" s="68"/>
      <c r="D627" s="42"/>
      <c r="H627" s="69"/>
    </row>
    <row r="628" spans="1:8" ht="15.75" customHeight="1" x14ac:dyDescent="0.25">
      <c r="A628" s="68"/>
      <c r="D628" s="42"/>
      <c r="H628" s="69"/>
    </row>
    <row r="629" spans="1:8" ht="15.75" customHeight="1" x14ac:dyDescent="0.25">
      <c r="A629" s="68"/>
      <c r="D629" s="42"/>
      <c r="H629" s="69"/>
    </row>
    <row r="630" spans="1:8" ht="15.75" customHeight="1" x14ac:dyDescent="0.25">
      <c r="A630" s="68"/>
      <c r="D630" s="42"/>
      <c r="H630" s="69"/>
    </row>
    <row r="631" spans="1:8" ht="15.75" customHeight="1" x14ac:dyDescent="0.25">
      <c r="A631" s="68"/>
      <c r="D631" s="42"/>
      <c r="H631" s="69"/>
    </row>
    <row r="632" spans="1:8" ht="15.75" customHeight="1" x14ac:dyDescent="0.25">
      <c r="A632" s="68"/>
      <c r="D632" s="42"/>
      <c r="H632" s="69"/>
    </row>
    <row r="633" spans="1:8" ht="15.75" customHeight="1" x14ac:dyDescent="0.25">
      <c r="A633" s="68"/>
      <c r="D633" s="42"/>
      <c r="H633" s="69"/>
    </row>
    <row r="634" spans="1:8" ht="15.75" customHeight="1" x14ac:dyDescent="0.25">
      <c r="A634" s="68"/>
      <c r="D634" s="42"/>
      <c r="H634" s="69"/>
    </row>
    <row r="635" spans="1:8" ht="15.75" customHeight="1" x14ac:dyDescent="0.25">
      <c r="A635" s="68"/>
      <c r="D635" s="42"/>
      <c r="H635" s="69"/>
    </row>
    <row r="636" spans="1:8" ht="15.75" customHeight="1" x14ac:dyDescent="0.25">
      <c r="A636" s="68"/>
      <c r="D636" s="42"/>
      <c r="H636" s="69"/>
    </row>
    <row r="637" spans="1:8" ht="15.75" customHeight="1" x14ac:dyDescent="0.25">
      <c r="A637" s="68"/>
      <c r="D637" s="42"/>
      <c r="H637" s="69"/>
    </row>
    <row r="638" spans="1:8" ht="15.75" customHeight="1" x14ac:dyDescent="0.25">
      <c r="A638" s="68"/>
      <c r="D638" s="42"/>
      <c r="H638" s="69"/>
    </row>
    <row r="639" spans="1:8" ht="15.75" customHeight="1" x14ac:dyDescent="0.25">
      <c r="A639" s="68"/>
      <c r="D639" s="42"/>
      <c r="H639" s="69"/>
    </row>
    <row r="640" spans="1:8" ht="15.75" customHeight="1" x14ac:dyDescent="0.25">
      <c r="A640" s="68"/>
      <c r="D640" s="42"/>
      <c r="H640" s="69"/>
    </row>
    <row r="641" spans="1:8" ht="15.75" customHeight="1" x14ac:dyDescent="0.25">
      <c r="A641" s="68"/>
      <c r="D641" s="42"/>
      <c r="H641" s="69"/>
    </row>
    <row r="642" spans="1:8" ht="15.75" customHeight="1" x14ac:dyDescent="0.25">
      <c r="A642" s="68"/>
      <c r="D642" s="42"/>
      <c r="H642" s="69"/>
    </row>
    <row r="643" spans="1:8" ht="15.75" customHeight="1" x14ac:dyDescent="0.25">
      <c r="A643" s="68"/>
      <c r="D643" s="42"/>
      <c r="H643" s="69"/>
    </row>
    <row r="644" spans="1:8" ht="15.75" customHeight="1" x14ac:dyDescent="0.25">
      <c r="A644" s="68"/>
      <c r="D644" s="42"/>
      <c r="H644" s="69"/>
    </row>
    <row r="645" spans="1:8" ht="15.75" customHeight="1" x14ac:dyDescent="0.25">
      <c r="A645" s="68"/>
      <c r="D645" s="42"/>
      <c r="H645" s="69"/>
    </row>
    <row r="646" spans="1:8" ht="15.75" customHeight="1" x14ac:dyDescent="0.25">
      <c r="A646" s="68"/>
      <c r="D646" s="42"/>
      <c r="H646" s="69"/>
    </row>
    <row r="647" spans="1:8" ht="15.75" customHeight="1" x14ac:dyDescent="0.25">
      <c r="A647" s="68"/>
      <c r="D647" s="42"/>
      <c r="H647" s="69"/>
    </row>
    <row r="648" spans="1:8" ht="15.75" customHeight="1" x14ac:dyDescent="0.25">
      <c r="A648" s="68"/>
      <c r="D648" s="42"/>
      <c r="H648" s="69"/>
    </row>
    <row r="649" spans="1:8" ht="15.75" customHeight="1" x14ac:dyDescent="0.25">
      <c r="A649" s="68"/>
      <c r="D649" s="42"/>
      <c r="H649" s="69"/>
    </row>
    <row r="650" spans="1:8" ht="15.75" customHeight="1" x14ac:dyDescent="0.25">
      <c r="A650" s="68"/>
      <c r="D650" s="42"/>
      <c r="H650" s="69"/>
    </row>
    <row r="651" spans="1:8" ht="15.75" customHeight="1" x14ac:dyDescent="0.25">
      <c r="A651" s="68"/>
      <c r="D651" s="42"/>
      <c r="H651" s="69"/>
    </row>
    <row r="652" spans="1:8" ht="15.75" customHeight="1" x14ac:dyDescent="0.25">
      <c r="A652" s="68"/>
      <c r="D652" s="42"/>
      <c r="H652" s="69"/>
    </row>
    <row r="653" spans="1:8" ht="15.75" customHeight="1" x14ac:dyDescent="0.25">
      <c r="A653" s="68"/>
      <c r="D653" s="42"/>
      <c r="H653" s="69"/>
    </row>
    <row r="654" spans="1:8" ht="15.75" customHeight="1" x14ac:dyDescent="0.25">
      <c r="A654" s="68"/>
      <c r="D654" s="42"/>
      <c r="H654" s="69"/>
    </row>
    <row r="655" spans="1:8" ht="15.75" customHeight="1" x14ac:dyDescent="0.25">
      <c r="A655" s="68"/>
      <c r="D655" s="42"/>
      <c r="H655" s="69"/>
    </row>
    <row r="656" spans="1:8" ht="15.75" customHeight="1" x14ac:dyDescent="0.25">
      <c r="A656" s="68"/>
      <c r="D656" s="42"/>
      <c r="H656" s="69"/>
    </row>
    <row r="657" spans="1:8" ht="15.75" customHeight="1" x14ac:dyDescent="0.25">
      <c r="A657" s="68"/>
      <c r="D657" s="42"/>
      <c r="H657" s="69"/>
    </row>
    <row r="658" spans="1:8" ht="15.75" customHeight="1" x14ac:dyDescent="0.25">
      <c r="A658" s="68"/>
      <c r="D658" s="42"/>
      <c r="H658" s="69"/>
    </row>
    <row r="659" spans="1:8" ht="15.75" customHeight="1" x14ac:dyDescent="0.25">
      <c r="A659" s="68"/>
      <c r="D659" s="42"/>
      <c r="H659" s="69"/>
    </row>
    <row r="660" spans="1:8" ht="15.75" customHeight="1" x14ac:dyDescent="0.25">
      <c r="A660" s="68"/>
      <c r="D660" s="42"/>
      <c r="H660" s="69"/>
    </row>
    <row r="661" spans="1:8" ht="15.75" customHeight="1" x14ac:dyDescent="0.25">
      <c r="A661" s="68"/>
      <c r="D661" s="42"/>
      <c r="H661" s="69"/>
    </row>
    <row r="662" spans="1:8" ht="15.75" customHeight="1" x14ac:dyDescent="0.25">
      <c r="A662" s="68"/>
      <c r="D662" s="42"/>
      <c r="H662" s="69"/>
    </row>
    <row r="663" spans="1:8" ht="15.75" customHeight="1" x14ac:dyDescent="0.25">
      <c r="A663" s="68"/>
      <c r="D663" s="42"/>
      <c r="H663" s="69"/>
    </row>
    <row r="664" spans="1:8" ht="15.75" customHeight="1" x14ac:dyDescent="0.25">
      <c r="A664" s="68"/>
      <c r="D664" s="42"/>
      <c r="H664" s="69"/>
    </row>
    <row r="665" spans="1:8" ht="15.75" customHeight="1" x14ac:dyDescent="0.25">
      <c r="A665" s="68"/>
      <c r="D665" s="42"/>
      <c r="H665" s="69"/>
    </row>
    <row r="666" spans="1:8" ht="15.75" customHeight="1" x14ac:dyDescent="0.25">
      <c r="A666" s="68"/>
      <c r="D666" s="42"/>
      <c r="H666" s="69"/>
    </row>
    <row r="667" spans="1:8" ht="15.75" customHeight="1" x14ac:dyDescent="0.25">
      <c r="A667" s="68"/>
      <c r="D667" s="42"/>
      <c r="H667" s="69"/>
    </row>
    <row r="668" spans="1:8" ht="15.75" customHeight="1" x14ac:dyDescent="0.25">
      <c r="A668" s="68"/>
      <c r="D668" s="42"/>
      <c r="H668" s="69"/>
    </row>
    <row r="669" spans="1:8" ht="15.75" customHeight="1" x14ac:dyDescent="0.25">
      <c r="A669" s="68"/>
      <c r="D669" s="42"/>
      <c r="H669" s="69"/>
    </row>
    <row r="670" spans="1:8" ht="15.75" customHeight="1" x14ac:dyDescent="0.25">
      <c r="A670" s="68"/>
      <c r="D670" s="42"/>
      <c r="H670" s="69"/>
    </row>
    <row r="671" spans="1:8" ht="15.75" customHeight="1" x14ac:dyDescent="0.25">
      <c r="A671" s="68"/>
      <c r="D671" s="42"/>
      <c r="H671" s="69"/>
    </row>
    <row r="672" spans="1:8" ht="15.75" customHeight="1" x14ac:dyDescent="0.25">
      <c r="A672" s="68"/>
      <c r="D672" s="42"/>
      <c r="H672" s="69"/>
    </row>
    <row r="673" spans="1:8" ht="15.75" customHeight="1" x14ac:dyDescent="0.25">
      <c r="A673" s="68"/>
      <c r="D673" s="42"/>
      <c r="H673" s="69"/>
    </row>
    <row r="674" spans="1:8" ht="15.75" customHeight="1" x14ac:dyDescent="0.25">
      <c r="A674" s="68"/>
      <c r="D674" s="42"/>
      <c r="H674" s="69"/>
    </row>
    <row r="675" spans="1:8" ht="15.75" customHeight="1" x14ac:dyDescent="0.25">
      <c r="A675" s="68"/>
      <c r="D675" s="42"/>
      <c r="H675" s="69"/>
    </row>
    <row r="676" spans="1:8" ht="15.75" customHeight="1" x14ac:dyDescent="0.25">
      <c r="A676" s="68"/>
      <c r="D676" s="42"/>
      <c r="H676" s="69"/>
    </row>
    <row r="677" spans="1:8" ht="15.75" customHeight="1" x14ac:dyDescent="0.25">
      <c r="A677" s="68"/>
      <c r="D677" s="42"/>
      <c r="H677" s="69"/>
    </row>
    <row r="678" spans="1:8" ht="15.75" customHeight="1" x14ac:dyDescent="0.25">
      <c r="A678" s="68"/>
      <c r="D678" s="42"/>
      <c r="H678" s="69"/>
    </row>
    <row r="679" spans="1:8" ht="15.75" customHeight="1" x14ac:dyDescent="0.25">
      <c r="A679" s="68"/>
      <c r="D679" s="42"/>
      <c r="H679" s="69"/>
    </row>
    <row r="680" spans="1:8" ht="15.75" customHeight="1" x14ac:dyDescent="0.25">
      <c r="A680" s="68"/>
      <c r="D680" s="42"/>
      <c r="H680" s="69"/>
    </row>
    <row r="681" spans="1:8" ht="15.75" customHeight="1" x14ac:dyDescent="0.25">
      <c r="A681" s="68"/>
      <c r="D681" s="42"/>
      <c r="H681" s="69"/>
    </row>
    <row r="682" spans="1:8" ht="15.75" customHeight="1" x14ac:dyDescent="0.25">
      <c r="A682" s="68"/>
      <c r="D682" s="42"/>
      <c r="H682" s="69"/>
    </row>
    <row r="683" spans="1:8" ht="15.75" customHeight="1" x14ac:dyDescent="0.25">
      <c r="A683" s="68"/>
      <c r="D683" s="42"/>
      <c r="H683" s="69"/>
    </row>
    <row r="684" spans="1:8" ht="15.75" customHeight="1" x14ac:dyDescent="0.25">
      <c r="A684" s="68"/>
      <c r="D684" s="42"/>
      <c r="H684" s="69"/>
    </row>
    <row r="685" spans="1:8" ht="15.75" customHeight="1" x14ac:dyDescent="0.25">
      <c r="A685" s="68"/>
      <c r="D685" s="42"/>
      <c r="H685" s="69"/>
    </row>
    <row r="686" spans="1:8" ht="15.75" customHeight="1" x14ac:dyDescent="0.25">
      <c r="A686" s="68"/>
      <c r="D686" s="42"/>
      <c r="H686" s="69"/>
    </row>
    <row r="687" spans="1:8" ht="15.75" customHeight="1" x14ac:dyDescent="0.25">
      <c r="A687" s="68"/>
      <c r="D687" s="42"/>
      <c r="H687" s="69"/>
    </row>
    <row r="688" spans="1:8" ht="15.75" customHeight="1" x14ac:dyDescent="0.25">
      <c r="A688" s="68"/>
      <c r="D688" s="42"/>
      <c r="H688" s="69"/>
    </row>
    <row r="689" spans="1:8" ht="15.75" customHeight="1" x14ac:dyDescent="0.25">
      <c r="A689" s="68"/>
      <c r="D689" s="42"/>
      <c r="H689" s="69"/>
    </row>
    <row r="690" spans="1:8" ht="15.75" customHeight="1" x14ac:dyDescent="0.25">
      <c r="A690" s="68"/>
      <c r="D690" s="42"/>
      <c r="H690" s="69"/>
    </row>
    <row r="691" spans="1:8" ht="15.75" customHeight="1" x14ac:dyDescent="0.25">
      <c r="A691" s="68"/>
      <c r="D691" s="42"/>
      <c r="H691" s="69"/>
    </row>
    <row r="692" spans="1:8" ht="15.75" customHeight="1" x14ac:dyDescent="0.25">
      <c r="A692" s="68"/>
      <c r="D692" s="42"/>
      <c r="H692" s="69"/>
    </row>
    <row r="693" spans="1:8" ht="15.75" customHeight="1" x14ac:dyDescent="0.25">
      <c r="A693" s="68"/>
      <c r="D693" s="42"/>
      <c r="H693" s="69"/>
    </row>
    <row r="694" spans="1:8" ht="15.75" customHeight="1" x14ac:dyDescent="0.25">
      <c r="A694" s="68"/>
      <c r="D694" s="42"/>
      <c r="H694" s="69"/>
    </row>
    <row r="695" spans="1:8" ht="15.75" customHeight="1" x14ac:dyDescent="0.25">
      <c r="A695" s="68"/>
      <c r="D695" s="42"/>
      <c r="H695" s="69"/>
    </row>
    <row r="696" spans="1:8" ht="15.75" customHeight="1" x14ac:dyDescent="0.25">
      <c r="A696" s="68"/>
      <c r="D696" s="42"/>
      <c r="H696" s="69"/>
    </row>
    <row r="697" spans="1:8" ht="15.75" customHeight="1" x14ac:dyDescent="0.25">
      <c r="A697" s="68"/>
      <c r="D697" s="42"/>
      <c r="H697" s="69"/>
    </row>
    <row r="698" spans="1:8" ht="15.75" customHeight="1" x14ac:dyDescent="0.25">
      <c r="A698" s="68"/>
      <c r="D698" s="42"/>
      <c r="H698" s="69"/>
    </row>
    <row r="699" spans="1:8" ht="15.75" customHeight="1" x14ac:dyDescent="0.25">
      <c r="A699" s="68"/>
      <c r="D699" s="42"/>
      <c r="H699" s="69"/>
    </row>
    <row r="700" spans="1:8" ht="15.75" customHeight="1" x14ac:dyDescent="0.25">
      <c r="A700" s="68"/>
      <c r="D700" s="42"/>
      <c r="H700" s="69"/>
    </row>
    <row r="701" spans="1:8" ht="15.75" customHeight="1" x14ac:dyDescent="0.25">
      <c r="A701" s="68"/>
      <c r="D701" s="42"/>
      <c r="H701" s="69"/>
    </row>
    <row r="702" spans="1:8" ht="15.75" customHeight="1" x14ac:dyDescent="0.25">
      <c r="A702" s="68"/>
      <c r="D702" s="42"/>
      <c r="H702" s="69"/>
    </row>
    <row r="703" spans="1:8" ht="15.75" customHeight="1" x14ac:dyDescent="0.25">
      <c r="A703" s="68"/>
      <c r="D703" s="42"/>
      <c r="H703" s="69"/>
    </row>
    <row r="704" spans="1:8" ht="15.75" customHeight="1" x14ac:dyDescent="0.25">
      <c r="A704" s="68"/>
      <c r="D704" s="42"/>
      <c r="H704" s="69"/>
    </row>
    <row r="705" spans="1:8" ht="15.75" customHeight="1" x14ac:dyDescent="0.25">
      <c r="A705" s="68"/>
      <c r="D705" s="42"/>
      <c r="H705" s="69"/>
    </row>
    <row r="706" spans="1:8" ht="15.75" customHeight="1" x14ac:dyDescent="0.25">
      <c r="A706" s="68"/>
      <c r="D706" s="42"/>
      <c r="H706" s="69"/>
    </row>
    <row r="707" spans="1:8" ht="15.75" customHeight="1" x14ac:dyDescent="0.25">
      <c r="A707" s="68"/>
      <c r="D707" s="42"/>
      <c r="H707" s="69"/>
    </row>
    <row r="708" spans="1:8" ht="15.75" customHeight="1" x14ac:dyDescent="0.25">
      <c r="A708" s="68"/>
      <c r="D708" s="42"/>
      <c r="H708" s="69"/>
    </row>
    <row r="709" spans="1:8" ht="15.75" customHeight="1" x14ac:dyDescent="0.25">
      <c r="A709" s="68"/>
      <c r="D709" s="42"/>
      <c r="H709" s="69"/>
    </row>
    <row r="710" spans="1:8" ht="15.75" customHeight="1" x14ac:dyDescent="0.25">
      <c r="A710" s="68"/>
      <c r="D710" s="42"/>
      <c r="H710" s="69"/>
    </row>
    <row r="711" spans="1:8" ht="15.75" customHeight="1" x14ac:dyDescent="0.25">
      <c r="A711" s="68"/>
      <c r="D711" s="42"/>
      <c r="H711" s="69"/>
    </row>
    <row r="712" spans="1:8" ht="15.75" customHeight="1" x14ac:dyDescent="0.25">
      <c r="A712" s="68"/>
      <c r="D712" s="42"/>
      <c r="H712" s="69"/>
    </row>
    <row r="713" spans="1:8" ht="15.75" customHeight="1" x14ac:dyDescent="0.25">
      <c r="A713" s="68"/>
      <c r="D713" s="42"/>
      <c r="H713" s="69"/>
    </row>
    <row r="714" spans="1:8" ht="15.75" customHeight="1" x14ac:dyDescent="0.25">
      <c r="A714" s="68"/>
      <c r="D714" s="42"/>
      <c r="H714" s="69"/>
    </row>
    <row r="715" spans="1:8" ht="15.75" customHeight="1" x14ac:dyDescent="0.25">
      <c r="A715" s="68"/>
      <c r="D715" s="42"/>
      <c r="H715" s="69"/>
    </row>
    <row r="716" spans="1:8" ht="15.75" customHeight="1" x14ac:dyDescent="0.25">
      <c r="A716" s="68"/>
      <c r="D716" s="42"/>
      <c r="H716" s="69"/>
    </row>
    <row r="717" spans="1:8" ht="15.75" customHeight="1" x14ac:dyDescent="0.25">
      <c r="A717" s="68"/>
      <c r="D717" s="42"/>
      <c r="H717" s="69"/>
    </row>
    <row r="718" spans="1:8" ht="15.75" customHeight="1" x14ac:dyDescent="0.25">
      <c r="A718" s="68"/>
      <c r="D718" s="42"/>
      <c r="H718" s="69"/>
    </row>
    <row r="719" spans="1:8" ht="15.75" customHeight="1" x14ac:dyDescent="0.25">
      <c r="A719" s="68"/>
      <c r="D719" s="42"/>
      <c r="H719" s="69"/>
    </row>
    <row r="720" spans="1:8" ht="15.75" customHeight="1" x14ac:dyDescent="0.25">
      <c r="A720" s="68"/>
      <c r="D720" s="42"/>
      <c r="H720" s="69"/>
    </row>
    <row r="721" spans="1:8" ht="15.75" customHeight="1" x14ac:dyDescent="0.25">
      <c r="A721" s="68"/>
      <c r="D721" s="42"/>
      <c r="H721" s="69"/>
    </row>
    <row r="722" spans="1:8" ht="15.75" customHeight="1" x14ac:dyDescent="0.25">
      <c r="A722" s="68"/>
      <c r="D722" s="42"/>
      <c r="H722" s="69"/>
    </row>
    <row r="723" spans="1:8" ht="15.75" customHeight="1" x14ac:dyDescent="0.25">
      <c r="A723" s="68"/>
      <c r="D723" s="42"/>
      <c r="H723" s="69"/>
    </row>
    <row r="724" spans="1:8" ht="15.75" customHeight="1" x14ac:dyDescent="0.25">
      <c r="A724" s="68"/>
      <c r="D724" s="42"/>
      <c r="H724" s="69"/>
    </row>
    <row r="725" spans="1:8" ht="15.75" customHeight="1" x14ac:dyDescent="0.25">
      <c r="A725" s="68"/>
      <c r="D725" s="42"/>
      <c r="H725" s="69"/>
    </row>
    <row r="726" spans="1:8" ht="15.75" customHeight="1" x14ac:dyDescent="0.25">
      <c r="A726" s="68"/>
      <c r="D726" s="42"/>
      <c r="H726" s="69"/>
    </row>
    <row r="727" spans="1:8" ht="15.75" customHeight="1" x14ac:dyDescent="0.25">
      <c r="A727" s="68"/>
      <c r="D727" s="42"/>
      <c r="H727" s="69"/>
    </row>
    <row r="728" spans="1:8" ht="15.75" customHeight="1" x14ac:dyDescent="0.25">
      <c r="A728" s="68"/>
      <c r="D728" s="42"/>
      <c r="H728" s="69"/>
    </row>
    <row r="729" spans="1:8" ht="15.75" customHeight="1" x14ac:dyDescent="0.25">
      <c r="A729" s="68"/>
      <c r="D729" s="42"/>
      <c r="H729" s="69"/>
    </row>
    <row r="730" spans="1:8" ht="15.75" customHeight="1" x14ac:dyDescent="0.25">
      <c r="A730" s="68"/>
      <c r="D730" s="42"/>
      <c r="H730" s="69"/>
    </row>
    <row r="731" spans="1:8" ht="15.75" customHeight="1" x14ac:dyDescent="0.25">
      <c r="A731" s="68"/>
      <c r="D731" s="42"/>
      <c r="H731" s="69"/>
    </row>
    <row r="732" spans="1:8" ht="15.75" customHeight="1" x14ac:dyDescent="0.25">
      <c r="A732" s="68"/>
      <c r="D732" s="42"/>
      <c r="H732" s="69"/>
    </row>
    <row r="733" spans="1:8" ht="15.75" customHeight="1" x14ac:dyDescent="0.25">
      <c r="A733" s="68"/>
      <c r="D733" s="42"/>
      <c r="H733" s="69"/>
    </row>
    <row r="734" spans="1:8" ht="15.75" customHeight="1" x14ac:dyDescent="0.25">
      <c r="A734" s="68"/>
      <c r="D734" s="42"/>
      <c r="H734" s="69"/>
    </row>
    <row r="735" spans="1:8" ht="15.75" customHeight="1" x14ac:dyDescent="0.25">
      <c r="A735" s="68"/>
      <c r="D735" s="42"/>
      <c r="H735" s="69"/>
    </row>
    <row r="736" spans="1:8" ht="15.75" customHeight="1" x14ac:dyDescent="0.25">
      <c r="A736" s="68"/>
      <c r="D736" s="42"/>
      <c r="H736" s="69"/>
    </row>
    <row r="737" spans="1:8" ht="15.75" customHeight="1" x14ac:dyDescent="0.25">
      <c r="A737" s="68"/>
      <c r="D737" s="42"/>
      <c r="H737" s="69"/>
    </row>
    <row r="738" spans="1:8" ht="15.75" customHeight="1" x14ac:dyDescent="0.25">
      <c r="A738" s="68"/>
      <c r="D738" s="42"/>
      <c r="H738" s="69"/>
    </row>
    <row r="739" spans="1:8" ht="15.75" customHeight="1" x14ac:dyDescent="0.25">
      <c r="A739" s="68"/>
      <c r="D739" s="42"/>
      <c r="H739" s="69"/>
    </row>
    <row r="740" spans="1:8" ht="15.75" customHeight="1" x14ac:dyDescent="0.25">
      <c r="A740" s="68"/>
      <c r="D740" s="42"/>
      <c r="H740" s="69"/>
    </row>
    <row r="741" spans="1:8" ht="15.75" customHeight="1" x14ac:dyDescent="0.25">
      <c r="A741" s="68"/>
      <c r="D741" s="42"/>
      <c r="H741" s="69"/>
    </row>
    <row r="742" spans="1:8" ht="15.75" customHeight="1" x14ac:dyDescent="0.25">
      <c r="A742" s="68"/>
      <c r="D742" s="42"/>
      <c r="H742" s="69"/>
    </row>
    <row r="743" spans="1:8" ht="15.75" customHeight="1" x14ac:dyDescent="0.25">
      <c r="A743" s="68"/>
      <c r="D743" s="42"/>
      <c r="H743" s="69"/>
    </row>
    <row r="744" spans="1:8" ht="15.75" customHeight="1" x14ac:dyDescent="0.25">
      <c r="A744" s="68"/>
      <c r="D744" s="42"/>
      <c r="H744" s="69"/>
    </row>
    <row r="745" spans="1:8" ht="15.75" customHeight="1" x14ac:dyDescent="0.25">
      <c r="A745" s="68"/>
      <c r="D745" s="42"/>
      <c r="H745" s="69"/>
    </row>
    <row r="746" spans="1:8" ht="15.75" customHeight="1" x14ac:dyDescent="0.25">
      <c r="A746" s="68"/>
      <c r="D746" s="42"/>
      <c r="H746" s="69"/>
    </row>
    <row r="747" spans="1:8" ht="15.75" customHeight="1" x14ac:dyDescent="0.25">
      <c r="A747" s="68"/>
      <c r="D747" s="42"/>
      <c r="H747" s="69"/>
    </row>
    <row r="748" spans="1:8" ht="15.75" customHeight="1" x14ac:dyDescent="0.25">
      <c r="A748" s="68"/>
      <c r="D748" s="42"/>
      <c r="H748" s="69"/>
    </row>
    <row r="749" spans="1:8" ht="15.75" customHeight="1" x14ac:dyDescent="0.25">
      <c r="A749" s="68"/>
      <c r="D749" s="42"/>
      <c r="H749" s="69"/>
    </row>
    <row r="750" spans="1:8" ht="15.75" customHeight="1" x14ac:dyDescent="0.25">
      <c r="A750" s="68"/>
      <c r="D750" s="42"/>
      <c r="H750" s="69"/>
    </row>
    <row r="751" spans="1:8" ht="15.75" customHeight="1" x14ac:dyDescent="0.25">
      <c r="A751" s="68"/>
      <c r="D751" s="42"/>
      <c r="H751" s="69"/>
    </row>
    <row r="752" spans="1:8" ht="15.75" customHeight="1" x14ac:dyDescent="0.25">
      <c r="A752" s="68"/>
      <c r="D752" s="42"/>
      <c r="H752" s="69"/>
    </row>
    <row r="753" spans="1:8" ht="15.75" customHeight="1" x14ac:dyDescent="0.25">
      <c r="A753" s="68"/>
      <c r="D753" s="42"/>
      <c r="H753" s="69"/>
    </row>
    <row r="754" spans="1:8" ht="15.75" customHeight="1" x14ac:dyDescent="0.25">
      <c r="A754" s="68"/>
      <c r="D754" s="42"/>
      <c r="H754" s="69"/>
    </row>
    <row r="755" spans="1:8" ht="15.75" customHeight="1" x14ac:dyDescent="0.25">
      <c r="A755" s="68"/>
      <c r="D755" s="42"/>
      <c r="H755" s="69"/>
    </row>
    <row r="756" spans="1:8" ht="15.75" customHeight="1" x14ac:dyDescent="0.25">
      <c r="A756" s="68"/>
      <c r="D756" s="42"/>
      <c r="H756" s="69"/>
    </row>
    <row r="757" spans="1:8" ht="15.75" customHeight="1" x14ac:dyDescent="0.25">
      <c r="A757" s="68"/>
      <c r="D757" s="42"/>
      <c r="H757" s="69"/>
    </row>
    <row r="758" spans="1:8" ht="15.75" customHeight="1" x14ac:dyDescent="0.25">
      <c r="A758" s="68"/>
      <c r="D758" s="42"/>
      <c r="H758" s="69"/>
    </row>
    <row r="759" spans="1:8" ht="15.75" customHeight="1" x14ac:dyDescent="0.25">
      <c r="A759" s="68"/>
      <c r="D759" s="42"/>
      <c r="H759" s="69"/>
    </row>
    <row r="760" spans="1:8" ht="15.75" customHeight="1" x14ac:dyDescent="0.25">
      <c r="A760" s="68"/>
      <c r="D760" s="42"/>
      <c r="H760" s="69"/>
    </row>
    <row r="761" spans="1:8" ht="15.75" customHeight="1" x14ac:dyDescent="0.25">
      <c r="A761" s="68"/>
      <c r="D761" s="42"/>
      <c r="H761" s="69"/>
    </row>
    <row r="762" spans="1:8" ht="15.75" customHeight="1" x14ac:dyDescent="0.25">
      <c r="A762" s="68"/>
      <c r="D762" s="42"/>
      <c r="H762" s="69"/>
    </row>
    <row r="763" spans="1:8" ht="15.75" customHeight="1" x14ac:dyDescent="0.25">
      <c r="A763" s="68"/>
      <c r="D763" s="42"/>
      <c r="H763" s="69"/>
    </row>
    <row r="764" spans="1:8" ht="15.75" customHeight="1" x14ac:dyDescent="0.25">
      <c r="A764" s="68"/>
      <c r="D764" s="42"/>
      <c r="H764" s="69"/>
    </row>
    <row r="765" spans="1:8" ht="15.75" customHeight="1" x14ac:dyDescent="0.25">
      <c r="A765" s="68"/>
      <c r="D765" s="42"/>
      <c r="H765" s="69"/>
    </row>
    <row r="766" spans="1:8" ht="15.75" customHeight="1" x14ac:dyDescent="0.25">
      <c r="A766" s="68"/>
      <c r="D766" s="42"/>
      <c r="H766" s="69"/>
    </row>
    <row r="767" spans="1:8" ht="15.75" customHeight="1" x14ac:dyDescent="0.25">
      <c r="A767" s="68"/>
      <c r="D767" s="42"/>
      <c r="H767" s="69"/>
    </row>
    <row r="768" spans="1:8" ht="15.75" customHeight="1" x14ac:dyDescent="0.25">
      <c r="A768" s="68"/>
      <c r="D768" s="42"/>
      <c r="H768" s="69"/>
    </row>
    <row r="769" spans="1:8" ht="15.75" customHeight="1" x14ac:dyDescent="0.25">
      <c r="A769" s="68"/>
      <c r="D769" s="42"/>
      <c r="H769" s="69"/>
    </row>
    <row r="770" spans="1:8" ht="15.75" customHeight="1" x14ac:dyDescent="0.25">
      <c r="A770" s="68"/>
      <c r="D770" s="42"/>
      <c r="H770" s="69"/>
    </row>
    <row r="771" spans="1:8" ht="15.75" customHeight="1" x14ac:dyDescent="0.25">
      <c r="A771" s="68"/>
      <c r="D771" s="42"/>
      <c r="H771" s="69"/>
    </row>
    <row r="772" spans="1:8" ht="15.75" customHeight="1" x14ac:dyDescent="0.25">
      <c r="A772" s="68"/>
      <c r="D772" s="42"/>
      <c r="H772" s="69"/>
    </row>
    <row r="773" spans="1:8" ht="15.75" customHeight="1" x14ac:dyDescent="0.25">
      <c r="A773" s="68"/>
      <c r="D773" s="42"/>
      <c r="H773" s="69"/>
    </row>
    <row r="774" spans="1:8" ht="15.75" customHeight="1" x14ac:dyDescent="0.25">
      <c r="A774" s="68"/>
      <c r="D774" s="42"/>
      <c r="H774" s="69"/>
    </row>
    <row r="775" spans="1:8" ht="15.75" customHeight="1" x14ac:dyDescent="0.25">
      <c r="A775" s="68"/>
      <c r="D775" s="42"/>
      <c r="H775" s="69"/>
    </row>
    <row r="776" spans="1:8" ht="15.75" customHeight="1" x14ac:dyDescent="0.25">
      <c r="A776" s="68"/>
      <c r="D776" s="42"/>
      <c r="H776" s="69"/>
    </row>
    <row r="777" spans="1:8" ht="15.75" customHeight="1" x14ac:dyDescent="0.25">
      <c r="A777" s="68"/>
      <c r="D777" s="42"/>
      <c r="H777" s="69"/>
    </row>
    <row r="778" spans="1:8" ht="15.75" customHeight="1" x14ac:dyDescent="0.25">
      <c r="A778" s="68"/>
      <c r="D778" s="42"/>
      <c r="H778" s="69"/>
    </row>
    <row r="779" spans="1:8" ht="15.75" customHeight="1" x14ac:dyDescent="0.25">
      <c r="A779" s="68"/>
      <c r="D779" s="42"/>
      <c r="H779" s="69"/>
    </row>
    <row r="780" spans="1:8" ht="15.75" customHeight="1" x14ac:dyDescent="0.25">
      <c r="A780" s="68"/>
      <c r="D780" s="42"/>
      <c r="H780" s="69"/>
    </row>
    <row r="781" spans="1:8" ht="15.75" customHeight="1" x14ac:dyDescent="0.25">
      <c r="A781" s="68"/>
      <c r="D781" s="42"/>
      <c r="H781" s="69"/>
    </row>
    <row r="782" spans="1:8" ht="15.75" customHeight="1" x14ac:dyDescent="0.25">
      <c r="A782" s="68"/>
      <c r="D782" s="42"/>
      <c r="H782" s="69"/>
    </row>
    <row r="783" spans="1:8" ht="15.75" customHeight="1" x14ac:dyDescent="0.25">
      <c r="A783" s="68"/>
      <c r="D783" s="42"/>
      <c r="H783" s="69"/>
    </row>
    <row r="784" spans="1:8" ht="15.75" customHeight="1" x14ac:dyDescent="0.25">
      <c r="A784" s="68"/>
      <c r="D784" s="42"/>
      <c r="H784" s="69"/>
    </row>
    <row r="785" spans="1:8" ht="15.75" customHeight="1" x14ac:dyDescent="0.25">
      <c r="A785" s="68"/>
      <c r="D785" s="42"/>
      <c r="H785" s="69"/>
    </row>
    <row r="786" spans="1:8" ht="15.75" customHeight="1" x14ac:dyDescent="0.25">
      <c r="A786" s="68"/>
      <c r="D786" s="42"/>
      <c r="H786" s="69"/>
    </row>
    <row r="787" spans="1:8" ht="15.75" customHeight="1" x14ac:dyDescent="0.25">
      <c r="A787" s="68"/>
      <c r="D787" s="42"/>
      <c r="H787" s="69"/>
    </row>
    <row r="788" spans="1:8" ht="15.75" customHeight="1" x14ac:dyDescent="0.25">
      <c r="A788" s="68"/>
      <c r="D788" s="42"/>
      <c r="H788" s="69"/>
    </row>
    <row r="789" spans="1:8" ht="15.75" customHeight="1" x14ac:dyDescent="0.25">
      <c r="A789" s="68"/>
      <c r="D789" s="42"/>
      <c r="H789" s="69"/>
    </row>
    <row r="790" spans="1:8" ht="15.75" customHeight="1" x14ac:dyDescent="0.25">
      <c r="A790" s="68"/>
      <c r="D790" s="42"/>
      <c r="H790" s="69"/>
    </row>
    <row r="791" spans="1:8" ht="15.75" customHeight="1" x14ac:dyDescent="0.25">
      <c r="A791" s="68"/>
      <c r="D791" s="42"/>
      <c r="H791" s="69"/>
    </row>
    <row r="792" spans="1:8" ht="15.75" customHeight="1" x14ac:dyDescent="0.25">
      <c r="A792" s="68"/>
      <c r="D792" s="42"/>
      <c r="H792" s="69"/>
    </row>
    <row r="793" spans="1:8" ht="15.75" customHeight="1" x14ac:dyDescent="0.25">
      <c r="A793" s="68"/>
      <c r="D793" s="42"/>
      <c r="H793" s="69"/>
    </row>
    <row r="794" spans="1:8" ht="15.75" customHeight="1" x14ac:dyDescent="0.25">
      <c r="A794" s="68"/>
      <c r="D794" s="42"/>
      <c r="H794" s="69"/>
    </row>
    <row r="795" spans="1:8" ht="15.75" customHeight="1" x14ac:dyDescent="0.25">
      <c r="A795" s="68"/>
      <c r="D795" s="42"/>
      <c r="H795" s="69"/>
    </row>
    <row r="796" spans="1:8" ht="15.75" customHeight="1" x14ac:dyDescent="0.25">
      <c r="A796" s="68"/>
      <c r="D796" s="42"/>
      <c r="H796" s="69"/>
    </row>
    <row r="797" spans="1:8" ht="15.75" customHeight="1" x14ac:dyDescent="0.25">
      <c r="A797" s="68"/>
      <c r="D797" s="42"/>
      <c r="H797" s="69"/>
    </row>
    <row r="798" spans="1:8" ht="15.75" customHeight="1" x14ac:dyDescent="0.25">
      <c r="A798" s="68"/>
      <c r="D798" s="42"/>
      <c r="H798" s="69"/>
    </row>
    <row r="799" spans="1:8" ht="15.75" customHeight="1" x14ac:dyDescent="0.25">
      <c r="A799" s="68"/>
      <c r="D799" s="42"/>
      <c r="H799" s="69"/>
    </row>
    <row r="800" spans="1:8" ht="15.75" customHeight="1" x14ac:dyDescent="0.25">
      <c r="A800" s="68"/>
      <c r="D800" s="42"/>
      <c r="H800" s="69"/>
    </row>
    <row r="801" spans="1:8" ht="15.75" customHeight="1" x14ac:dyDescent="0.25">
      <c r="A801" s="68"/>
      <c r="D801" s="42"/>
      <c r="H801" s="69"/>
    </row>
    <row r="802" spans="1:8" ht="15.75" customHeight="1" x14ac:dyDescent="0.25">
      <c r="A802" s="68"/>
      <c r="D802" s="42"/>
      <c r="H802" s="69"/>
    </row>
    <row r="803" spans="1:8" ht="15.75" customHeight="1" x14ac:dyDescent="0.25">
      <c r="A803" s="68"/>
      <c r="D803" s="42"/>
      <c r="H803" s="69"/>
    </row>
    <row r="804" spans="1:8" ht="15.75" customHeight="1" x14ac:dyDescent="0.25">
      <c r="A804" s="68"/>
      <c r="D804" s="42"/>
      <c r="H804" s="69"/>
    </row>
    <row r="805" spans="1:8" ht="15.75" customHeight="1" x14ac:dyDescent="0.25">
      <c r="A805" s="68"/>
      <c r="D805" s="42"/>
      <c r="H805" s="69"/>
    </row>
    <row r="806" spans="1:8" ht="15.75" customHeight="1" x14ac:dyDescent="0.25">
      <c r="A806" s="68"/>
      <c r="D806" s="42"/>
      <c r="H806" s="69"/>
    </row>
    <row r="807" spans="1:8" ht="15.75" customHeight="1" x14ac:dyDescent="0.25">
      <c r="A807" s="68"/>
      <c r="D807" s="42"/>
      <c r="H807" s="69"/>
    </row>
    <row r="808" spans="1:8" ht="15.75" customHeight="1" x14ac:dyDescent="0.25">
      <c r="A808" s="68"/>
      <c r="D808" s="42"/>
      <c r="H808" s="69"/>
    </row>
    <row r="809" spans="1:8" ht="15.75" customHeight="1" x14ac:dyDescent="0.25">
      <c r="A809" s="68"/>
      <c r="D809" s="42"/>
      <c r="H809" s="69"/>
    </row>
    <row r="810" spans="1:8" ht="15.75" customHeight="1" x14ac:dyDescent="0.25">
      <c r="A810" s="68"/>
      <c r="D810" s="42"/>
      <c r="H810" s="69"/>
    </row>
    <row r="811" spans="1:8" ht="15.75" customHeight="1" x14ac:dyDescent="0.25">
      <c r="A811" s="68"/>
      <c r="D811" s="42"/>
      <c r="H811" s="69"/>
    </row>
    <row r="812" spans="1:8" ht="15.75" customHeight="1" x14ac:dyDescent="0.25">
      <c r="A812" s="68"/>
      <c r="D812" s="42"/>
      <c r="H812" s="69"/>
    </row>
    <row r="813" spans="1:8" ht="15.75" customHeight="1" x14ac:dyDescent="0.25">
      <c r="A813" s="68"/>
      <c r="D813" s="42"/>
      <c r="H813" s="69"/>
    </row>
    <row r="814" spans="1:8" ht="15.75" customHeight="1" x14ac:dyDescent="0.25">
      <c r="A814" s="68"/>
      <c r="D814" s="42"/>
      <c r="H814" s="69"/>
    </row>
    <row r="815" spans="1:8" ht="15.75" customHeight="1" x14ac:dyDescent="0.25">
      <c r="A815" s="68"/>
      <c r="D815" s="42"/>
      <c r="H815" s="69"/>
    </row>
    <row r="816" spans="1:8" ht="15.75" customHeight="1" x14ac:dyDescent="0.25">
      <c r="A816" s="68"/>
      <c r="D816" s="42"/>
      <c r="H816" s="69"/>
    </row>
    <row r="817" spans="1:8" ht="15.75" customHeight="1" x14ac:dyDescent="0.25">
      <c r="A817" s="68"/>
      <c r="D817" s="42"/>
      <c r="H817" s="69"/>
    </row>
    <row r="818" spans="1:8" ht="15.75" customHeight="1" x14ac:dyDescent="0.25">
      <c r="A818" s="68"/>
      <c r="D818" s="42"/>
      <c r="H818" s="69"/>
    </row>
    <row r="819" spans="1:8" ht="15.75" customHeight="1" x14ac:dyDescent="0.25">
      <c r="A819" s="68"/>
      <c r="D819" s="42"/>
      <c r="H819" s="69"/>
    </row>
    <row r="820" spans="1:8" ht="15.75" customHeight="1" x14ac:dyDescent="0.25">
      <c r="A820" s="68"/>
      <c r="D820" s="42"/>
      <c r="H820" s="69"/>
    </row>
    <row r="821" spans="1:8" ht="15.75" customHeight="1" x14ac:dyDescent="0.25">
      <c r="A821" s="68"/>
      <c r="D821" s="42"/>
      <c r="H821" s="69"/>
    </row>
    <row r="822" spans="1:8" ht="15.75" customHeight="1" x14ac:dyDescent="0.25">
      <c r="A822" s="68"/>
      <c r="D822" s="42"/>
      <c r="H822" s="69"/>
    </row>
    <row r="823" spans="1:8" ht="15.75" customHeight="1" x14ac:dyDescent="0.25">
      <c r="A823" s="68"/>
      <c r="D823" s="42"/>
      <c r="H823" s="69"/>
    </row>
    <row r="824" spans="1:8" ht="15.75" customHeight="1" x14ac:dyDescent="0.25">
      <c r="A824" s="68"/>
      <c r="D824" s="42"/>
      <c r="H824" s="69"/>
    </row>
    <row r="825" spans="1:8" ht="15.75" customHeight="1" x14ac:dyDescent="0.25">
      <c r="A825" s="68"/>
      <c r="D825" s="42"/>
      <c r="H825" s="69"/>
    </row>
    <row r="826" spans="1:8" ht="15.75" customHeight="1" x14ac:dyDescent="0.25">
      <c r="A826" s="68"/>
      <c r="D826" s="42"/>
      <c r="H826" s="69"/>
    </row>
    <row r="827" spans="1:8" ht="15.75" customHeight="1" x14ac:dyDescent="0.25">
      <c r="A827" s="68"/>
      <c r="D827" s="42"/>
      <c r="H827" s="69"/>
    </row>
    <row r="828" spans="1:8" ht="15.75" customHeight="1" x14ac:dyDescent="0.25">
      <c r="A828" s="68"/>
      <c r="D828" s="42"/>
      <c r="H828" s="69"/>
    </row>
    <row r="829" spans="1:8" ht="15.75" customHeight="1" x14ac:dyDescent="0.25">
      <c r="A829" s="68"/>
      <c r="D829" s="42"/>
      <c r="H829" s="69"/>
    </row>
    <row r="830" spans="1:8" ht="15.75" customHeight="1" x14ac:dyDescent="0.25">
      <c r="A830" s="68"/>
      <c r="D830" s="42"/>
      <c r="H830" s="69"/>
    </row>
    <row r="831" spans="1:8" ht="15.75" customHeight="1" x14ac:dyDescent="0.25">
      <c r="A831" s="68"/>
      <c r="D831" s="42"/>
      <c r="H831" s="69"/>
    </row>
    <row r="832" spans="1:8" ht="15.75" customHeight="1" x14ac:dyDescent="0.25">
      <c r="A832" s="68"/>
      <c r="D832" s="42"/>
      <c r="H832" s="69"/>
    </row>
    <row r="833" spans="1:8" ht="15.75" customHeight="1" x14ac:dyDescent="0.25">
      <c r="A833" s="68"/>
      <c r="D833" s="42"/>
      <c r="H833" s="69"/>
    </row>
    <row r="834" spans="1:8" ht="15.75" customHeight="1" x14ac:dyDescent="0.25">
      <c r="A834" s="68"/>
      <c r="D834" s="42"/>
      <c r="H834" s="69"/>
    </row>
    <row r="835" spans="1:8" ht="15.75" customHeight="1" x14ac:dyDescent="0.25">
      <c r="A835" s="68"/>
      <c r="D835" s="42"/>
      <c r="H835" s="69"/>
    </row>
    <row r="836" spans="1:8" ht="15.75" customHeight="1" x14ac:dyDescent="0.25">
      <c r="A836" s="68"/>
      <c r="D836" s="42"/>
      <c r="H836" s="69"/>
    </row>
    <row r="837" spans="1:8" ht="15.75" customHeight="1" x14ac:dyDescent="0.25">
      <c r="A837" s="68"/>
      <c r="D837" s="42"/>
      <c r="H837" s="69"/>
    </row>
    <row r="838" spans="1:8" ht="15.75" customHeight="1" x14ac:dyDescent="0.25">
      <c r="A838" s="68"/>
      <c r="D838" s="42"/>
      <c r="H838" s="69"/>
    </row>
    <row r="839" spans="1:8" ht="15.75" customHeight="1" x14ac:dyDescent="0.25">
      <c r="A839" s="68"/>
      <c r="D839" s="42"/>
      <c r="H839" s="69"/>
    </row>
    <row r="840" spans="1:8" ht="15.75" customHeight="1" x14ac:dyDescent="0.25">
      <c r="A840" s="68"/>
      <c r="D840" s="42"/>
      <c r="H840" s="69"/>
    </row>
    <row r="841" spans="1:8" ht="15.75" customHeight="1" x14ac:dyDescent="0.25">
      <c r="A841" s="68"/>
      <c r="D841" s="42"/>
      <c r="H841" s="69"/>
    </row>
    <row r="842" spans="1:8" ht="15.75" customHeight="1" x14ac:dyDescent="0.25">
      <c r="A842" s="68"/>
      <c r="D842" s="42"/>
      <c r="H842" s="69"/>
    </row>
    <row r="843" spans="1:8" ht="15.75" customHeight="1" x14ac:dyDescent="0.25">
      <c r="A843" s="68"/>
      <c r="D843" s="42"/>
      <c r="H843" s="69"/>
    </row>
    <row r="844" spans="1:8" ht="15.75" customHeight="1" x14ac:dyDescent="0.25">
      <c r="A844" s="68"/>
      <c r="D844" s="42"/>
      <c r="H844" s="69"/>
    </row>
    <row r="845" spans="1:8" ht="15.75" customHeight="1" x14ac:dyDescent="0.25">
      <c r="A845" s="68"/>
      <c r="D845" s="42"/>
      <c r="H845" s="69"/>
    </row>
    <row r="846" spans="1:8" ht="15.75" customHeight="1" x14ac:dyDescent="0.25">
      <c r="A846" s="68"/>
      <c r="D846" s="42"/>
      <c r="H846" s="69"/>
    </row>
    <row r="847" spans="1:8" ht="15.75" customHeight="1" x14ac:dyDescent="0.25">
      <c r="A847" s="68"/>
      <c r="D847" s="42"/>
      <c r="H847" s="69"/>
    </row>
    <row r="848" spans="1:8" ht="15.75" customHeight="1" x14ac:dyDescent="0.25">
      <c r="A848" s="68"/>
      <c r="D848" s="42"/>
      <c r="H848" s="69"/>
    </row>
    <row r="849" spans="1:8" ht="15.75" customHeight="1" x14ac:dyDescent="0.25">
      <c r="A849" s="68"/>
      <c r="D849" s="42"/>
      <c r="H849" s="69"/>
    </row>
    <row r="850" spans="1:8" ht="15.75" customHeight="1" x14ac:dyDescent="0.25">
      <c r="A850" s="68"/>
      <c r="D850" s="42"/>
      <c r="H850" s="69"/>
    </row>
    <row r="851" spans="1:8" ht="15.75" customHeight="1" x14ac:dyDescent="0.25">
      <c r="A851" s="68"/>
      <c r="D851" s="42"/>
      <c r="H851" s="69"/>
    </row>
    <row r="852" spans="1:8" ht="15.75" customHeight="1" x14ac:dyDescent="0.25">
      <c r="A852" s="68"/>
      <c r="D852" s="42"/>
      <c r="H852" s="69"/>
    </row>
    <row r="853" spans="1:8" ht="15.75" customHeight="1" x14ac:dyDescent="0.25">
      <c r="A853" s="68"/>
      <c r="D853" s="42"/>
      <c r="H853" s="69"/>
    </row>
    <row r="854" spans="1:8" ht="15.75" customHeight="1" x14ac:dyDescent="0.25">
      <c r="A854" s="68"/>
      <c r="D854" s="42"/>
      <c r="H854" s="69"/>
    </row>
    <row r="855" spans="1:8" ht="15.75" customHeight="1" x14ac:dyDescent="0.25">
      <c r="A855" s="68"/>
      <c r="D855" s="42"/>
      <c r="H855" s="69"/>
    </row>
    <row r="856" spans="1:8" ht="15.75" customHeight="1" x14ac:dyDescent="0.25">
      <c r="A856" s="68"/>
      <c r="D856" s="42"/>
      <c r="H856" s="69"/>
    </row>
    <row r="857" spans="1:8" ht="15.75" customHeight="1" x14ac:dyDescent="0.25">
      <c r="A857" s="68"/>
      <c r="D857" s="42"/>
      <c r="H857" s="69"/>
    </row>
    <row r="858" spans="1:8" ht="15.75" customHeight="1" x14ac:dyDescent="0.25">
      <c r="A858" s="68"/>
      <c r="D858" s="42"/>
      <c r="H858" s="69"/>
    </row>
    <row r="859" spans="1:8" ht="15.75" customHeight="1" x14ac:dyDescent="0.25">
      <c r="A859" s="68"/>
      <c r="D859" s="42"/>
      <c r="H859" s="69"/>
    </row>
    <row r="860" spans="1:8" ht="15.75" customHeight="1" x14ac:dyDescent="0.25">
      <c r="A860" s="68"/>
      <c r="D860" s="42"/>
      <c r="H860" s="69"/>
    </row>
    <row r="861" spans="1:8" ht="15.75" customHeight="1" x14ac:dyDescent="0.25">
      <c r="A861" s="68"/>
      <c r="D861" s="42"/>
      <c r="H861" s="69"/>
    </row>
    <row r="862" spans="1:8" ht="15.75" customHeight="1" x14ac:dyDescent="0.25">
      <c r="A862" s="68"/>
      <c r="D862" s="42"/>
      <c r="H862" s="69"/>
    </row>
    <row r="863" spans="1:8" ht="15.75" customHeight="1" x14ac:dyDescent="0.25">
      <c r="A863" s="68"/>
      <c r="D863" s="42"/>
      <c r="H863" s="69"/>
    </row>
    <row r="864" spans="1:8" ht="15.75" customHeight="1" x14ac:dyDescent="0.25">
      <c r="A864" s="68"/>
      <c r="D864" s="42"/>
      <c r="H864" s="69"/>
    </row>
    <row r="865" spans="1:8" ht="15.75" customHeight="1" x14ac:dyDescent="0.25">
      <c r="A865" s="68"/>
      <c r="D865" s="42"/>
      <c r="H865" s="69"/>
    </row>
    <row r="866" spans="1:8" ht="15.75" customHeight="1" x14ac:dyDescent="0.25">
      <c r="A866" s="68"/>
      <c r="D866" s="42"/>
      <c r="H866" s="69"/>
    </row>
    <row r="867" spans="1:8" ht="15.75" customHeight="1" x14ac:dyDescent="0.25">
      <c r="A867" s="68"/>
      <c r="D867" s="42"/>
      <c r="H867" s="69"/>
    </row>
    <row r="868" spans="1:8" ht="15.75" customHeight="1" x14ac:dyDescent="0.25">
      <c r="A868" s="68"/>
      <c r="D868" s="42"/>
      <c r="H868" s="69"/>
    </row>
    <row r="869" spans="1:8" ht="15.75" customHeight="1" x14ac:dyDescent="0.25">
      <c r="A869" s="68"/>
      <c r="D869" s="42"/>
      <c r="H869" s="69"/>
    </row>
    <row r="870" spans="1:8" ht="15.75" customHeight="1" x14ac:dyDescent="0.25">
      <c r="A870" s="68"/>
      <c r="D870" s="42"/>
      <c r="H870" s="69"/>
    </row>
    <row r="871" spans="1:8" ht="15.75" customHeight="1" x14ac:dyDescent="0.25">
      <c r="A871" s="68"/>
      <c r="D871" s="42"/>
      <c r="H871" s="69"/>
    </row>
    <row r="872" spans="1:8" ht="15.75" customHeight="1" x14ac:dyDescent="0.25">
      <c r="A872" s="68"/>
      <c r="D872" s="42"/>
      <c r="H872" s="69"/>
    </row>
    <row r="873" spans="1:8" ht="15.75" customHeight="1" x14ac:dyDescent="0.25">
      <c r="A873" s="68"/>
      <c r="D873" s="42"/>
      <c r="H873" s="69"/>
    </row>
    <row r="874" spans="1:8" ht="15.75" customHeight="1" x14ac:dyDescent="0.25">
      <c r="A874" s="68"/>
      <c r="D874" s="42"/>
      <c r="H874" s="69"/>
    </row>
    <row r="875" spans="1:8" ht="15.75" customHeight="1" x14ac:dyDescent="0.25">
      <c r="A875" s="68"/>
      <c r="D875" s="42"/>
      <c r="H875" s="69"/>
    </row>
    <row r="876" spans="1:8" ht="15.75" customHeight="1" x14ac:dyDescent="0.25">
      <c r="A876" s="68"/>
      <c r="D876" s="42"/>
      <c r="H876" s="69"/>
    </row>
    <row r="877" spans="1:8" ht="15.75" customHeight="1" x14ac:dyDescent="0.25">
      <c r="A877" s="68"/>
      <c r="D877" s="42"/>
      <c r="H877" s="69"/>
    </row>
    <row r="878" spans="1:8" ht="15.75" customHeight="1" x14ac:dyDescent="0.25">
      <c r="A878" s="68"/>
      <c r="D878" s="42"/>
      <c r="H878" s="69"/>
    </row>
    <row r="879" spans="1:8" ht="15.75" customHeight="1" x14ac:dyDescent="0.25">
      <c r="A879" s="68"/>
      <c r="D879" s="42"/>
      <c r="H879" s="69"/>
    </row>
    <row r="880" spans="1:8" ht="15.75" customHeight="1" x14ac:dyDescent="0.25">
      <c r="A880" s="68"/>
      <c r="D880" s="42"/>
      <c r="H880" s="69"/>
    </row>
    <row r="881" spans="1:8" ht="15.75" customHeight="1" x14ac:dyDescent="0.25">
      <c r="A881" s="68"/>
      <c r="D881" s="42"/>
      <c r="H881" s="69"/>
    </row>
    <row r="882" spans="1:8" ht="15.75" customHeight="1" x14ac:dyDescent="0.25">
      <c r="A882" s="68"/>
      <c r="D882" s="42"/>
      <c r="H882" s="69"/>
    </row>
    <row r="883" spans="1:8" ht="15.75" customHeight="1" x14ac:dyDescent="0.25">
      <c r="A883" s="68"/>
      <c r="D883" s="42"/>
      <c r="H883" s="69"/>
    </row>
    <row r="884" spans="1:8" ht="15.75" customHeight="1" x14ac:dyDescent="0.25">
      <c r="A884" s="68"/>
      <c r="D884" s="42"/>
      <c r="H884" s="69"/>
    </row>
    <row r="885" spans="1:8" ht="15.75" customHeight="1" x14ac:dyDescent="0.25">
      <c r="A885" s="68"/>
      <c r="D885" s="42"/>
      <c r="H885" s="69"/>
    </row>
    <row r="886" spans="1:8" ht="15.75" customHeight="1" x14ac:dyDescent="0.25">
      <c r="A886" s="68"/>
      <c r="D886" s="42"/>
      <c r="H886" s="69"/>
    </row>
    <row r="887" spans="1:8" ht="15.75" customHeight="1" x14ac:dyDescent="0.25">
      <c r="A887" s="68"/>
      <c r="D887" s="42"/>
      <c r="H887" s="69"/>
    </row>
    <row r="888" spans="1:8" ht="15.75" customHeight="1" x14ac:dyDescent="0.25">
      <c r="A888" s="68"/>
      <c r="D888" s="42"/>
      <c r="H888" s="69"/>
    </row>
    <row r="889" spans="1:8" ht="15.75" customHeight="1" x14ac:dyDescent="0.25">
      <c r="A889" s="68"/>
      <c r="D889" s="42"/>
      <c r="H889" s="69"/>
    </row>
    <row r="890" spans="1:8" ht="15.75" customHeight="1" x14ac:dyDescent="0.25">
      <c r="A890" s="68"/>
      <c r="D890" s="42"/>
      <c r="H890" s="69"/>
    </row>
    <row r="891" spans="1:8" ht="15.75" customHeight="1" x14ac:dyDescent="0.25">
      <c r="A891" s="68"/>
      <c r="D891" s="42"/>
      <c r="H891" s="69"/>
    </row>
    <row r="892" spans="1:8" ht="15.75" customHeight="1" x14ac:dyDescent="0.25">
      <c r="A892" s="68"/>
      <c r="D892" s="42"/>
      <c r="H892" s="69"/>
    </row>
    <row r="893" spans="1:8" ht="15.75" customHeight="1" x14ac:dyDescent="0.25">
      <c r="A893" s="68"/>
      <c r="D893" s="42"/>
      <c r="H893" s="69"/>
    </row>
    <row r="894" spans="1:8" ht="15.75" customHeight="1" x14ac:dyDescent="0.25">
      <c r="A894" s="68"/>
      <c r="D894" s="42"/>
      <c r="H894" s="69"/>
    </row>
    <row r="895" spans="1:8" ht="15.75" customHeight="1" x14ac:dyDescent="0.25">
      <c r="A895" s="68"/>
      <c r="D895" s="42"/>
      <c r="H895" s="69"/>
    </row>
    <row r="896" spans="1:8" ht="15.75" customHeight="1" x14ac:dyDescent="0.25">
      <c r="A896" s="68"/>
      <c r="D896" s="42"/>
      <c r="H896" s="69"/>
    </row>
    <row r="897" spans="1:8" ht="15.75" customHeight="1" x14ac:dyDescent="0.25">
      <c r="A897" s="68"/>
      <c r="D897" s="42"/>
      <c r="H897" s="69"/>
    </row>
    <row r="898" spans="1:8" ht="15.75" customHeight="1" x14ac:dyDescent="0.25">
      <c r="A898" s="68"/>
      <c r="D898" s="42"/>
      <c r="H898" s="69"/>
    </row>
    <row r="899" spans="1:8" ht="15.75" customHeight="1" x14ac:dyDescent="0.25">
      <c r="A899" s="68"/>
      <c r="D899" s="42"/>
      <c r="H899" s="69"/>
    </row>
    <row r="900" spans="1:8" ht="15.75" customHeight="1" x14ac:dyDescent="0.25">
      <c r="A900" s="68"/>
      <c r="D900" s="42"/>
      <c r="H900" s="69"/>
    </row>
    <row r="901" spans="1:8" ht="15.75" customHeight="1" x14ac:dyDescent="0.25">
      <c r="A901" s="68"/>
      <c r="D901" s="42"/>
      <c r="H901" s="69"/>
    </row>
    <row r="902" spans="1:8" ht="15.75" customHeight="1" x14ac:dyDescent="0.25">
      <c r="A902" s="68"/>
      <c r="D902" s="42"/>
      <c r="H902" s="69"/>
    </row>
    <row r="903" spans="1:8" ht="15.75" customHeight="1" x14ac:dyDescent="0.25">
      <c r="A903" s="68"/>
      <c r="D903" s="42"/>
      <c r="H903" s="69"/>
    </row>
    <row r="904" spans="1:8" ht="15.75" customHeight="1" x14ac:dyDescent="0.25">
      <c r="A904" s="68"/>
      <c r="D904" s="42"/>
      <c r="H904" s="69"/>
    </row>
    <row r="905" spans="1:8" ht="15.75" customHeight="1" x14ac:dyDescent="0.25">
      <c r="A905" s="68"/>
      <c r="D905" s="42"/>
      <c r="H905" s="69"/>
    </row>
    <row r="906" spans="1:8" ht="15.75" customHeight="1" x14ac:dyDescent="0.25">
      <c r="A906" s="68"/>
      <c r="D906" s="42"/>
      <c r="H906" s="69"/>
    </row>
    <row r="907" spans="1:8" ht="15.75" customHeight="1" x14ac:dyDescent="0.25">
      <c r="A907" s="68"/>
      <c r="D907" s="42"/>
      <c r="H907" s="69"/>
    </row>
    <row r="908" spans="1:8" ht="15.75" customHeight="1" x14ac:dyDescent="0.25">
      <c r="A908" s="68"/>
      <c r="D908" s="42"/>
      <c r="H908" s="69"/>
    </row>
    <row r="909" spans="1:8" ht="15.75" customHeight="1" x14ac:dyDescent="0.25">
      <c r="A909" s="68"/>
      <c r="D909" s="42"/>
      <c r="H909" s="69"/>
    </row>
    <row r="910" spans="1:8" ht="15.75" customHeight="1" x14ac:dyDescent="0.25">
      <c r="A910" s="68"/>
      <c r="D910" s="42"/>
      <c r="H910" s="69"/>
    </row>
    <row r="911" spans="1:8" ht="15.75" customHeight="1" x14ac:dyDescent="0.25">
      <c r="A911" s="68"/>
      <c r="D911" s="42"/>
      <c r="H911" s="69"/>
    </row>
    <row r="912" spans="1:8" ht="15.75" customHeight="1" x14ac:dyDescent="0.25">
      <c r="A912" s="68"/>
      <c r="D912" s="42"/>
      <c r="H912" s="69"/>
    </row>
    <row r="913" spans="1:8" ht="15.75" customHeight="1" x14ac:dyDescent="0.25">
      <c r="A913" s="68"/>
      <c r="D913" s="42"/>
      <c r="H913" s="69"/>
    </row>
    <row r="914" spans="1:8" ht="15.75" customHeight="1" x14ac:dyDescent="0.25">
      <c r="A914" s="68"/>
      <c r="D914" s="42"/>
      <c r="H914" s="69"/>
    </row>
    <row r="915" spans="1:8" ht="15.75" customHeight="1" x14ac:dyDescent="0.25">
      <c r="A915" s="68"/>
      <c r="D915" s="42"/>
      <c r="H915" s="69"/>
    </row>
    <row r="916" spans="1:8" ht="15.75" customHeight="1" x14ac:dyDescent="0.25">
      <c r="A916" s="68"/>
      <c r="D916" s="42"/>
      <c r="H916" s="69"/>
    </row>
    <row r="917" spans="1:8" ht="15.75" customHeight="1" x14ac:dyDescent="0.25">
      <c r="A917" s="68"/>
      <c r="D917" s="42"/>
      <c r="H917" s="69"/>
    </row>
    <row r="918" spans="1:8" ht="15.75" customHeight="1" x14ac:dyDescent="0.25">
      <c r="A918" s="68"/>
      <c r="D918" s="42"/>
      <c r="H918" s="69"/>
    </row>
    <row r="919" spans="1:8" ht="15.75" customHeight="1" x14ac:dyDescent="0.25">
      <c r="A919" s="68"/>
      <c r="D919" s="42"/>
      <c r="H919" s="69"/>
    </row>
    <row r="920" spans="1:8" ht="15.75" customHeight="1" x14ac:dyDescent="0.25">
      <c r="A920" s="68"/>
      <c r="D920" s="42"/>
      <c r="H920" s="69"/>
    </row>
    <row r="921" spans="1:8" ht="15.75" customHeight="1" x14ac:dyDescent="0.25">
      <c r="A921" s="68"/>
      <c r="D921" s="42"/>
      <c r="H921" s="69"/>
    </row>
    <row r="922" spans="1:8" ht="15.75" customHeight="1" x14ac:dyDescent="0.25">
      <c r="A922" s="68"/>
      <c r="D922" s="42"/>
      <c r="H922" s="69"/>
    </row>
    <row r="923" spans="1:8" ht="15.75" customHeight="1" x14ac:dyDescent="0.25">
      <c r="A923" s="68"/>
      <c r="D923" s="42"/>
      <c r="H923" s="69"/>
    </row>
    <row r="924" spans="1:8" ht="15.75" customHeight="1" x14ac:dyDescent="0.25">
      <c r="A924" s="68"/>
      <c r="D924" s="42"/>
      <c r="H924" s="69"/>
    </row>
    <row r="925" spans="1:8" ht="15.75" customHeight="1" x14ac:dyDescent="0.25">
      <c r="A925" s="68"/>
      <c r="D925" s="42"/>
      <c r="H925" s="69"/>
    </row>
    <row r="926" spans="1:8" ht="15.75" customHeight="1" x14ac:dyDescent="0.25">
      <c r="A926" s="68"/>
      <c r="D926" s="42"/>
      <c r="H926" s="69"/>
    </row>
    <row r="927" spans="1:8" ht="15.75" customHeight="1" x14ac:dyDescent="0.25">
      <c r="A927" s="68"/>
      <c r="D927" s="42"/>
      <c r="H927" s="69"/>
    </row>
    <row r="928" spans="1:8" ht="15.75" customHeight="1" x14ac:dyDescent="0.25">
      <c r="A928" s="68"/>
      <c r="D928" s="42"/>
      <c r="H928" s="69"/>
    </row>
    <row r="929" spans="1:8" ht="15.75" customHeight="1" x14ac:dyDescent="0.25">
      <c r="A929" s="68"/>
      <c r="D929" s="42"/>
      <c r="H929" s="69"/>
    </row>
    <row r="930" spans="1:8" ht="15.75" customHeight="1" x14ac:dyDescent="0.25">
      <c r="A930" s="68"/>
      <c r="D930" s="42"/>
      <c r="H930" s="69"/>
    </row>
    <row r="931" spans="1:8" ht="15.75" customHeight="1" x14ac:dyDescent="0.25">
      <c r="A931" s="68"/>
      <c r="D931" s="42"/>
      <c r="H931" s="69"/>
    </row>
    <row r="932" spans="1:8" ht="15.75" customHeight="1" x14ac:dyDescent="0.25">
      <c r="A932" s="68"/>
      <c r="D932" s="42"/>
      <c r="H932" s="69"/>
    </row>
    <row r="933" spans="1:8" ht="15.75" customHeight="1" x14ac:dyDescent="0.25">
      <c r="A933" s="68"/>
      <c r="D933" s="42"/>
      <c r="H933" s="69"/>
    </row>
    <row r="934" spans="1:8" ht="15.75" customHeight="1" x14ac:dyDescent="0.25">
      <c r="A934" s="68"/>
      <c r="D934" s="42"/>
      <c r="H934" s="69"/>
    </row>
    <row r="935" spans="1:8" ht="15.75" customHeight="1" x14ac:dyDescent="0.25">
      <c r="A935" s="68"/>
      <c r="D935" s="42"/>
      <c r="H935" s="69"/>
    </row>
    <row r="936" spans="1:8" ht="15.75" customHeight="1" x14ac:dyDescent="0.25">
      <c r="A936" s="68"/>
      <c r="D936" s="42"/>
      <c r="H936" s="69"/>
    </row>
    <row r="937" spans="1:8" ht="15.75" customHeight="1" x14ac:dyDescent="0.25">
      <c r="A937" s="68"/>
      <c r="D937" s="42"/>
      <c r="H937" s="69"/>
    </row>
    <row r="938" spans="1:8" ht="15.75" customHeight="1" x14ac:dyDescent="0.25">
      <c r="A938" s="68"/>
      <c r="D938" s="42"/>
      <c r="H938" s="69"/>
    </row>
    <row r="939" spans="1:8" ht="15.75" customHeight="1" x14ac:dyDescent="0.25">
      <c r="A939" s="68"/>
      <c r="D939" s="42"/>
      <c r="H939" s="69"/>
    </row>
    <row r="940" spans="1:8" ht="15.75" customHeight="1" x14ac:dyDescent="0.25">
      <c r="A940" s="68"/>
      <c r="D940" s="42"/>
      <c r="H940" s="69"/>
    </row>
    <row r="941" spans="1:8" ht="15.75" customHeight="1" x14ac:dyDescent="0.25">
      <c r="A941" s="68"/>
      <c r="D941" s="42"/>
      <c r="H941" s="69"/>
    </row>
    <row r="942" spans="1:8" ht="15.75" customHeight="1" x14ac:dyDescent="0.25">
      <c r="A942" s="68"/>
      <c r="D942" s="42"/>
      <c r="H942" s="69"/>
    </row>
    <row r="943" spans="1:8" ht="15.75" customHeight="1" x14ac:dyDescent="0.25">
      <c r="A943" s="68"/>
      <c r="D943" s="42"/>
      <c r="H943" s="69"/>
    </row>
    <row r="944" spans="1:8" ht="15.75" customHeight="1" x14ac:dyDescent="0.25">
      <c r="A944" s="68"/>
      <c r="D944" s="42"/>
      <c r="H944" s="69"/>
    </row>
    <row r="945" spans="1:8" ht="15.75" customHeight="1" x14ac:dyDescent="0.25">
      <c r="A945" s="68"/>
      <c r="D945" s="42"/>
      <c r="H945" s="69"/>
    </row>
    <row r="946" spans="1:8" ht="15.75" customHeight="1" x14ac:dyDescent="0.25">
      <c r="A946" s="68"/>
      <c r="D946" s="42"/>
      <c r="H946" s="69"/>
    </row>
    <row r="947" spans="1:8" ht="15.75" customHeight="1" x14ac:dyDescent="0.25">
      <c r="A947" s="68"/>
      <c r="D947" s="42"/>
      <c r="H947" s="69"/>
    </row>
    <row r="948" spans="1:8" ht="15.75" customHeight="1" x14ac:dyDescent="0.25">
      <c r="A948" s="68"/>
      <c r="D948" s="42"/>
      <c r="H948" s="69"/>
    </row>
    <row r="949" spans="1:8" ht="15.75" customHeight="1" x14ac:dyDescent="0.25">
      <c r="A949" s="68"/>
      <c r="D949" s="42"/>
      <c r="H949" s="69"/>
    </row>
    <row r="950" spans="1:8" ht="15.75" customHeight="1" x14ac:dyDescent="0.25">
      <c r="A950" s="68"/>
      <c r="D950" s="42"/>
      <c r="H950" s="69"/>
    </row>
    <row r="951" spans="1:8" ht="15.75" customHeight="1" x14ac:dyDescent="0.25">
      <c r="A951" s="68"/>
      <c r="D951" s="42"/>
      <c r="H951" s="69"/>
    </row>
    <row r="952" spans="1:8" ht="15.75" customHeight="1" x14ac:dyDescent="0.25">
      <c r="A952" s="68"/>
      <c r="D952" s="42"/>
      <c r="H952" s="69"/>
    </row>
    <row r="953" spans="1:8" ht="15.75" customHeight="1" x14ac:dyDescent="0.25">
      <c r="A953" s="68"/>
      <c r="D953" s="42"/>
      <c r="H953" s="69"/>
    </row>
    <row r="954" spans="1:8" ht="15.75" customHeight="1" x14ac:dyDescent="0.25">
      <c r="A954" s="68"/>
      <c r="D954" s="42"/>
      <c r="H954" s="69"/>
    </row>
    <row r="955" spans="1:8" ht="15.75" customHeight="1" x14ac:dyDescent="0.25">
      <c r="A955" s="68"/>
      <c r="D955" s="42"/>
      <c r="H955" s="69"/>
    </row>
    <row r="956" spans="1:8" ht="15.75" customHeight="1" x14ac:dyDescent="0.25">
      <c r="A956" s="68"/>
      <c r="D956" s="42"/>
      <c r="H956" s="69"/>
    </row>
    <row r="957" spans="1:8" ht="15.75" customHeight="1" x14ac:dyDescent="0.25">
      <c r="A957" s="68"/>
      <c r="D957" s="42"/>
      <c r="H957" s="69"/>
    </row>
    <row r="958" spans="1:8" ht="15.75" customHeight="1" x14ac:dyDescent="0.25">
      <c r="A958" s="68"/>
      <c r="D958" s="42"/>
      <c r="H958" s="69"/>
    </row>
    <row r="959" spans="1:8" ht="15.75" customHeight="1" x14ac:dyDescent="0.25">
      <c r="A959" s="68"/>
      <c r="D959" s="42"/>
      <c r="H959" s="69"/>
    </row>
    <row r="960" spans="1:8" ht="15.75" customHeight="1" x14ac:dyDescent="0.25">
      <c r="A960" s="68"/>
      <c r="D960" s="42"/>
      <c r="H960" s="69"/>
    </row>
    <row r="961" spans="1:8" ht="15.75" customHeight="1" x14ac:dyDescent="0.25">
      <c r="A961" s="68"/>
      <c r="D961" s="42"/>
      <c r="H961" s="69"/>
    </row>
    <row r="962" spans="1:8" ht="15.75" customHeight="1" x14ac:dyDescent="0.25">
      <c r="A962" s="68"/>
      <c r="D962" s="42"/>
      <c r="H962" s="69"/>
    </row>
    <row r="963" spans="1:8" ht="15.75" customHeight="1" x14ac:dyDescent="0.25">
      <c r="A963" s="68"/>
      <c r="D963" s="42"/>
      <c r="H963" s="69"/>
    </row>
    <row r="964" spans="1:8" ht="15.75" customHeight="1" x14ac:dyDescent="0.25">
      <c r="A964" s="68"/>
      <c r="D964" s="42"/>
      <c r="H964" s="69"/>
    </row>
    <row r="965" spans="1:8" ht="15.75" customHeight="1" x14ac:dyDescent="0.25">
      <c r="A965" s="68"/>
      <c r="D965" s="42"/>
      <c r="H965" s="69"/>
    </row>
    <row r="966" spans="1:8" ht="15.75" customHeight="1" x14ac:dyDescent="0.25">
      <c r="A966" s="68"/>
      <c r="D966" s="42"/>
      <c r="H966" s="69"/>
    </row>
    <row r="967" spans="1:8" ht="15.75" customHeight="1" x14ac:dyDescent="0.25">
      <c r="A967" s="68"/>
      <c r="D967" s="42"/>
      <c r="H967" s="69"/>
    </row>
    <row r="968" spans="1:8" ht="15.75" customHeight="1" x14ac:dyDescent="0.25">
      <c r="A968" s="68"/>
      <c r="D968" s="42"/>
      <c r="H968" s="69"/>
    </row>
    <row r="969" spans="1:8" ht="15.75" customHeight="1" x14ac:dyDescent="0.25">
      <c r="A969" s="68"/>
      <c r="D969" s="42"/>
      <c r="H969" s="69"/>
    </row>
    <row r="970" spans="1:8" ht="15.75" customHeight="1" x14ac:dyDescent="0.25">
      <c r="A970" s="68"/>
      <c r="D970" s="42"/>
      <c r="H970" s="69"/>
    </row>
    <row r="971" spans="1:8" ht="15.75" customHeight="1" x14ac:dyDescent="0.25">
      <c r="A971" s="68"/>
      <c r="D971" s="42"/>
      <c r="H971" s="69"/>
    </row>
    <row r="972" spans="1:8" ht="15.75" customHeight="1" x14ac:dyDescent="0.25">
      <c r="A972" s="68"/>
      <c r="D972" s="42"/>
      <c r="H972" s="69"/>
    </row>
    <row r="973" spans="1:8" ht="15.75" customHeight="1" x14ac:dyDescent="0.25">
      <c r="A973" s="68"/>
      <c r="D973" s="42"/>
      <c r="H973" s="69"/>
    </row>
    <row r="974" spans="1:8" ht="15.75" customHeight="1" x14ac:dyDescent="0.25">
      <c r="A974" s="68"/>
      <c r="D974" s="42"/>
      <c r="H974" s="69"/>
    </row>
    <row r="975" spans="1:8" ht="15.75" customHeight="1" x14ac:dyDescent="0.25">
      <c r="A975" s="68"/>
      <c r="D975" s="42"/>
      <c r="H975" s="69"/>
    </row>
    <row r="976" spans="1:8" ht="15.75" customHeight="1" x14ac:dyDescent="0.25">
      <c r="A976" s="68"/>
      <c r="D976" s="42"/>
      <c r="H976" s="69"/>
    </row>
    <row r="977" spans="1:8" ht="15.75" customHeight="1" x14ac:dyDescent="0.25">
      <c r="A977" s="68"/>
      <c r="D977" s="42"/>
      <c r="H977" s="69"/>
    </row>
    <row r="978" spans="1:8" ht="15.75" customHeight="1" x14ac:dyDescent="0.25">
      <c r="A978" s="68"/>
      <c r="D978" s="42"/>
      <c r="H978" s="69"/>
    </row>
    <row r="979" spans="1:8" ht="15.75" customHeight="1" x14ac:dyDescent="0.25">
      <c r="A979" s="68"/>
      <c r="D979" s="42"/>
      <c r="H979" s="69"/>
    </row>
    <row r="980" spans="1:8" ht="15.75" customHeight="1" x14ac:dyDescent="0.25">
      <c r="A980" s="68"/>
      <c r="D980" s="42"/>
      <c r="H980" s="69"/>
    </row>
    <row r="981" spans="1:8" ht="15.75" customHeight="1" x14ac:dyDescent="0.25">
      <c r="A981" s="68"/>
      <c r="D981" s="42"/>
      <c r="H981" s="69"/>
    </row>
    <row r="982" spans="1:8" ht="15.75" customHeight="1" x14ac:dyDescent="0.25">
      <c r="A982" s="68"/>
      <c r="D982" s="42"/>
      <c r="H982" s="69"/>
    </row>
    <row r="983" spans="1:8" ht="15.75" customHeight="1" x14ac:dyDescent="0.25">
      <c r="A983" s="68"/>
      <c r="D983" s="42"/>
      <c r="H983" s="69"/>
    </row>
    <row r="984" spans="1:8" ht="15.75" customHeight="1" x14ac:dyDescent="0.25">
      <c r="A984" s="68"/>
      <c r="D984" s="42"/>
      <c r="H984" s="69"/>
    </row>
    <row r="985" spans="1:8" ht="15.75" customHeight="1" x14ac:dyDescent="0.25">
      <c r="A985" s="68"/>
      <c r="D985" s="42"/>
      <c r="H985" s="69"/>
    </row>
    <row r="986" spans="1:8" ht="15.75" customHeight="1" x14ac:dyDescent="0.25">
      <c r="A986" s="68"/>
      <c r="D986" s="42"/>
      <c r="H986" s="69"/>
    </row>
    <row r="987" spans="1:8" ht="15.75" customHeight="1" x14ac:dyDescent="0.25">
      <c r="A987" s="68"/>
      <c r="D987" s="42"/>
      <c r="H987" s="69"/>
    </row>
    <row r="988" spans="1:8" ht="15.75" customHeight="1" x14ac:dyDescent="0.25">
      <c r="A988" s="68"/>
      <c r="D988" s="42"/>
      <c r="H988" s="69"/>
    </row>
    <row r="989" spans="1:8" ht="15.75" customHeight="1" x14ac:dyDescent="0.25">
      <c r="A989" s="68"/>
      <c r="D989" s="42"/>
      <c r="H989" s="69"/>
    </row>
    <row r="990" spans="1:8" ht="15.75" customHeight="1" x14ac:dyDescent="0.25">
      <c r="A990" s="68"/>
      <c r="D990" s="42"/>
      <c r="H990" s="69"/>
    </row>
    <row r="991" spans="1:8" ht="15.75" customHeight="1" x14ac:dyDescent="0.25">
      <c r="A991" s="68"/>
      <c r="D991" s="42"/>
      <c r="H991" s="69"/>
    </row>
    <row r="992" spans="1:8" ht="15.75" customHeight="1" x14ac:dyDescent="0.25">
      <c r="A992" s="68"/>
      <c r="D992" s="42"/>
      <c r="H992" s="69"/>
    </row>
    <row r="993" spans="1:8" ht="15.75" customHeight="1" x14ac:dyDescent="0.25">
      <c r="A993" s="68"/>
      <c r="D993" s="42"/>
      <c r="H993" s="69"/>
    </row>
    <row r="994" spans="1:8" ht="15.75" customHeight="1" x14ac:dyDescent="0.25">
      <c r="A994" s="68"/>
      <c r="D994" s="42"/>
      <c r="H994" s="69"/>
    </row>
    <row r="995" spans="1:8" ht="15.75" customHeight="1" x14ac:dyDescent="0.25">
      <c r="A995" s="68"/>
      <c r="D995" s="42"/>
      <c r="H995" s="69"/>
    </row>
    <row r="996" spans="1:8" ht="15.75" customHeight="1" x14ac:dyDescent="0.25">
      <c r="A996" s="68"/>
      <c r="D996" s="42"/>
      <c r="H996" s="69"/>
    </row>
    <row r="997" spans="1:8" ht="15.75" customHeight="1" x14ac:dyDescent="0.25">
      <c r="A997" s="68"/>
      <c r="D997" s="42"/>
      <c r="H997" s="69"/>
    </row>
    <row r="998" spans="1:8" ht="15.75" customHeight="1" x14ac:dyDescent="0.25">
      <c r="A998" s="68"/>
      <c r="D998" s="42"/>
      <c r="H998" s="69"/>
    </row>
    <row r="999" spans="1:8" ht="15.75" customHeight="1" x14ac:dyDescent="0.25">
      <c r="A999" s="68"/>
      <c r="D999" s="42"/>
      <c r="H999" s="69"/>
    </row>
    <row r="1000" spans="1:8" ht="15.75" customHeight="1" x14ac:dyDescent="0.25">
      <c r="A1000" s="68"/>
      <c r="D1000" s="42"/>
      <c r="H1000" s="69"/>
    </row>
    <row r="1001" spans="1:8" ht="15.75" customHeight="1" x14ac:dyDescent="0.25">
      <c r="A1001" s="68"/>
      <c r="D1001" s="42"/>
      <c r="H1001" s="69"/>
    </row>
    <row r="1002" spans="1:8" ht="15.75" customHeight="1" x14ac:dyDescent="0.25">
      <c r="A1002" s="68"/>
      <c r="D1002" s="42"/>
      <c r="H1002" s="69"/>
    </row>
    <row r="1003" spans="1:8" ht="15.75" customHeight="1" x14ac:dyDescent="0.25">
      <c r="A1003" s="68"/>
      <c r="D1003" s="42"/>
      <c r="H1003" s="69"/>
    </row>
    <row r="1004" spans="1:8" ht="15.75" customHeight="1" x14ac:dyDescent="0.25">
      <c r="A1004" s="68"/>
      <c r="D1004" s="42"/>
      <c r="H1004" s="69"/>
    </row>
    <row r="1005" spans="1:8" ht="15.75" customHeight="1" x14ac:dyDescent="0.25">
      <c r="A1005" s="68"/>
      <c r="D1005" s="42"/>
      <c r="H1005" s="69"/>
    </row>
    <row r="1006" spans="1:8" ht="15.75" customHeight="1" x14ac:dyDescent="0.25">
      <c r="A1006" s="68"/>
      <c r="D1006" s="42"/>
      <c r="H1006" s="69"/>
    </row>
    <row r="1007" spans="1:8" ht="15.75" customHeight="1" x14ac:dyDescent="0.25">
      <c r="A1007" s="68"/>
      <c r="D1007" s="42"/>
      <c r="H1007" s="69"/>
    </row>
    <row r="1008" spans="1:8" ht="15.75" customHeight="1" x14ac:dyDescent="0.25">
      <c r="A1008" s="68"/>
      <c r="D1008" s="42"/>
      <c r="H1008" s="69"/>
    </row>
    <row r="1009" spans="1:8" ht="15.75" customHeight="1" x14ac:dyDescent="0.25">
      <c r="A1009" s="68"/>
      <c r="D1009" s="42"/>
      <c r="H1009" s="69"/>
    </row>
    <row r="1010" spans="1:8" ht="15.75" customHeight="1" x14ac:dyDescent="0.25">
      <c r="A1010" s="68"/>
      <c r="D1010" s="42"/>
      <c r="H1010" s="69"/>
    </row>
    <row r="1011" spans="1:8" ht="15.75" customHeight="1" x14ac:dyDescent="0.25">
      <c r="A1011" s="68"/>
      <c r="D1011" s="42"/>
      <c r="H1011" s="69"/>
    </row>
    <row r="1012" spans="1:8" ht="15.75" customHeight="1" x14ac:dyDescent="0.25">
      <c r="A1012" s="68"/>
      <c r="D1012" s="42"/>
      <c r="H1012" s="69"/>
    </row>
    <row r="1013" spans="1:8" ht="15.75" customHeight="1" x14ac:dyDescent="0.25">
      <c r="A1013" s="68"/>
      <c r="D1013" s="42"/>
      <c r="H1013" s="69"/>
    </row>
    <row r="1014" spans="1:8" ht="15.75" customHeight="1" x14ac:dyDescent="0.25">
      <c r="A1014" s="68"/>
      <c r="D1014" s="42"/>
      <c r="H1014" s="69"/>
    </row>
    <row r="1015" spans="1:8" ht="15.75" customHeight="1" x14ac:dyDescent="0.25">
      <c r="A1015" s="68"/>
      <c r="D1015" s="42"/>
      <c r="H1015" s="69"/>
    </row>
    <row r="1016" spans="1:8" ht="15.75" customHeight="1" x14ac:dyDescent="0.25">
      <c r="A1016" s="68"/>
      <c r="D1016" s="42"/>
      <c r="H1016" s="69"/>
    </row>
    <row r="1017" spans="1:8" ht="15.75" customHeight="1" x14ac:dyDescent="0.25">
      <c r="A1017" s="68"/>
      <c r="D1017" s="42"/>
      <c r="H1017" s="69"/>
    </row>
    <row r="1018" spans="1:8" ht="15.75" customHeight="1" x14ac:dyDescent="0.25">
      <c r="A1018" s="68"/>
      <c r="D1018" s="42"/>
      <c r="H1018" s="69"/>
    </row>
    <row r="1019" spans="1:8" ht="15.75" customHeight="1" x14ac:dyDescent="0.25">
      <c r="A1019" s="68"/>
      <c r="D1019" s="42"/>
      <c r="H1019" s="69"/>
    </row>
    <row r="1020" spans="1:8" ht="15.75" customHeight="1" x14ac:dyDescent="0.25">
      <c r="A1020" s="68"/>
      <c r="D1020" s="42"/>
      <c r="H1020" s="69"/>
    </row>
    <row r="1021" spans="1:8" ht="15.75" customHeight="1" x14ac:dyDescent="0.25">
      <c r="A1021" s="68"/>
      <c r="D1021" s="42"/>
      <c r="H1021" s="69"/>
    </row>
    <row r="1022" spans="1:8" ht="15.75" customHeight="1" x14ac:dyDescent="0.25">
      <c r="A1022" s="68"/>
      <c r="D1022" s="42"/>
      <c r="H1022" s="69"/>
    </row>
    <row r="1023" spans="1:8" ht="15.75" customHeight="1" x14ac:dyDescent="0.25">
      <c r="A1023" s="68"/>
      <c r="D1023" s="42"/>
      <c r="H1023" s="69"/>
    </row>
    <row r="1024" spans="1:8" ht="15.75" customHeight="1" x14ac:dyDescent="0.25">
      <c r="A1024" s="68"/>
      <c r="D1024" s="42"/>
      <c r="H1024" s="69"/>
    </row>
    <row r="1025" spans="1:8" ht="15.75" customHeight="1" x14ac:dyDescent="0.25">
      <c r="A1025" s="68"/>
      <c r="D1025" s="42"/>
      <c r="H1025" s="69"/>
    </row>
    <row r="1026" spans="1:8" ht="15.75" customHeight="1" x14ac:dyDescent="0.25">
      <c r="A1026" s="68"/>
      <c r="D1026" s="42"/>
      <c r="H1026" s="69"/>
    </row>
    <row r="1027" spans="1:8" ht="15.75" customHeight="1" x14ac:dyDescent="0.25">
      <c r="A1027" s="68"/>
      <c r="D1027" s="42"/>
      <c r="H1027" s="69"/>
    </row>
    <row r="1028" spans="1:8" ht="15.75" customHeight="1" x14ac:dyDescent="0.25">
      <c r="A1028" s="68"/>
      <c r="D1028" s="42"/>
      <c r="H1028" s="69"/>
    </row>
    <row r="1029" spans="1:8" ht="15.75" customHeight="1" x14ac:dyDescent="0.25">
      <c r="A1029" s="68"/>
      <c r="D1029" s="42"/>
      <c r="H1029" s="69"/>
    </row>
    <row r="1030" spans="1:8" ht="15.75" customHeight="1" x14ac:dyDescent="0.25">
      <c r="A1030" s="68"/>
      <c r="D1030" s="42"/>
      <c r="H1030" s="69"/>
    </row>
    <row r="1031" spans="1:8" ht="15.75" customHeight="1" x14ac:dyDescent="0.25">
      <c r="A1031" s="68"/>
      <c r="D1031" s="42"/>
      <c r="H1031" s="69"/>
    </row>
    <row r="1032" spans="1:8" ht="15.75" customHeight="1" x14ac:dyDescent="0.25">
      <c r="A1032" s="68"/>
      <c r="D1032" s="42"/>
      <c r="H1032" s="69"/>
    </row>
    <row r="1033" spans="1:8" ht="15.75" customHeight="1" x14ac:dyDescent="0.25">
      <c r="A1033" s="68"/>
      <c r="D1033" s="42"/>
      <c r="H1033" s="69"/>
    </row>
    <row r="1034" spans="1:8" ht="15.75" customHeight="1" x14ac:dyDescent="0.25">
      <c r="A1034" s="68"/>
      <c r="D1034" s="42"/>
      <c r="H1034" s="69"/>
    </row>
    <row r="1035" spans="1:8" ht="15.75" customHeight="1" x14ac:dyDescent="0.25">
      <c r="A1035" s="68"/>
      <c r="D1035" s="42"/>
      <c r="H1035" s="69"/>
    </row>
    <row r="1036" spans="1:8" ht="15.75" customHeight="1" x14ac:dyDescent="0.25">
      <c r="A1036" s="68"/>
      <c r="D1036" s="42"/>
      <c r="H1036" s="69"/>
    </row>
    <row r="1037" spans="1:8" ht="15.75" customHeight="1" x14ac:dyDescent="0.25">
      <c r="A1037" s="68"/>
      <c r="D1037" s="42"/>
      <c r="H1037" s="69"/>
    </row>
    <row r="1038" spans="1:8" ht="15.75" customHeight="1" x14ac:dyDescent="0.25">
      <c r="A1038" s="68"/>
      <c r="D1038" s="42"/>
      <c r="H1038" s="69"/>
    </row>
    <row r="1039" spans="1:8" ht="15.75" customHeight="1" x14ac:dyDescent="0.25">
      <c r="A1039" s="68"/>
      <c r="D1039" s="42"/>
      <c r="H1039" s="69"/>
    </row>
    <row r="1040" spans="1:8" ht="15.75" customHeight="1" x14ac:dyDescent="0.25">
      <c r="A1040" s="68"/>
      <c r="D1040" s="42"/>
      <c r="H1040" s="69"/>
    </row>
    <row r="1041" spans="1:8" ht="15.75" customHeight="1" x14ac:dyDescent="0.25">
      <c r="A1041" s="68"/>
      <c r="D1041" s="42"/>
      <c r="H1041" s="69"/>
    </row>
    <row r="1042" spans="1:8" ht="15.75" customHeight="1" x14ac:dyDescent="0.25">
      <c r="A1042" s="68"/>
      <c r="D1042" s="42"/>
      <c r="H1042" s="69"/>
    </row>
    <row r="1043" spans="1:8" ht="15.75" customHeight="1" x14ac:dyDescent="0.25">
      <c r="A1043" s="68"/>
      <c r="D1043" s="42"/>
      <c r="H1043" s="69"/>
    </row>
    <row r="1044" spans="1:8" ht="15.75" customHeight="1" x14ac:dyDescent="0.25">
      <c r="A1044" s="68"/>
      <c r="D1044" s="42"/>
      <c r="H1044" s="69"/>
    </row>
    <row r="1045" spans="1:8" ht="15.75" customHeight="1" x14ac:dyDescent="0.25">
      <c r="A1045" s="68"/>
      <c r="D1045" s="42"/>
      <c r="H1045" s="69"/>
    </row>
  </sheetData>
  <autoFilter ref="F1:F1045"/>
  <mergeCells count="70">
    <mergeCell ref="E107:E111"/>
    <mergeCell ref="D107:D111"/>
    <mergeCell ref="C107:C111"/>
    <mergeCell ref="B107:B111"/>
    <mergeCell ref="A107:A111"/>
    <mergeCell ref="E128:E132"/>
    <mergeCell ref="D128:D132"/>
    <mergeCell ref="C128:C132"/>
    <mergeCell ref="B128:B132"/>
    <mergeCell ref="A128:A132"/>
    <mergeCell ref="E239:E243"/>
    <mergeCell ref="D239:D243"/>
    <mergeCell ref="C239:C243"/>
    <mergeCell ref="B239:B243"/>
    <mergeCell ref="A239:A243"/>
    <mergeCell ref="E215:E220"/>
    <mergeCell ref="D215:D220"/>
    <mergeCell ref="C215:C220"/>
    <mergeCell ref="B215:B220"/>
    <mergeCell ref="A215:A220"/>
    <mergeCell ref="A188:A193"/>
    <mergeCell ref="B188:B193"/>
    <mergeCell ref="C188:C193"/>
    <mergeCell ref="D188:D193"/>
    <mergeCell ref="E188:E193"/>
    <mergeCell ref="J149:J150"/>
    <mergeCell ref="J167:J172"/>
    <mergeCell ref="I1:I2"/>
    <mergeCell ref="J1:J2"/>
    <mergeCell ref="J104:J106"/>
    <mergeCell ref="J134:J137"/>
    <mergeCell ref="J139:J140"/>
    <mergeCell ref="A38:A42"/>
    <mergeCell ref="A1:A2"/>
    <mergeCell ref="B1:B2"/>
    <mergeCell ref="C1:C2"/>
    <mergeCell ref="D1:D2"/>
    <mergeCell ref="A58:A64"/>
    <mergeCell ref="E89:E94"/>
    <mergeCell ref="D89:D94"/>
    <mergeCell ref="C89:C94"/>
    <mergeCell ref="B89:B94"/>
    <mergeCell ref="A89:A94"/>
    <mergeCell ref="K1:K2"/>
    <mergeCell ref="E58:E64"/>
    <mergeCell ref="D58:D64"/>
    <mergeCell ref="C58:C64"/>
    <mergeCell ref="B58:B64"/>
    <mergeCell ref="E38:E42"/>
    <mergeCell ref="D38:D42"/>
    <mergeCell ref="C38:C42"/>
    <mergeCell ref="B38:B42"/>
    <mergeCell ref="E1:E2"/>
    <mergeCell ref="F1:G1"/>
    <mergeCell ref="H1:H2"/>
    <mergeCell ref="E123:E125"/>
    <mergeCell ref="D123:D125"/>
    <mergeCell ref="C123:C125"/>
    <mergeCell ref="B123:B125"/>
    <mergeCell ref="A123:A125"/>
    <mergeCell ref="E168:E171"/>
    <mergeCell ref="D168:D171"/>
    <mergeCell ref="C168:C171"/>
    <mergeCell ref="B168:B171"/>
    <mergeCell ref="A168:A171"/>
    <mergeCell ref="E151:E154"/>
    <mergeCell ref="D151:D154"/>
    <mergeCell ref="C151:C154"/>
    <mergeCell ref="B151:B154"/>
    <mergeCell ref="A151:A154"/>
  </mergeCells>
  <pageMargins left="0.25" right="0.25" top="0.75" bottom="0.75" header="0.3" footer="0.3"/>
  <pageSetup scale="67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99"/>
  <sheetViews>
    <sheetView topLeftCell="A154" workbookViewId="0">
      <selection activeCell="K97" sqref="K97"/>
    </sheetView>
  </sheetViews>
  <sheetFormatPr defaultColWidth="14.42578125" defaultRowHeight="15" customHeight="1" x14ac:dyDescent="0.25"/>
  <cols>
    <col min="1" max="1" width="11.140625" customWidth="1"/>
    <col min="2" max="2" width="12.28515625" customWidth="1"/>
    <col min="3" max="3" width="13.5703125" customWidth="1"/>
    <col min="4" max="4" width="9.140625" customWidth="1"/>
    <col min="5" max="5" width="13.42578125" customWidth="1"/>
    <col min="6" max="6" width="22.7109375" customWidth="1"/>
    <col min="7" max="7" width="8" customWidth="1"/>
    <col min="8" max="8" width="10.140625" customWidth="1"/>
    <col min="9" max="9" width="30.42578125" customWidth="1"/>
    <col min="10" max="10" width="19.28515625" bestFit="1" customWidth="1"/>
    <col min="11" max="11" width="29.42578125" customWidth="1"/>
    <col min="12" max="26" width="8" customWidth="1"/>
  </cols>
  <sheetData>
    <row r="1" spans="1:11" ht="15" customHeight="1" x14ac:dyDescent="0.25">
      <c r="A1" s="868" t="s">
        <v>388</v>
      </c>
      <c r="B1" s="930" t="s">
        <v>389</v>
      </c>
      <c r="C1" s="859" t="s">
        <v>390</v>
      </c>
      <c r="D1" s="859" t="s">
        <v>6</v>
      </c>
      <c r="E1" s="868" t="s">
        <v>391</v>
      </c>
      <c r="F1" s="870" t="s">
        <v>392</v>
      </c>
      <c r="G1" s="871"/>
      <c r="H1" s="868" t="s">
        <v>1</v>
      </c>
      <c r="I1" s="928" t="s">
        <v>83</v>
      </c>
      <c r="J1" s="844" t="s">
        <v>1575</v>
      </c>
    </row>
    <row r="2" spans="1:11" x14ac:dyDescent="0.25">
      <c r="A2" s="860"/>
      <c r="B2" s="860"/>
      <c r="C2" s="860"/>
      <c r="D2" s="860"/>
      <c r="E2" s="860"/>
      <c r="F2" s="44" t="s">
        <v>394</v>
      </c>
      <c r="G2" s="44" t="s">
        <v>5</v>
      </c>
      <c r="H2" s="860"/>
      <c r="I2" s="929"/>
      <c r="J2" s="843"/>
    </row>
    <row r="3" spans="1:11" s="237" customFormat="1" x14ac:dyDescent="0.25">
      <c r="A3" s="444" t="s">
        <v>395</v>
      </c>
      <c r="B3" s="445">
        <v>43556</v>
      </c>
      <c r="C3" s="446">
        <v>2770</v>
      </c>
      <c r="D3" s="447" t="s">
        <v>11</v>
      </c>
      <c r="E3" s="369" t="s">
        <v>396</v>
      </c>
      <c r="F3" s="421" t="s">
        <v>397</v>
      </c>
      <c r="G3" s="377">
        <v>2770</v>
      </c>
      <c r="H3" s="445">
        <v>43558</v>
      </c>
      <c r="I3" s="441" t="s">
        <v>398</v>
      </c>
      <c r="J3" s="329" t="s">
        <v>399</v>
      </c>
      <c r="K3" s="442" t="s">
        <v>2703</v>
      </c>
    </row>
    <row r="4" spans="1:11" s="237" customFormat="1" x14ac:dyDescent="0.25">
      <c r="A4" s="444" t="s">
        <v>400</v>
      </c>
      <c r="B4" s="445">
        <v>43556</v>
      </c>
      <c r="C4" s="446">
        <v>525</v>
      </c>
      <c r="D4" s="447" t="s">
        <v>11</v>
      </c>
      <c r="E4" s="369" t="s">
        <v>396</v>
      </c>
      <c r="F4" s="368" t="s">
        <v>401</v>
      </c>
      <c r="G4" s="377">
        <v>525</v>
      </c>
      <c r="H4" s="445">
        <v>43571</v>
      </c>
      <c r="I4" s="441" t="s">
        <v>398</v>
      </c>
      <c r="J4" s="329" t="s">
        <v>399</v>
      </c>
      <c r="K4" s="442" t="s">
        <v>2699</v>
      </c>
    </row>
    <row r="5" spans="1:11" s="237" customFormat="1" x14ac:dyDescent="0.25">
      <c r="A5" s="444" t="s">
        <v>402</v>
      </c>
      <c r="B5" s="445">
        <v>43556</v>
      </c>
      <c r="C5" s="446">
        <v>610</v>
      </c>
      <c r="D5" s="447" t="s">
        <v>11</v>
      </c>
      <c r="E5" s="369" t="s">
        <v>396</v>
      </c>
      <c r="F5" s="368" t="s">
        <v>403</v>
      </c>
      <c r="G5" s="377">
        <v>595</v>
      </c>
      <c r="H5" s="445">
        <v>43559</v>
      </c>
      <c r="I5" s="441" t="s">
        <v>398</v>
      </c>
      <c r="J5" s="329" t="s">
        <v>399</v>
      </c>
      <c r="K5" s="442" t="s">
        <v>2704</v>
      </c>
    </row>
    <row r="6" spans="1:11" s="237" customFormat="1" x14ac:dyDescent="0.25">
      <c r="A6" s="444" t="s">
        <v>404</v>
      </c>
      <c r="B6" s="445">
        <v>43556</v>
      </c>
      <c r="C6" s="446">
        <v>745</v>
      </c>
      <c r="D6" s="447" t="s">
        <v>11</v>
      </c>
      <c r="E6" s="369" t="s">
        <v>396</v>
      </c>
      <c r="F6" s="368" t="s">
        <v>405</v>
      </c>
      <c r="G6" s="377">
        <v>730</v>
      </c>
      <c r="H6" s="445">
        <v>43560</v>
      </c>
      <c r="I6" s="441" t="s">
        <v>398</v>
      </c>
      <c r="J6" s="329" t="s">
        <v>399</v>
      </c>
      <c r="K6" s="442" t="s">
        <v>2698</v>
      </c>
    </row>
    <row r="7" spans="1:11" s="237" customFormat="1" x14ac:dyDescent="0.25">
      <c r="A7" s="444" t="s">
        <v>406</v>
      </c>
      <c r="B7" s="445">
        <v>43556</v>
      </c>
      <c r="C7" s="446">
        <v>3625</v>
      </c>
      <c r="D7" s="447" t="s">
        <v>11</v>
      </c>
      <c r="E7" s="369" t="s">
        <v>396</v>
      </c>
      <c r="F7" s="421" t="s">
        <v>407</v>
      </c>
      <c r="G7" s="377">
        <v>3625</v>
      </c>
      <c r="H7" s="445">
        <v>43577</v>
      </c>
      <c r="I7" s="441" t="s">
        <v>398</v>
      </c>
      <c r="J7" s="329" t="s">
        <v>399</v>
      </c>
      <c r="K7" s="442" t="s">
        <v>2702</v>
      </c>
    </row>
    <row r="8" spans="1:11" s="237" customFormat="1" ht="26.25" customHeight="1" x14ac:dyDescent="0.25">
      <c r="A8" s="444" t="s">
        <v>408</v>
      </c>
      <c r="B8" s="445">
        <v>43556</v>
      </c>
      <c r="C8" s="446">
        <v>4660</v>
      </c>
      <c r="D8" s="447" t="s">
        <v>11</v>
      </c>
      <c r="E8" s="369" t="s">
        <v>396</v>
      </c>
      <c r="F8" s="368" t="s">
        <v>409</v>
      </c>
      <c r="G8" s="377" t="s">
        <v>410</v>
      </c>
      <c r="H8" s="450" t="s">
        <v>411</v>
      </c>
      <c r="I8" s="441" t="s">
        <v>398</v>
      </c>
      <c r="J8" s="329" t="s">
        <v>399</v>
      </c>
      <c r="K8" s="451" t="s">
        <v>2700</v>
      </c>
    </row>
    <row r="9" spans="1:11" s="237" customFormat="1" ht="26.25" customHeight="1" x14ac:dyDescent="0.25">
      <c r="A9" s="444" t="s">
        <v>412</v>
      </c>
      <c r="B9" s="445">
        <v>43563</v>
      </c>
      <c r="C9" s="446">
        <v>4045</v>
      </c>
      <c r="D9" s="447" t="s">
        <v>11</v>
      </c>
      <c r="E9" s="369" t="s">
        <v>396</v>
      </c>
      <c r="F9" s="368" t="s">
        <v>413</v>
      </c>
      <c r="G9" s="377" t="s">
        <v>414</v>
      </c>
      <c r="H9" s="450" t="s">
        <v>415</v>
      </c>
      <c r="I9" s="441" t="s">
        <v>398</v>
      </c>
      <c r="J9" s="329" t="s">
        <v>399</v>
      </c>
      <c r="K9" s="451" t="s">
        <v>2705</v>
      </c>
    </row>
    <row r="10" spans="1:11" s="237" customFormat="1" x14ac:dyDescent="0.25">
      <c r="A10" s="444" t="s">
        <v>416</v>
      </c>
      <c r="B10" s="445">
        <v>43565</v>
      </c>
      <c r="C10" s="448">
        <v>207.4</v>
      </c>
      <c r="D10" s="449" t="s">
        <v>11</v>
      </c>
      <c r="E10" s="369" t="s">
        <v>396</v>
      </c>
      <c r="F10" s="368" t="s">
        <v>417</v>
      </c>
      <c r="G10" s="377">
        <v>232.4</v>
      </c>
      <c r="H10" s="445" t="s">
        <v>418</v>
      </c>
      <c r="I10" s="441" t="s">
        <v>398</v>
      </c>
      <c r="J10" s="329" t="s">
        <v>399</v>
      </c>
      <c r="K10" s="267" t="s">
        <v>2696</v>
      </c>
    </row>
    <row r="11" spans="1:11" s="237" customFormat="1" x14ac:dyDescent="0.25">
      <c r="A11" s="444" t="s">
        <v>419</v>
      </c>
      <c r="B11" s="445">
        <v>43570</v>
      </c>
      <c r="C11" s="446">
        <v>1925</v>
      </c>
      <c r="D11" s="447" t="s">
        <v>11</v>
      </c>
      <c r="E11" s="369" t="s">
        <v>396</v>
      </c>
      <c r="F11" s="368" t="s">
        <v>420</v>
      </c>
      <c r="G11" s="377">
        <v>1925</v>
      </c>
      <c r="H11" s="445">
        <v>43594</v>
      </c>
      <c r="I11" s="441" t="s">
        <v>398</v>
      </c>
      <c r="J11" s="329" t="s">
        <v>399</v>
      </c>
      <c r="K11" s="267" t="s">
        <v>2695</v>
      </c>
    </row>
    <row r="12" spans="1:11" s="237" customFormat="1" x14ac:dyDescent="0.25">
      <c r="A12" s="444" t="s">
        <v>421</v>
      </c>
      <c r="B12" s="445">
        <v>43570</v>
      </c>
      <c r="C12" s="446">
        <v>24170</v>
      </c>
      <c r="D12" s="447" t="s">
        <v>11</v>
      </c>
      <c r="E12" s="369" t="s">
        <v>396</v>
      </c>
      <c r="F12" s="368" t="s">
        <v>422</v>
      </c>
      <c r="G12" s="377">
        <v>24170</v>
      </c>
      <c r="H12" s="445">
        <v>43571</v>
      </c>
      <c r="I12" s="441" t="s">
        <v>398</v>
      </c>
      <c r="J12" s="329" t="s">
        <v>399</v>
      </c>
      <c r="K12" s="267" t="s">
        <v>2697</v>
      </c>
    </row>
    <row r="13" spans="1:11" s="237" customFormat="1" x14ac:dyDescent="0.25">
      <c r="A13" s="444" t="s">
        <v>423</v>
      </c>
      <c r="B13" s="445">
        <v>43572</v>
      </c>
      <c r="C13" s="446">
        <v>671</v>
      </c>
      <c r="D13" s="447" t="s">
        <v>11</v>
      </c>
      <c r="E13" s="369" t="s">
        <v>396</v>
      </c>
      <c r="F13" s="368" t="s">
        <v>424</v>
      </c>
      <c r="G13" s="377">
        <v>671</v>
      </c>
      <c r="H13" s="445">
        <v>43587</v>
      </c>
      <c r="I13" s="441" t="s">
        <v>398</v>
      </c>
      <c r="J13" s="329" t="s">
        <v>399</v>
      </c>
      <c r="K13" s="267" t="s">
        <v>2701</v>
      </c>
    </row>
    <row r="14" spans="1:11" s="237" customFormat="1" x14ac:dyDescent="0.25">
      <c r="A14" s="444">
        <v>113</v>
      </c>
      <c r="B14" s="445">
        <v>43586</v>
      </c>
      <c r="C14" s="446">
        <v>3625</v>
      </c>
      <c r="D14" s="446" t="s">
        <v>11</v>
      </c>
      <c r="E14" s="376" t="s">
        <v>425</v>
      </c>
      <c r="F14" s="245" t="s">
        <v>426</v>
      </c>
      <c r="G14" s="276">
        <v>3625</v>
      </c>
      <c r="H14" s="445">
        <v>43595</v>
      </c>
      <c r="I14" s="441" t="s">
        <v>427</v>
      </c>
      <c r="J14" s="329" t="s">
        <v>428</v>
      </c>
      <c r="K14" s="267" t="s">
        <v>2708</v>
      </c>
    </row>
    <row r="15" spans="1:11" s="237" customFormat="1" x14ac:dyDescent="0.25">
      <c r="A15" s="444">
        <v>114</v>
      </c>
      <c r="B15" s="445">
        <v>43586</v>
      </c>
      <c r="C15" s="448">
        <v>565.5</v>
      </c>
      <c r="D15" s="448" t="s">
        <v>11</v>
      </c>
      <c r="E15" s="376" t="s">
        <v>425</v>
      </c>
      <c r="F15" s="328" t="s">
        <v>429</v>
      </c>
      <c r="G15" s="276">
        <v>565.5</v>
      </c>
      <c r="H15" s="445">
        <v>43588</v>
      </c>
      <c r="I15" s="441" t="s">
        <v>427</v>
      </c>
      <c r="J15" s="329" t="s">
        <v>428</v>
      </c>
      <c r="K15" s="267" t="s">
        <v>2715</v>
      </c>
    </row>
    <row r="16" spans="1:11" s="237" customFormat="1" x14ac:dyDescent="0.25">
      <c r="A16" s="444">
        <v>116</v>
      </c>
      <c r="B16" s="445">
        <v>43586</v>
      </c>
      <c r="C16" s="446">
        <v>2735</v>
      </c>
      <c r="D16" s="446" t="s">
        <v>11</v>
      </c>
      <c r="E16" s="376" t="s">
        <v>425</v>
      </c>
      <c r="F16" s="245" t="s">
        <v>430</v>
      </c>
      <c r="G16" s="276">
        <v>2735</v>
      </c>
      <c r="H16" s="445">
        <v>43591</v>
      </c>
      <c r="I16" s="441" t="s">
        <v>427</v>
      </c>
      <c r="J16" s="329" t="s">
        <v>428</v>
      </c>
      <c r="K16" s="267" t="s">
        <v>2720</v>
      </c>
    </row>
    <row r="17" spans="1:11" s="237" customFormat="1" x14ac:dyDescent="0.25">
      <c r="A17" s="444">
        <v>117</v>
      </c>
      <c r="B17" s="445">
        <v>43586</v>
      </c>
      <c r="C17" s="446">
        <v>525</v>
      </c>
      <c r="D17" s="446" t="s">
        <v>11</v>
      </c>
      <c r="E17" s="376" t="s">
        <v>425</v>
      </c>
      <c r="F17" s="245" t="s">
        <v>431</v>
      </c>
      <c r="G17" s="276">
        <v>510</v>
      </c>
      <c r="H17" s="445">
        <v>43588</v>
      </c>
      <c r="I17" s="441" t="s">
        <v>427</v>
      </c>
      <c r="J17" s="329" t="s">
        <v>428</v>
      </c>
      <c r="K17" s="267" t="s">
        <v>2719</v>
      </c>
    </row>
    <row r="18" spans="1:11" s="237" customFormat="1" x14ac:dyDescent="0.25">
      <c r="A18" s="444">
        <v>118</v>
      </c>
      <c r="B18" s="445">
        <v>43586</v>
      </c>
      <c r="C18" s="446">
        <v>610</v>
      </c>
      <c r="D18" s="446" t="s">
        <v>11</v>
      </c>
      <c r="E18" s="376" t="s">
        <v>425</v>
      </c>
      <c r="F18" s="245" t="s">
        <v>432</v>
      </c>
      <c r="G18" s="276">
        <v>595</v>
      </c>
      <c r="H18" s="445">
        <v>43593</v>
      </c>
      <c r="I18" s="441" t="s">
        <v>427</v>
      </c>
      <c r="J18" s="329" t="s">
        <v>428</v>
      </c>
      <c r="K18" s="267" t="s">
        <v>2709</v>
      </c>
    </row>
    <row r="19" spans="1:11" s="237" customFormat="1" x14ac:dyDescent="0.25">
      <c r="A19" s="444">
        <v>119</v>
      </c>
      <c r="B19" s="445">
        <v>43586</v>
      </c>
      <c r="C19" s="446">
        <v>745</v>
      </c>
      <c r="D19" s="446" t="s">
        <v>11</v>
      </c>
      <c r="E19" s="376" t="s">
        <v>425</v>
      </c>
      <c r="F19" s="245" t="s">
        <v>433</v>
      </c>
      <c r="G19" s="276">
        <v>730</v>
      </c>
      <c r="H19" s="445">
        <v>43585</v>
      </c>
      <c r="I19" s="441" t="s">
        <v>427</v>
      </c>
      <c r="J19" s="329" t="s">
        <v>428</v>
      </c>
      <c r="K19" s="267" t="s">
        <v>2717</v>
      </c>
    </row>
    <row r="20" spans="1:11" s="237" customFormat="1" x14ac:dyDescent="0.25">
      <c r="A20" s="444">
        <v>120</v>
      </c>
      <c r="B20" s="445">
        <v>43586</v>
      </c>
      <c r="C20" s="446">
        <v>3625</v>
      </c>
      <c r="D20" s="446" t="s">
        <v>11</v>
      </c>
      <c r="E20" s="376" t="s">
        <v>425</v>
      </c>
      <c r="F20" s="245" t="s">
        <v>434</v>
      </c>
      <c r="G20" s="276">
        <v>3625</v>
      </c>
      <c r="H20" s="445">
        <v>43584</v>
      </c>
      <c r="I20" s="441" t="s">
        <v>427</v>
      </c>
      <c r="J20" s="329" t="s">
        <v>428</v>
      </c>
      <c r="K20" s="267" t="s">
        <v>2707</v>
      </c>
    </row>
    <row r="21" spans="1:11" s="237" customFormat="1" ht="45" x14ac:dyDescent="0.25">
      <c r="A21" s="444">
        <v>121</v>
      </c>
      <c r="B21" s="445">
        <v>43586</v>
      </c>
      <c r="C21" s="446">
        <v>8645</v>
      </c>
      <c r="D21" s="446" t="s">
        <v>11</v>
      </c>
      <c r="E21" s="376" t="s">
        <v>425</v>
      </c>
      <c r="F21" s="328" t="s">
        <v>435</v>
      </c>
      <c r="G21" s="276" t="s">
        <v>436</v>
      </c>
      <c r="H21" s="450" t="s">
        <v>437</v>
      </c>
      <c r="I21" s="441" t="s">
        <v>427</v>
      </c>
      <c r="J21" s="329" t="s">
        <v>428</v>
      </c>
      <c r="K21" s="452" t="s">
        <v>2714</v>
      </c>
    </row>
    <row r="22" spans="1:11" s="237" customFormat="1" ht="15.75" customHeight="1" x14ac:dyDescent="0.25">
      <c r="A22" s="444">
        <v>122</v>
      </c>
      <c r="B22" s="445">
        <v>43586</v>
      </c>
      <c r="C22" s="446">
        <v>1925</v>
      </c>
      <c r="D22" s="446" t="s">
        <v>11</v>
      </c>
      <c r="E22" s="376" t="s">
        <v>425</v>
      </c>
      <c r="F22" s="328" t="s">
        <v>420</v>
      </c>
      <c r="G22" s="276">
        <v>1925</v>
      </c>
      <c r="H22" s="445">
        <v>43594</v>
      </c>
      <c r="I22" s="441" t="s">
        <v>427</v>
      </c>
      <c r="J22" s="329" t="s">
        <v>428</v>
      </c>
      <c r="K22" s="267" t="s">
        <v>2711</v>
      </c>
    </row>
    <row r="23" spans="1:11" s="237" customFormat="1" ht="15.75" customHeight="1" x14ac:dyDescent="0.25">
      <c r="A23" s="444">
        <v>123</v>
      </c>
      <c r="B23" s="445">
        <v>43586</v>
      </c>
      <c r="C23" s="448">
        <v>2566.5</v>
      </c>
      <c r="D23" s="448" t="s">
        <v>11</v>
      </c>
      <c r="E23" s="376" t="s">
        <v>425</v>
      </c>
      <c r="F23" s="245" t="s">
        <v>438</v>
      </c>
      <c r="G23" s="276">
        <v>2566.5</v>
      </c>
      <c r="H23" s="445">
        <v>43587</v>
      </c>
      <c r="I23" s="441" t="s">
        <v>427</v>
      </c>
      <c r="J23" s="329" t="s">
        <v>428</v>
      </c>
      <c r="K23" s="267" t="s">
        <v>2706</v>
      </c>
    </row>
    <row r="24" spans="1:11" s="237" customFormat="1" ht="15.75" customHeight="1" x14ac:dyDescent="0.25">
      <c r="A24" s="444">
        <v>124</v>
      </c>
      <c r="B24" s="445">
        <v>43586</v>
      </c>
      <c r="C24" s="448">
        <v>25707.13</v>
      </c>
      <c r="D24" s="448" t="s">
        <v>11</v>
      </c>
      <c r="E24" s="376" t="s">
        <v>425</v>
      </c>
      <c r="F24" s="245" t="s">
        <v>381</v>
      </c>
      <c r="G24" s="276">
        <v>25707.11</v>
      </c>
      <c r="H24" s="445">
        <v>43586</v>
      </c>
      <c r="I24" s="441" t="s">
        <v>427</v>
      </c>
      <c r="J24" s="329" t="s">
        <v>428</v>
      </c>
      <c r="K24" s="267" t="s">
        <v>2710</v>
      </c>
    </row>
    <row r="25" spans="1:11" s="237" customFormat="1" ht="15.75" customHeight="1" x14ac:dyDescent="0.25">
      <c r="A25" s="444">
        <v>125</v>
      </c>
      <c r="B25" s="445">
        <v>43588</v>
      </c>
      <c r="C25" s="446">
        <v>406</v>
      </c>
      <c r="D25" s="446" t="s">
        <v>11</v>
      </c>
      <c r="E25" s="376" t="s">
        <v>425</v>
      </c>
      <c r="F25" s="328" t="s">
        <v>439</v>
      </c>
      <c r="G25" s="276">
        <v>420</v>
      </c>
      <c r="H25" s="445">
        <v>43595</v>
      </c>
      <c r="I25" s="441" t="s">
        <v>427</v>
      </c>
      <c r="J25" s="329" t="s">
        <v>428</v>
      </c>
      <c r="K25" s="267" t="s">
        <v>2713</v>
      </c>
    </row>
    <row r="26" spans="1:11" s="237" customFormat="1" ht="15.75" customHeight="1" x14ac:dyDescent="0.25">
      <c r="A26" s="444">
        <v>126</v>
      </c>
      <c r="B26" s="445">
        <v>43589</v>
      </c>
      <c r="C26" s="446">
        <v>3500</v>
      </c>
      <c r="D26" s="446" t="s">
        <v>91</v>
      </c>
      <c r="E26" s="376" t="s">
        <v>425</v>
      </c>
      <c r="F26" s="328" t="s">
        <v>440</v>
      </c>
      <c r="G26" s="276">
        <v>3477</v>
      </c>
      <c r="H26" s="445">
        <v>43636</v>
      </c>
      <c r="I26" s="441" t="s">
        <v>427</v>
      </c>
      <c r="J26" s="329" t="s">
        <v>428</v>
      </c>
      <c r="K26" s="267" t="s">
        <v>2723</v>
      </c>
    </row>
    <row r="27" spans="1:11" s="237" customFormat="1" ht="15.75" customHeight="1" x14ac:dyDescent="0.25">
      <c r="A27" s="444">
        <v>127</v>
      </c>
      <c r="B27" s="445">
        <v>43592</v>
      </c>
      <c r="C27" s="446">
        <v>2417</v>
      </c>
      <c r="D27" s="446" t="s">
        <v>11</v>
      </c>
      <c r="E27" s="376" t="s">
        <v>425</v>
      </c>
      <c r="F27" s="245" t="s">
        <v>441</v>
      </c>
      <c r="G27" s="276">
        <v>2417</v>
      </c>
      <c r="H27" s="445">
        <v>43609</v>
      </c>
      <c r="I27" s="441" t="s">
        <v>427</v>
      </c>
      <c r="J27" s="329" t="s">
        <v>428</v>
      </c>
      <c r="K27" s="267" t="s">
        <v>2718</v>
      </c>
    </row>
    <row r="28" spans="1:11" s="237" customFormat="1" ht="15.75" customHeight="1" x14ac:dyDescent="0.25">
      <c r="A28" s="444">
        <v>128</v>
      </c>
      <c r="B28" s="445">
        <v>43600</v>
      </c>
      <c r="C28" s="446">
        <v>4225</v>
      </c>
      <c r="D28" s="446" t="s">
        <v>11</v>
      </c>
      <c r="E28" s="376" t="s">
        <v>425</v>
      </c>
      <c r="F28" s="328" t="s">
        <v>442</v>
      </c>
      <c r="G28" s="276">
        <v>4205</v>
      </c>
      <c r="H28" s="445">
        <v>43607</v>
      </c>
      <c r="I28" s="441" t="s">
        <v>427</v>
      </c>
      <c r="J28" s="329" t="s">
        <v>428</v>
      </c>
      <c r="K28" s="267" t="s">
        <v>2721</v>
      </c>
    </row>
    <row r="29" spans="1:11" s="237" customFormat="1" ht="15.75" customHeight="1" x14ac:dyDescent="0.25">
      <c r="A29" s="444">
        <v>129</v>
      </c>
      <c r="B29" s="445">
        <v>43600</v>
      </c>
      <c r="C29" s="446">
        <v>3225</v>
      </c>
      <c r="D29" s="446" t="s">
        <v>11</v>
      </c>
      <c r="E29" s="376" t="s">
        <v>425</v>
      </c>
      <c r="F29" s="245" t="s">
        <v>443</v>
      </c>
      <c r="G29" s="276">
        <v>3256.8</v>
      </c>
      <c r="H29" s="445">
        <v>43607</v>
      </c>
      <c r="I29" s="441" t="s">
        <v>427</v>
      </c>
      <c r="J29" s="329" t="s">
        <v>428</v>
      </c>
      <c r="K29" s="267" t="s">
        <v>2712</v>
      </c>
    </row>
    <row r="30" spans="1:11" s="237" customFormat="1" ht="15.75" customHeight="1" x14ac:dyDescent="0.25">
      <c r="A30" s="444">
        <v>130</v>
      </c>
      <c r="B30" s="445">
        <v>43600</v>
      </c>
      <c r="C30" s="446">
        <v>25830</v>
      </c>
      <c r="D30" s="446" t="s">
        <v>11</v>
      </c>
      <c r="E30" s="376" t="s">
        <v>425</v>
      </c>
      <c r="F30" s="347" t="s">
        <v>444</v>
      </c>
      <c r="G30" s="276">
        <v>25830</v>
      </c>
      <c r="H30" s="445">
        <v>43601</v>
      </c>
      <c r="I30" s="441" t="s">
        <v>427</v>
      </c>
      <c r="J30" s="329" t="s">
        <v>428</v>
      </c>
      <c r="K30" s="267" t="s">
        <v>2722</v>
      </c>
    </row>
    <row r="31" spans="1:11" s="237" customFormat="1" ht="15.75" customHeight="1" x14ac:dyDescent="0.25">
      <c r="A31" s="444">
        <v>131</v>
      </c>
      <c r="B31" s="445">
        <v>43607</v>
      </c>
      <c r="C31" s="448">
        <v>221.65</v>
      </c>
      <c r="D31" s="448" t="s">
        <v>11</v>
      </c>
      <c r="E31" s="376" t="s">
        <v>425</v>
      </c>
      <c r="F31" s="347" t="s">
        <v>445</v>
      </c>
      <c r="G31" s="276">
        <v>221.6</v>
      </c>
      <c r="H31" s="445">
        <v>43609</v>
      </c>
      <c r="I31" s="441" t="s">
        <v>427</v>
      </c>
      <c r="J31" s="329" t="s">
        <v>428</v>
      </c>
      <c r="K31" s="267" t="s">
        <v>2716</v>
      </c>
    </row>
    <row r="32" spans="1:11" s="237" customFormat="1" ht="39" customHeight="1" x14ac:dyDescent="0.25">
      <c r="A32" s="444">
        <v>132</v>
      </c>
      <c r="B32" s="453" t="s">
        <v>446</v>
      </c>
      <c r="C32" s="454">
        <v>7050</v>
      </c>
      <c r="D32" s="455" t="s">
        <v>11</v>
      </c>
      <c r="E32" s="369" t="s">
        <v>447</v>
      </c>
      <c r="F32" s="363" t="s">
        <v>448</v>
      </c>
      <c r="G32" s="368" t="s">
        <v>449</v>
      </c>
      <c r="H32" s="439" t="s">
        <v>450</v>
      </c>
      <c r="I32" s="441" t="s">
        <v>427</v>
      </c>
      <c r="J32" s="329" t="s">
        <v>451</v>
      </c>
      <c r="K32" s="459" t="s">
        <v>2749</v>
      </c>
    </row>
    <row r="33" spans="1:11" s="237" customFormat="1" ht="15.75" customHeight="1" x14ac:dyDescent="0.25">
      <c r="A33" s="444">
        <v>133</v>
      </c>
      <c r="B33" s="453">
        <v>43471</v>
      </c>
      <c r="C33" s="457">
        <v>609</v>
      </c>
      <c r="D33" s="458" t="s">
        <v>11</v>
      </c>
      <c r="E33" s="369" t="s">
        <v>447</v>
      </c>
      <c r="F33" s="363" t="s">
        <v>452</v>
      </c>
      <c r="G33" s="377">
        <v>594</v>
      </c>
      <c r="H33" s="439" t="s">
        <v>453</v>
      </c>
      <c r="I33" s="441" t="s">
        <v>427</v>
      </c>
      <c r="J33" s="329" t="s">
        <v>451</v>
      </c>
      <c r="K33" s="267" t="s">
        <v>2743</v>
      </c>
    </row>
    <row r="34" spans="1:11" s="237" customFormat="1" ht="15.75" customHeight="1" x14ac:dyDescent="0.25">
      <c r="A34" s="444">
        <v>134</v>
      </c>
      <c r="B34" s="453">
        <v>43471</v>
      </c>
      <c r="C34" s="454">
        <v>616</v>
      </c>
      <c r="D34" s="455" t="s">
        <v>91</v>
      </c>
      <c r="E34" s="369" t="s">
        <v>447</v>
      </c>
      <c r="F34" s="363" t="s">
        <v>454</v>
      </c>
      <c r="G34" s="377">
        <v>610</v>
      </c>
      <c r="H34" s="440">
        <v>43622</v>
      </c>
      <c r="I34" s="441" t="s">
        <v>427</v>
      </c>
      <c r="J34" s="329" t="s">
        <v>451</v>
      </c>
      <c r="K34" s="267" t="s">
        <v>2736</v>
      </c>
    </row>
    <row r="35" spans="1:11" s="237" customFormat="1" ht="15.75" customHeight="1" x14ac:dyDescent="0.25">
      <c r="A35" s="444">
        <v>135</v>
      </c>
      <c r="B35" s="453">
        <v>43471</v>
      </c>
      <c r="C35" s="454">
        <v>2735</v>
      </c>
      <c r="D35" s="455" t="s">
        <v>11</v>
      </c>
      <c r="E35" s="369" t="s">
        <v>447</v>
      </c>
      <c r="F35" s="363" t="s">
        <v>455</v>
      </c>
      <c r="G35" s="377">
        <v>2735</v>
      </c>
      <c r="H35" s="440">
        <v>43622</v>
      </c>
      <c r="I35" s="441" t="s">
        <v>427</v>
      </c>
      <c r="J35" s="329" t="s">
        <v>451</v>
      </c>
      <c r="K35" s="267" t="s">
        <v>2738</v>
      </c>
    </row>
    <row r="36" spans="1:11" s="237" customFormat="1" ht="15.75" customHeight="1" x14ac:dyDescent="0.25">
      <c r="A36" s="444">
        <v>136</v>
      </c>
      <c r="B36" s="453">
        <v>43471</v>
      </c>
      <c r="C36" s="454">
        <v>3660</v>
      </c>
      <c r="D36" s="455" t="s">
        <v>11</v>
      </c>
      <c r="E36" s="369" t="s">
        <v>447</v>
      </c>
      <c r="F36" s="363" t="s">
        <v>456</v>
      </c>
      <c r="G36" s="377">
        <v>3660</v>
      </c>
      <c r="H36" s="439" t="s">
        <v>457</v>
      </c>
      <c r="I36" s="441" t="s">
        <v>427</v>
      </c>
      <c r="J36" s="329" t="s">
        <v>451</v>
      </c>
      <c r="K36" s="267" t="s">
        <v>2742</v>
      </c>
    </row>
    <row r="37" spans="1:11" s="237" customFormat="1" ht="15.75" customHeight="1" x14ac:dyDescent="0.25">
      <c r="A37" s="444">
        <v>137</v>
      </c>
      <c r="B37" s="453">
        <v>43471</v>
      </c>
      <c r="C37" s="454">
        <v>610</v>
      </c>
      <c r="D37" s="455" t="s">
        <v>11</v>
      </c>
      <c r="E37" s="369" t="s">
        <v>447</v>
      </c>
      <c r="F37" s="363" t="s">
        <v>458</v>
      </c>
      <c r="G37" s="377">
        <v>595</v>
      </c>
      <c r="H37" s="440">
        <v>43744</v>
      </c>
      <c r="I37" s="441" t="s">
        <v>427</v>
      </c>
      <c r="J37" s="329" t="s">
        <v>451</v>
      </c>
      <c r="K37" s="267" t="s">
        <v>2735</v>
      </c>
    </row>
    <row r="38" spans="1:11" s="237" customFormat="1" ht="15.75" customHeight="1" x14ac:dyDescent="0.25">
      <c r="A38" s="444">
        <v>138</v>
      </c>
      <c r="B38" s="453">
        <v>43471</v>
      </c>
      <c r="C38" s="454">
        <v>745</v>
      </c>
      <c r="D38" s="455" t="s">
        <v>11</v>
      </c>
      <c r="E38" s="369" t="s">
        <v>447</v>
      </c>
      <c r="F38" s="456" t="s">
        <v>459</v>
      </c>
      <c r="G38" s="377">
        <v>730</v>
      </c>
      <c r="H38" s="440">
        <v>43622</v>
      </c>
      <c r="I38" s="441" t="s">
        <v>427</v>
      </c>
      <c r="J38" s="329" t="s">
        <v>451</v>
      </c>
      <c r="K38" s="267" t="s">
        <v>2747</v>
      </c>
    </row>
    <row r="39" spans="1:11" s="237" customFormat="1" ht="15.75" customHeight="1" x14ac:dyDescent="0.25">
      <c r="A39" s="444">
        <v>139</v>
      </c>
      <c r="B39" s="453">
        <v>43471</v>
      </c>
      <c r="C39" s="454">
        <v>3660</v>
      </c>
      <c r="D39" s="455" t="s">
        <v>11</v>
      </c>
      <c r="E39" s="369" t="s">
        <v>447</v>
      </c>
      <c r="F39" s="456" t="s">
        <v>460</v>
      </c>
      <c r="G39" s="377">
        <v>3625</v>
      </c>
      <c r="H39" s="439" t="s">
        <v>461</v>
      </c>
      <c r="I39" s="441" t="s">
        <v>427</v>
      </c>
      <c r="J39" s="329" t="s">
        <v>451</v>
      </c>
      <c r="K39" s="267" t="s">
        <v>2746</v>
      </c>
    </row>
    <row r="40" spans="1:11" s="237" customFormat="1" ht="15.75" customHeight="1" x14ac:dyDescent="0.25">
      <c r="A40" s="444">
        <v>140</v>
      </c>
      <c r="B40" s="453">
        <v>43471</v>
      </c>
      <c r="C40" s="454">
        <v>1925</v>
      </c>
      <c r="D40" s="455" t="s">
        <v>11</v>
      </c>
      <c r="E40" s="369" t="s">
        <v>447</v>
      </c>
      <c r="F40" s="456" t="s">
        <v>462</v>
      </c>
      <c r="G40" s="377">
        <v>1925</v>
      </c>
      <c r="H40" s="439" t="s">
        <v>463</v>
      </c>
      <c r="I40" s="441" t="s">
        <v>427</v>
      </c>
      <c r="J40" s="329" t="s">
        <v>451</v>
      </c>
      <c r="K40" s="267" t="s">
        <v>2744</v>
      </c>
    </row>
    <row r="41" spans="1:11" s="237" customFormat="1" ht="15.75" customHeight="1" x14ac:dyDescent="0.25">
      <c r="A41" s="444">
        <v>141</v>
      </c>
      <c r="B41" s="453">
        <v>43471</v>
      </c>
      <c r="C41" s="457">
        <v>1565</v>
      </c>
      <c r="D41" s="458" t="s">
        <v>91</v>
      </c>
      <c r="E41" s="369" t="s">
        <v>447</v>
      </c>
      <c r="F41" s="456" t="s">
        <v>464</v>
      </c>
      <c r="G41" s="377">
        <v>1565</v>
      </c>
      <c r="H41" s="439" t="s">
        <v>465</v>
      </c>
      <c r="I41" s="441" t="s">
        <v>427</v>
      </c>
      <c r="J41" s="329" t="s">
        <v>451</v>
      </c>
      <c r="K41" s="267" t="s">
        <v>2739</v>
      </c>
    </row>
    <row r="42" spans="1:11" s="237" customFormat="1" ht="15.75" customHeight="1" x14ac:dyDescent="0.25">
      <c r="A42" s="444">
        <v>142</v>
      </c>
      <c r="B42" s="453">
        <v>43471</v>
      </c>
      <c r="C42" s="457">
        <v>530</v>
      </c>
      <c r="D42" s="458" t="s">
        <v>11</v>
      </c>
      <c r="E42" s="369" t="s">
        <v>447</v>
      </c>
      <c r="F42" s="456" t="s">
        <v>466</v>
      </c>
      <c r="G42" s="377">
        <v>530</v>
      </c>
      <c r="H42" s="440">
        <v>43530</v>
      </c>
      <c r="I42" s="441" t="s">
        <v>427</v>
      </c>
      <c r="J42" s="329" t="s">
        <v>451</v>
      </c>
      <c r="K42" s="267" t="s">
        <v>2741</v>
      </c>
    </row>
    <row r="43" spans="1:11" s="237" customFormat="1" ht="15.75" customHeight="1" x14ac:dyDescent="0.25">
      <c r="A43" s="444">
        <v>143</v>
      </c>
      <c r="B43" s="453">
        <v>43471</v>
      </c>
      <c r="C43" s="454">
        <v>36370</v>
      </c>
      <c r="D43" s="455" t="s">
        <v>11</v>
      </c>
      <c r="E43" s="369" t="s">
        <v>447</v>
      </c>
      <c r="F43" s="456" t="s">
        <v>467</v>
      </c>
      <c r="G43" s="377">
        <v>36370</v>
      </c>
      <c r="H43" s="440">
        <v>43530</v>
      </c>
      <c r="I43" s="441" t="s">
        <v>427</v>
      </c>
      <c r="J43" s="329" t="s">
        <v>451</v>
      </c>
      <c r="K43" s="267" t="s">
        <v>2748</v>
      </c>
    </row>
    <row r="44" spans="1:11" s="237" customFormat="1" ht="15.75" customHeight="1" x14ac:dyDescent="0.25">
      <c r="A44" s="444">
        <v>144</v>
      </c>
      <c r="B44" s="453" t="s">
        <v>446</v>
      </c>
      <c r="C44" s="454">
        <v>3275</v>
      </c>
      <c r="D44" s="455" t="s">
        <v>11</v>
      </c>
      <c r="E44" s="369" t="s">
        <v>447</v>
      </c>
      <c r="F44" s="456" t="s">
        <v>468</v>
      </c>
      <c r="G44" s="377">
        <v>3260</v>
      </c>
      <c r="H44" s="407">
        <v>43503</v>
      </c>
      <c r="I44" s="441" t="s">
        <v>427</v>
      </c>
      <c r="J44" s="329" t="s">
        <v>451</v>
      </c>
      <c r="K44" s="267" t="s">
        <v>2750</v>
      </c>
    </row>
    <row r="45" spans="1:11" s="237" customFormat="1" ht="15.75" customHeight="1" x14ac:dyDescent="0.25">
      <c r="A45" s="444">
        <v>145</v>
      </c>
      <c r="B45" s="453" t="s">
        <v>446</v>
      </c>
      <c r="C45" s="454">
        <v>2050</v>
      </c>
      <c r="D45" s="455" t="s">
        <v>11</v>
      </c>
      <c r="E45" s="369" t="s">
        <v>447</v>
      </c>
      <c r="F45" s="456" t="s">
        <v>469</v>
      </c>
      <c r="G45" s="377">
        <v>2030</v>
      </c>
      <c r="H45" s="440">
        <v>43503</v>
      </c>
      <c r="I45" s="441" t="s">
        <v>427</v>
      </c>
      <c r="J45" s="329" t="s">
        <v>451</v>
      </c>
      <c r="K45" s="267" t="s">
        <v>2740</v>
      </c>
    </row>
    <row r="46" spans="1:11" s="237" customFormat="1" ht="15.75" customHeight="1" x14ac:dyDescent="0.25">
      <c r="A46" s="444">
        <v>146</v>
      </c>
      <c r="B46" s="453" t="s">
        <v>470</v>
      </c>
      <c r="C46" s="454">
        <v>33770</v>
      </c>
      <c r="D46" s="455" t="s">
        <v>11</v>
      </c>
      <c r="E46" s="369" t="s">
        <v>447</v>
      </c>
      <c r="F46" s="456" t="s">
        <v>471</v>
      </c>
      <c r="G46" s="377">
        <v>33770</v>
      </c>
      <c r="H46" s="439" t="s">
        <v>472</v>
      </c>
      <c r="I46" s="441" t="s">
        <v>427</v>
      </c>
      <c r="J46" s="329" t="s">
        <v>451</v>
      </c>
      <c r="K46" s="267" t="s">
        <v>2737</v>
      </c>
    </row>
    <row r="47" spans="1:11" s="237" customFormat="1" ht="15.75" customHeight="1" x14ac:dyDescent="0.25">
      <c r="A47" s="444">
        <v>147</v>
      </c>
      <c r="B47" s="453" t="s">
        <v>473</v>
      </c>
      <c r="C47" s="454">
        <v>500</v>
      </c>
      <c r="D47" s="455" t="s">
        <v>11</v>
      </c>
      <c r="E47" s="369" t="s">
        <v>447</v>
      </c>
      <c r="F47" s="456" t="s">
        <v>474</v>
      </c>
      <c r="G47" s="377">
        <v>500</v>
      </c>
      <c r="H47" s="439" t="s">
        <v>475</v>
      </c>
      <c r="I47" s="441" t="s">
        <v>427</v>
      </c>
      <c r="J47" s="329" t="s">
        <v>451</v>
      </c>
      <c r="K47" s="267" t="s">
        <v>2745</v>
      </c>
    </row>
    <row r="48" spans="1:11" s="237" customFormat="1" ht="15.75" customHeight="1" x14ac:dyDescent="0.25">
      <c r="A48" s="434">
        <v>149</v>
      </c>
      <c r="B48" s="336">
        <v>43472</v>
      </c>
      <c r="C48" s="435">
        <v>1465</v>
      </c>
      <c r="D48" s="436" t="s">
        <v>11</v>
      </c>
      <c r="E48" s="437" t="s">
        <v>476</v>
      </c>
      <c r="F48" s="438" t="s">
        <v>477</v>
      </c>
      <c r="G48" s="439">
        <v>1450</v>
      </c>
      <c r="H48" s="439" t="s">
        <v>478</v>
      </c>
      <c r="I48" s="441" t="s">
        <v>479</v>
      </c>
      <c r="J48" s="329" t="s">
        <v>480</v>
      </c>
      <c r="K48" s="267" t="s">
        <v>2754</v>
      </c>
    </row>
    <row r="49" spans="1:11" s="237" customFormat="1" ht="15.75" customHeight="1" x14ac:dyDescent="0.25">
      <c r="A49" s="434">
        <v>150</v>
      </c>
      <c r="B49" s="336">
        <v>43472</v>
      </c>
      <c r="C49" s="435">
        <v>840</v>
      </c>
      <c r="D49" s="436" t="s">
        <v>11</v>
      </c>
      <c r="E49" s="437" t="s">
        <v>476</v>
      </c>
      <c r="F49" s="438" t="s">
        <v>481</v>
      </c>
      <c r="G49" s="439">
        <v>825</v>
      </c>
      <c r="H49" s="440">
        <v>43562</v>
      </c>
      <c r="I49" s="441" t="s">
        <v>479</v>
      </c>
      <c r="J49" s="329" t="s">
        <v>480</v>
      </c>
      <c r="K49" s="267" t="s">
        <v>2679</v>
      </c>
    </row>
    <row r="50" spans="1:11" s="237" customFormat="1" ht="15.75" customHeight="1" x14ac:dyDescent="0.25">
      <c r="A50" s="434">
        <v>151</v>
      </c>
      <c r="B50" s="336">
        <v>43472</v>
      </c>
      <c r="C50" s="435">
        <v>491</v>
      </c>
      <c r="D50" s="436" t="s">
        <v>91</v>
      </c>
      <c r="E50" s="437" t="s">
        <v>476</v>
      </c>
      <c r="F50" s="438" t="s">
        <v>482</v>
      </c>
      <c r="G50" s="439">
        <v>485</v>
      </c>
      <c r="H50" s="440">
        <v>43776</v>
      </c>
      <c r="I50" s="441" t="s">
        <v>479</v>
      </c>
      <c r="J50" s="329" t="s">
        <v>480</v>
      </c>
      <c r="K50" s="267" t="s">
        <v>2677</v>
      </c>
    </row>
    <row r="51" spans="1:11" s="237" customFormat="1" ht="15.75" customHeight="1" x14ac:dyDescent="0.25">
      <c r="A51" s="434">
        <v>152</v>
      </c>
      <c r="B51" s="336">
        <v>43472</v>
      </c>
      <c r="C51" s="435">
        <v>2735</v>
      </c>
      <c r="D51" s="436" t="s">
        <v>11</v>
      </c>
      <c r="E51" s="437" t="s">
        <v>476</v>
      </c>
      <c r="F51" s="438" t="s">
        <v>483</v>
      </c>
      <c r="G51" s="439">
        <v>2735</v>
      </c>
      <c r="H51" s="440">
        <v>43776</v>
      </c>
      <c r="I51" s="441" t="s">
        <v>479</v>
      </c>
      <c r="J51" s="329" t="s">
        <v>480</v>
      </c>
      <c r="K51" s="267" t="s">
        <v>2758</v>
      </c>
    </row>
    <row r="52" spans="1:11" s="237" customFormat="1" ht="15.75" customHeight="1" x14ac:dyDescent="0.25">
      <c r="A52" s="434">
        <v>153</v>
      </c>
      <c r="B52" s="336">
        <v>43472</v>
      </c>
      <c r="C52" s="435">
        <v>38570</v>
      </c>
      <c r="D52" s="436" t="s">
        <v>11</v>
      </c>
      <c r="E52" s="437" t="s">
        <v>476</v>
      </c>
      <c r="F52" s="438" t="s">
        <v>484</v>
      </c>
      <c r="G52" s="439">
        <v>38570</v>
      </c>
      <c r="H52" s="440">
        <v>43503</v>
      </c>
      <c r="I52" s="441" t="s">
        <v>479</v>
      </c>
      <c r="J52" s="329" t="s">
        <v>480</v>
      </c>
      <c r="K52" s="267" t="s">
        <v>2753</v>
      </c>
    </row>
    <row r="53" spans="1:11" s="237" customFormat="1" ht="15.75" customHeight="1" x14ac:dyDescent="0.25">
      <c r="A53" s="434">
        <v>154</v>
      </c>
      <c r="B53" s="336">
        <v>43472</v>
      </c>
      <c r="C53" s="435">
        <v>575</v>
      </c>
      <c r="D53" s="436" t="s">
        <v>11</v>
      </c>
      <c r="E53" s="437" t="s">
        <v>476</v>
      </c>
      <c r="F53" s="438" t="s">
        <v>474</v>
      </c>
      <c r="G53" s="439">
        <v>560</v>
      </c>
      <c r="H53" s="440">
        <v>43684</v>
      </c>
      <c r="I53" s="441" t="s">
        <v>479</v>
      </c>
      <c r="J53" s="329" t="s">
        <v>480</v>
      </c>
      <c r="K53" s="267" t="s">
        <v>2757</v>
      </c>
    </row>
    <row r="54" spans="1:11" s="237" customFormat="1" ht="15.75" customHeight="1" x14ac:dyDescent="0.25">
      <c r="A54" s="434">
        <v>155</v>
      </c>
      <c r="B54" s="336">
        <v>43472</v>
      </c>
      <c r="C54" s="435">
        <v>3625</v>
      </c>
      <c r="D54" s="436" t="s">
        <v>11</v>
      </c>
      <c r="E54" s="437" t="s">
        <v>476</v>
      </c>
      <c r="F54" s="460" t="s">
        <v>485</v>
      </c>
      <c r="G54" s="439">
        <v>3625</v>
      </c>
      <c r="H54" s="440">
        <v>43472</v>
      </c>
      <c r="I54" s="441" t="s">
        <v>479</v>
      </c>
      <c r="J54" s="329" t="s">
        <v>480</v>
      </c>
      <c r="K54" s="267" t="s">
        <v>2759</v>
      </c>
    </row>
    <row r="55" spans="1:11" s="237" customFormat="1" ht="15.75" customHeight="1" x14ac:dyDescent="0.25">
      <c r="A55" s="434">
        <v>156</v>
      </c>
      <c r="B55" s="336">
        <v>43472</v>
      </c>
      <c r="C55" s="435">
        <v>1960</v>
      </c>
      <c r="D55" s="436" t="s">
        <v>11</v>
      </c>
      <c r="E55" s="437" t="s">
        <v>476</v>
      </c>
      <c r="F55" s="438" t="s">
        <v>486</v>
      </c>
      <c r="G55" s="439">
        <v>1925</v>
      </c>
      <c r="H55" s="439" t="s">
        <v>463</v>
      </c>
      <c r="I55" s="441" t="s">
        <v>479</v>
      </c>
      <c r="J55" s="329" t="s">
        <v>480</v>
      </c>
      <c r="K55" s="267" t="s">
        <v>2755</v>
      </c>
    </row>
    <row r="56" spans="1:11" s="237" customFormat="1" ht="45" x14ac:dyDescent="0.25">
      <c r="A56" s="434">
        <v>157</v>
      </c>
      <c r="B56" s="336">
        <v>43472</v>
      </c>
      <c r="C56" s="435">
        <v>6935</v>
      </c>
      <c r="D56" s="436" t="s">
        <v>11</v>
      </c>
      <c r="E56" s="437" t="s">
        <v>476</v>
      </c>
      <c r="F56" s="438" t="s">
        <v>487</v>
      </c>
      <c r="G56" s="463" t="s">
        <v>2760</v>
      </c>
      <c r="H56" s="439" t="s">
        <v>488</v>
      </c>
      <c r="I56" s="441" t="s">
        <v>479</v>
      </c>
      <c r="J56" s="329" t="s">
        <v>480</v>
      </c>
      <c r="K56" s="462" t="s">
        <v>2762</v>
      </c>
    </row>
    <row r="57" spans="1:11" s="237" customFormat="1" ht="15.75" customHeight="1" x14ac:dyDescent="0.25">
      <c r="A57" s="434">
        <v>159</v>
      </c>
      <c r="B57" s="336">
        <v>43562</v>
      </c>
      <c r="C57" s="435">
        <v>1480</v>
      </c>
      <c r="D57" s="436" t="s">
        <v>11</v>
      </c>
      <c r="E57" s="437" t="s">
        <v>476</v>
      </c>
      <c r="F57" s="460" t="s">
        <v>489</v>
      </c>
      <c r="G57" s="435">
        <v>1480</v>
      </c>
      <c r="H57" s="435" t="s">
        <v>490</v>
      </c>
      <c r="I57" s="441" t="s">
        <v>479</v>
      </c>
      <c r="J57" s="430" t="s">
        <v>210</v>
      </c>
      <c r="K57" s="267" t="s">
        <v>2752</v>
      </c>
    </row>
    <row r="58" spans="1:11" s="237" customFormat="1" ht="15.75" customHeight="1" x14ac:dyDescent="0.25">
      <c r="A58" s="434">
        <v>160</v>
      </c>
      <c r="B58" s="336">
        <v>43745</v>
      </c>
      <c r="C58" s="435">
        <v>1025</v>
      </c>
      <c r="D58" s="436" t="s">
        <v>11</v>
      </c>
      <c r="E58" s="437" t="s">
        <v>476</v>
      </c>
      <c r="F58" s="438" t="s">
        <v>491</v>
      </c>
      <c r="G58" s="439">
        <v>1005</v>
      </c>
      <c r="H58" s="439" t="s">
        <v>492</v>
      </c>
      <c r="I58" s="441" t="s">
        <v>479</v>
      </c>
      <c r="J58" s="430" t="s">
        <v>212</v>
      </c>
      <c r="K58" s="267" t="s">
        <v>2756</v>
      </c>
    </row>
    <row r="59" spans="1:11" s="237" customFormat="1" ht="15.75" customHeight="1" x14ac:dyDescent="0.25">
      <c r="A59" s="434">
        <v>161</v>
      </c>
      <c r="B59" s="336">
        <v>43776</v>
      </c>
      <c r="C59" s="435">
        <v>1000</v>
      </c>
      <c r="D59" s="436" t="s">
        <v>11</v>
      </c>
      <c r="E59" s="437" t="s">
        <v>476</v>
      </c>
      <c r="F59" s="460" t="s">
        <v>493</v>
      </c>
      <c r="G59" s="435">
        <v>1000</v>
      </c>
      <c r="H59" s="440">
        <v>44013</v>
      </c>
      <c r="I59" s="441" t="s">
        <v>479</v>
      </c>
      <c r="J59" s="430" t="s">
        <v>215</v>
      </c>
      <c r="K59" s="267" t="s">
        <v>2751</v>
      </c>
    </row>
    <row r="60" spans="1:11" s="237" customFormat="1" ht="15.75" customHeight="1" x14ac:dyDescent="0.25">
      <c r="A60" s="434">
        <v>162</v>
      </c>
      <c r="B60" s="377" t="s">
        <v>494</v>
      </c>
      <c r="C60" s="435">
        <v>41610</v>
      </c>
      <c r="D60" s="436" t="s">
        <v>11</v>
      </c>
      <c r="E60" s="437" t="s">
        <v>476</v>
      </c>
      <c r="F60" s="438" t="s">
        <v>495</v>
      </c>
      <c r="G60" s="439">
        <v>41610</v>
      </c>
      <c r="H60" s="439" t="s">
        <v>496</v>
      </c>
      <c r="I60" s="441" t="s">
        <v>479</v>
      </c>
      <c r="J60" s="934" t="s">
        <v>218</v>
      </c>
      <c r="K60" s="267" t="s">
        <v>2678</v>
      </c>
    </row>
    <row r="61" spans="1:11" s="237" customFormat="1" ht="15.75" customHeight="1" x14ac:dyDescent="0.25">
      <c r="A61" s="434">
        <v>163</v>
      </c>
      <c r="B61" s="377" t="s">
        <v>497</v>
      </c>
      <c r="C61" s="435">
        <v>650</v>
      </c>
      <c r="D61" s="436" t="s">
        <v>11</v>
      </c>
      <c r="E61" s="437" t="s">
        <v>476</v>
      </c>
      <c r="F61" s="611" t="s">
        <v>2761</v>
      </c>
      <c r="G61" s="241">
        <v>650</v>
      </c>
      <c r="H61" s="234">
        <v>44070</v>
      </c>
      <c r="I61" s="441" t="s">
        <v>479</v>
      </c>
      <c r="J61" s="935"/>
      <c r="K61" s="464" t="s">
        <v>2763</v>
      </c>
    </row>
    <row r="62" spans="1:11" s="237" customFormat="1" ht="15.75" customHeight="1" x14ac:dyDescent="0.25">
      <c r="A62" s="465">
        <v>164</v>
      </c>
      <c r="B62" s="466">
        <v>43473</v>
      </c>
      <c r="C62" s="439">
        <v>525</v>
      </c>
      <c r="D62" s="439" t="s">
        <v>11</v>
      </c>
      <c r="E62" s="467" t="s">
        <v>498</v>
      </c>
      <c r="F62" s="438" t="s">
        <v>499</v>
      </c>
      <c r="G62" s="439">
        <v>510</v>
      </c>
      <c r="H62" s="440">
        <v>43473</v>
      </c>
      <c r="I62" s="441" t="s">
        <v>427</v>
      </c>
      <c r="J62" s="936"/>
      <c r="K62" s="267" t="s">
        <v>2764</v>
      </c>
    </row>
    <row r="63" spans="1:11" s="237" customFormat="1" ht="15.75" customHeight="1" x14ac:dyDescent="0.25">
      <c r="A63" s="465">
        <v>165</v>
      </c>
      <c r="B63" s="466">
        <v>43473</v>
      </c>
      <c r="C63" s="439">
        <v>866</v>
      </c>
      <c r="D63" s="439" t="s">
        <v>91</v>
      </c>
      <c r="E63" s="467" t="s">
        <v>498</v>
      </c>
      <c r="F63" s="438" t="s">
        <v>500</v>
      </c>
      <c r="G63" s="439">
        <v>860</v>
      </c>
      <c r="H63" s="440">
        <v>43807</v>
      </c>
      <c r="I63" s="441" t="s">
        <v>427</v>
      </c>
      <c r="J63" s="430" t="s">
        <v>222</v>
      </c>
      <c r="K63" s="267" t="s">
        <v>2765</v>
      </c>
    </row>
    <row r="64" spans="1:11" s="237" customFormat="1" ht="15.75" customHeight="1" x14ac:dyDescent="0.25">
      <c r="A64" s="465">
        <v>166</v>
      </c>
      <c r="B64" s="466">
        <v>43473</v>
      </c>
      <c r="C64" s="439">
        <v>3740</v>
      </c>
      <c r="D64" s="439" t="s">
        <v>11</v>
      </c>
      <c r="E64" s="467" t="s">
        <v>498</v>
      </c>
      <c r="F64" s="438" t="s">
        <v>501</v>
      </c>
      <c r="G64" s="439">
        <v>3725</v>
      </c>
      <c r="H64" s="440">
        <v>43593</v>
      </c>
      <c r="I64" s="441" t="s">
        <v>427</v>
      </c>
      <c r="J64" s="267" t="s">
        <v>1307</v>
      </c>
      <c r="K64" s="267" t="s">
        <v>2774</v>
      </c>
    </row>
    <row r="65" spans="1:11" s="237" customFormat="1" ht="15.75" customHeight="1" x14ac:dyDescent="0.25">
      <c r="A65" s="465">
        <v>167</v>
      </c>
      <c r="B65" s="466">
        <v>43473</v>
      </c>
      <c r="C65" s="435">
        <v>575</v>
      </c>
      <c r="D65" s="435" t="s">
        <v>11</v>
      </c>
      <c r="E65" s="467" t="s">
        <v>498</v>
      </c>
      <c r="F65" s="460" t="s">
        <v>502</v>
      </c>
      <c r="G65" s="439">
        <v>560</v>
      </c>
      <c r="H65" s="440">
        <v>43685</v>
      </c>
      <c r="I65" s="441" t="s">
        <v>427</v>
      </c>
      <c r="J65" s="430" t="s">
        <v>227</v>
      </c>
      <c r="K65" s="267" t="s">
        <v>2776</v>
      </c>
    </row>
    <row r="66" spans="1:11" s="237" customFormat="1" ht="15.75" customHeight="1" x14ac:dyDescent="0.25">
      <c r="A66" s="465">
        <v>168</v>
      </c>
      <c r="B66" s="466">
        <v>43473</v>
      </c>
      <c r="C66" s="435">
        <v>3625</v>
      </c>
      <c r="D66" s="435" t="s">
        <v>11</v>
      </c>
      <c r="E66" s="467" t="s">
        <v>498</v>
      </c>
      <c r="F66" s="460" t="s">
        <v>503</v>
      </c>
      <c r="G66" s="439">
        <v>3625</v>
      </c>
      <c r="H66" s="439" t="s">
        <v>504</v>
      </c>
      <c r="I66" s="441" t="s">
        <v>427</v>
      </c>
      <c r="J66" s="267" t="s">
        <v>1307</v>
      </c>
      <c r="K66" s="267" t="s">
        <v>2771</v>
      </c>
    </row>
    <row r="67" spans="1:11" s="237" customFormat="1" ht="15.75" customHeight="1" x14ac:dyDescent="0.25">
      <c r="A67" s="465">
        <v>169</v>
      </c>
      <c r="B67" s="466">
        <v>43473</v>
      </c>
      <c r="C67" s="435">
        <v>1960</v>
      </c>
      <c r="D67" s="435" t="s">
        <v>11</v>
      </c>
      <c r="E67" s="467" t="s">
        <v>498</v>
      </c>
      <c r="F67" s="460" t="s">
        <v>505</v>
      </c>
      <c r="G67" s="439">
        <v>1925</v>
      </c>
      <c r="H67" s="439" t="s">
        <v>506</v>
      </c>
      <c r="I67" s="441" t="s">
        <v>427</v>
      </c>
      <c r="J67" s="267" t="s">
        <v>1307</v>
      </c>
      <c r="K67" s="267" t="s">
        <v>2772</v>
      </c>
    </row>
    <row r="68" spans="1:11" s="237" customFormat="1" ht="39" customHeight="1" x14ac:dyDescent="0.25">
      <c r="A68" s="465">
        <v>170</v>
      </c>
      <c r="B68" s="466">
        <v>43473</v>
      </c>
      <c r="C68" s="435">
        <v>6990</v>
      </c>
      <c r="D68" s="435" t="s">
        <v>11</v>
      </c>
      <c r="E68" s="467" t="s">
        <v>498</v>
      </c>
      <c r="F68" s="460" t="s">
        <v>507</v>
      </c>
      <c r="G68" s="439" t="s">
        <v>508</v>
      </c>
      <c r="H68" s="439" t="s">
        <v>509</v>
      </c>
      <c r="I68" s="441" t="s">
        <v>427</v>
      </c>
      <c r="J68" s="430" t="s">
        <v>234</v>
      </c>
      <c r="K68" s="452" t="s">
        <v>2775</v>
      </c>
    </row>
    <row r="69" spans="1:11" s="237" customFormat="1" ht="15.75" customHeight="1" x14ac:dyDescent="0.25">
      <c r="A69" s="465">
        <v>171</v>
      </c>
      <c r="B69" s="466">
        <v>43473</v>
      </c>
      <c r="C69" s="435">
        <v>30950</v>
      </c>
      <c r="D69" s="435" t="s">
        <v>11</v>
      </c>
      <c r="E69" s="467" t="s">
        <v>498</v>
      </c>
      <c r="F69" s="460" t="s">
        <v>510</v>
      </c>
      <c r="G69" s="435">
        <v>30950</v>
      </c>
      <c r="H69" s="440">
        <v>43473</v>
      </c>
      <c r="I69" s="441" t="s">
        <v>427</v>
      </c>
      <c r="J69" s="430" t="s">
        <v>236</v>
      </c>
      <c r="K69" s="267" t="s">
        <v>2770</v>
      </c>
    </row>
    <row r="70" spans="1:11" s="237" customFormat="1" ht="15.75" customHeight="1" x14ac:dyDescent="0.25">
      <c r="A70" s="465">
        <v>172</v>
      </c>
      <c r="B70" s="466">
        <v>43532</v>
      </c>
      <c r="C70" s="439">
        <v>3225</v>
      </c>
      <c r="D70" s="439" t="s">
        <v>11</v>
      </c>
      <c r="E70" s="467" t="s">
        <v>498</v>
      </c>
      <c r="F70" s="460" t="s">
        <v>511</v>
      </c>
      <c r="G70" s="435">
        <v>3260</v>
      </c>
      <c r="H70" s="440">
        <v>43685</v>
      </c>
      <c r="I70" s="441" t="s">
        <v>427</v>
      </c>
      <c r="J70" s="267" t="s">
        <v>1307</v>
      </c>
      <c r="K70" s="267" t="s">
        <v>2768</v>
      </c>
    </row>
    <row r="71" spans="1:11" s="237" customFormat="1" ht="15.75" customHeight="1" x14ac:dyDescent="0.25">
      <c r="A71" s="465">
        <v>173</v>
      </c>
      <c r="B71" s="466">
        <v>43593</v>
      </c>
      <c r="C71" s="435">
        <v>1025</v>
      </c>
      <c r="D71" s="435" t="s">
        <v>11</v>
      </c>
      <c r="E71" s="467" t="s">
        <v>498</v>
      </c>
      <c r="F71" s="460" t="s">
        <v>512</v>
      </c>
      <c r="G71" s="435">
        <v>1005</v>
      </c>
      <c r="H71" s="439" t="s">
        <v>513</v>
      </c>
      <c r="I71" s="441" t="s">
        <v>427</v>
      </c>
      <c r="J71" s="267" t="s">
        <v>1307</v>
      </c>
      <c r="K71" s="267" t="s">
        <v>2773</v>
      </c>
    </row>
    <row r="72" spans="1:11" s="237" customFormat="1" ht="15.75" customHeight="1" x14ac:dyDescent="0.25">
      <c r="A72" s="465">
        <v>174</v>
      </c>
      <c r="B72" s="466">
        <v>43716</v>
      </c>
      <c r="C72" s="435">
        <v>1825</v>
      </c>
      <c r="D72" s="435" t="s">
        <v>11</v>
      </c>
      <c r="E72" s="467" t="s">
        <v>498</v>
      </c>
      <c r="F72" s="460" t="s">
        <v>514</v>
      </c>
      <c r="G72" s="435">
        <v>1815</v>
      </c>
      <c r="H72" s="440">
        <v>43564</v>
      </c>
      <c r="I72" s="441" t="s">
        <v>427</v>
      </c>
      <c r="J72" s="267" t="s">
        <v>1307</v>
      </c>
      <c r="K72" s="267" t="s">
        <v>2767</v>
      </c>
    </row>
    <row r="73" spans="1:11" s="237" customFormat="1" ht="15.75" customHeight="1" x14ac:dyDescent="0.25">
      <c r="A73" s="465">
        <v>175</v>
      </c>
      <c r="B73" s="465" t="s">
        <v>515</v>
      </c>
      <c r="C73" s="439">
        <v>3025</v>
      </c>
      <c r="D73" s="439" t="s">
        <v>11</v>
      </c>
      <c r="E73" s="467" t="s">
        <v>498</v>
      </c>
      <c r="F73" s="460" t="s">
        <v>516</v>
      </c>
      <c r="G73" s="439">
        <v>3550</v>
      </c>
      <c r="H73" s="439" t="s">
        <v>517</v>
      </c>
      <c r="I73" s="441" t="s">
        <v>427</v>
      </c>
      <c r="J73" s="267" t="s">
        <v>1307</v>
      </c>
      <c r="K73" s="267" t="s">
        <v>2769</v>
      </c>
    </row>
    <row r="74" spans="1:11" s="237" customFormat="1" ht="15.75" customHeight="1" x14ac:dyDescent="0.25">
      <c r="A74" s="465">
        <v>176</v>
      </c>
      <c r="B74" s="465" t="s">
        <v>518</v>
      </c>
      <c r="C74" s="435">
        <v>18070</v>
      </c>
      <c r="D74" s="435" t="s">
        <v>11</v>
      </c>
      <c r="E74" s="467" t="s">
        <v>498</v>
      </c>
      <c r="F74" s="460" t="s">
        <v>519</v>
      </c>
      <c r="G74" s="435">
        <v>18070</v>
      </c>
      <c r="H74" s="439" t="s">
        <v>518</v>
      </c>
      <c r="I74" s="441" t="s">
        <v>427</v>
      </c>
      <c r="J74" s="267" t="s">
        <v>1307</v>
      </c>
      <c r="K74" s="267" t="s">
        <v>2766</v>
      </c>
    </row>
    <row r="75" spans="1:11" s="237" customFormat="1" ht="75" x14ac:dyDescent="0.25">
      <c r="A75" s="229">
        <v>177</v>
      </c>
      <c r="B75" s="336">
        <v>43474</v>
      </c>
      <c r="C75" s="284">
        <v>13060</v>
      </c>
      <c r="D75" s="470" t="s">
        <v>11</v>
      </c>
      <c r="E75" s="469" t="s">
        <v>520</v>
      </c>
      <c r="F75" s="438" t="s">
        <v>521</v>
      </c>
      <c r="G75" s="471" t="s">
        <v>2777</v>
      </c>
      <c r="H75" s="440" t="s">
        <v>522</v>
      </c>
      <c r="I75" s="441" t="s">
        <v>427</v>
      </c>
      <c r="J75" s="428" t="s">
        <v>251</v>
      </c>
      <c r="K75" s="462" t="s">
        <v>2783</v>
      </c>
    </row>
    <row r="76" spans="1:11" s="237" customFormat="1" ht="15.75" customHeight="1" x14ac:dyDescent="0.25">
      <c r="A76" s="229">
        <v>178</v>
      </c>
      <c r="B76" s="336">
        <v>43474</v>
      </c>
      <c r="C76" s="284">
        <v>7837</v>
      </c>
      <c r="D76" s="470" t="s">
        <v>11</v>
      </c>
      <c r="E76" s="469" t="s">
        <v>520</v>
      </c>
      <c r="F76" s="438" t="s">
        <v>523</v>
      </c>
      <c r="G76" s="439">
        <v>7837</v>
      </c>
      <c r="H76" s="440" t="s">
        <v>524</v>
      </c>
      <c r="I76" s="441" t="s">
        <v>427</v>
      </c>
      <c r="J76" s="428" t="s">
        <v>253</v>
      </c>
      <c r="K76" s="267" t="s">
        <v>2787</v>
      </c>
    </row>
    <row r="77" spans="1:11" s="237" customFormat="1" ht="15.75" customHeight="1" x14ac:dyDescent="0.25">
      <c r="A77" s="229">
        <v>179</v>
      </c>
      <c r="B77" s="336">
        <v>43474</v>
      </c>
      <c r="C77" s="276">
        <v>745</v>
      </c>
      <c r="D77" s="468" t="s">
        <v>11</v>
      </c>
      <c r="E77" s="469" t="s">
        <v>520</v>
      </c>
      <c r="F77" s="438" t="s">
        <v>525</v>
      </c>
      <c r="G77" s="439">
        <v>730</v>
      </c>
      <c r="H77" s="440">
        <v>43564</v>
      </c>
      <c r="I77" s="441" t="s">
        <v>427</v>
      </c>
      <c r="J77" s="267" t="s">
        <v>1304</v>
      </c>
      <c r="K77" s="267" t="s">
        <v>2778</v>
      </c>
    </row>
    <row r="78" spans="1:11" s="237" customFormat="1" ht="15.75" customHeight="1" x14ac:dyDescent="0.25">
      <c r="A78" s="229">
        <v>180</v>
      </c>
      <c r="B78" s="336">
        <v>43474</v>
      </c>
      <c r="C78" s="276">
        <v>525</v>
      </c>
      <c r="D78" s="468" t="s">
        <v>11</v>
      </c>
      <c r="E78" s="469" t="s">
        <v>520</v>
      </c>
      <c r="F78" s="460" t="s">
        <v>526</v>
      </c>
      <c r="G78" s="439">
        <v>510</v>
      </c>
      <c r="H78" s="440" t="s">
        <v>524</v>
      </c>
      <c r="I78" s="441" t="s">
        <v>427</v>
      </c>
      <c r="J78" s="267" t="s">
        <v>1304</v>
      </c>
      <c r="K78" s="267" t="s">
        <v>2780</v>
      </c>
    </row>
    <row r="79" spans="1:11" s="237" customFormat="1" ht="15.75" customHeight="1" x14ac:dyDescent="0.25">
      <c r="A79" s="229">
        <v>181</v>
      </c>
      <c r="B79" s="336">
        <v>43474</v>
      </c>
      <c r="C79" s="284">
        <v>575</v>
      </c>
      <c r="D79" s="470" t="s">
        <v>11</v>
      </c>
      <c r="E79" s="469" t="s">
        <v>520</v>
      </c>
      <c r="F79" s="460" t="s">
        <v>527</v>
      </c>
      <c r="G79" s="439">
        <v>560</v>
      </c>
      <c r="H79" s="440">
        <v>43717</v>
      </c>
      <c r="I79" s="441" t="s">
        <v>427</v>
      </c>
      <c r="J79" s="428" t="s">
        <v>260</v>
      </c>
      <c r="K79" s="267" t="s">
        <v>2790</v>
      </c>
    </row>
    <row r="80" spans="1:11" s="237" customFormat="1" ht="15.75" customHeight="1" x14ac:dyDescent="0.25">
      <c r="A80" s="229">
        <v>182</v>
      </c>
      <c r="B80" s="336">
        <v>43474</v>
      </c>
      <c r="C80" s="276">
        <v>166</v>
      </c>
      <c r="D80" s="468" t="s">
        <v>91</v>
      </c>
      <c r="E80" s="469" t="s">
        <v>520</v>
      </c>
      <c r="F80" s="460" t="s">
        <v>528</v>
      </c>
      <c r="G80" s="439">
        <v>160</v>
      </c>
      <c r="H80" s="440">
        <v>43778</v>
      </c>
      <c r="I80" s="441" t="s">
        <v>427</v>
      </c>
      <c r="J80" s="428" t="s">
        <v>262</v>
      </c>
      <c r="K80" s="267" t="s">
        <v>2786</v>
      </c>
    </row>
    <row r="81" spans="1:11" s="237" customFormat="1" ht="15.75" customHeight="1" x14ac:dyDescent="0.25">
      <c r="A81" s="229">
        <v>183</v>
      </c>
      <c r="B81" s="336">
        <v>43474</v>
      </c>
      <c r="C81" s="276">
        <v>2735</v>
      </c>
      <c r="D81" s="468" t="s">
        <v>11</v>
      </c>
      <c r="E81" s="469" t="s">
        <v>520</v>
      </c>
      <c r="F81" s="460" t="s">
        <v>529</v>
      </c>
      <c r="G81" s="439">
        <v>2720</v>
      </c>
      <c r="H81" s="440">
        <v>43808</v>
      </c>
      <c r="I81" s="441" t="s">
        <v>427</v>
      </c>
      <c r="J81" s="428" t="s">
        <v>264</v>
      </c>
      <c r="K81" s="267" t="s">
        <v>2789</v>
      </c>
    </row>
    <row r="82" spans="1:11" s="237" customFormat="1" ht="15.75" customHeight="1" x14ac:dyDescent="0.25">
      <c r="A82" s="229">
        <v>184</v>
      </c>
      <c r="B82" s="336">
        <v>43474</v>
      </c>
      <c r="C82" s="276">
        <v>3025</v>
      </c>
      <c r="D82" s="468" t="s">
        <v>11</v>
      </c>
      <c r="E82" s="469" t="s">
        <v>520</v>
      </c>
      <c r="F82" s="460" t="s">
        <v>530</v>
      </c>
      <c r="G82" s="435">
        <v>3010</v>
      </c>
      <c r="H82" s="440">
        <v>43564</v>
      </c>
      <c r="I82" s="441" t="s">
        <v>427</v>
      </c>
      <c r="J82" s="267" t="s">
        <v>1304</v>
      </c>
      <c r="K82" s="267" t="s">
        <v>2784</v>
      </c>
    </row>
    <row r="83" spans="1:11" s="237" customFormat="1" ht="15.75" customHeight="1" x14ac:dyDescent="0.25">
      <c r="A83" s="229">
        <v>185</v>
      </c>
      <c r="B83" s="336">
        <v>43474</v>
      </c>
      <c r="C83" s="284">
        <v>22610</v>
      </c>
      <c r="D83" s="470" t="s">
        <v>11</v>
      </c>
      <c r="E83" s="469" t="s">
        <v>520</v>
      </c>
      <c r="F83" s="460" t="s">
        <v>531</v>
      </c>
      <c r="G83" s="435">
        <v>22610</v>
      </c>
      <c r="H83" s="440">
        <v>43594</v>
      </c>
      <c r="I83" s="441" t="s">
        <v>427</v>
      </c>
      <c r="J83" s="937" t="s">
        <v>269</v>
      </c>
      <c r="K83" s="267" t="s">
        <v>2781</v>
      </c>
    </row>
    <row r="84" spans="1:11" s="237" customFormat="1" ht="15.75" customHeight="1" x14ac:dyDescent="0.25">
      <c r="A84" s="229">
        <v>186</v>
      </c>
      <c r="B84" s="336">
        <v>43747</v>
      </c>
      <c r="C84" s="276">
        <v>255</v>
      </c>
      <c r="D84" s="468" t="s">
        <v>91</v>
      </c>
      <c r="E84" s="469" t="s">
        <v>520</v>
      </c>
      <c r="F84" s="460" t="s">
        <v>464</v>
      </c>
      <c r="G84" s="435">
        <v>255</v>
      </c>
      <c r="H84" s="439" t="s">
        <v>532</v>
      </c>
      <c r="I84" s="441" t="s">
        <v>427</v>
      </c>
      <c r="J84" s="936"/>
      <c r="K84" s="267" t="s">
        <v>2779</v>
      </c>
    </row>
    <row r="85" spans="1:11" s="237" customFormat="1" ht="15.75" customHeight="1" x14ac:dyDescent="0.25">
      <c r="A85" s="229">
        <v>187</v>
      </c>
      <c r="B85" s="377" t="s">
        <v>533</v>
      </c>
      <c r="C85" s="284">
        <v>275</v>
      </c>
      <c r="D85" s="470" t="s">
        <v>11</v>
      </c>
      <c r="E85" s="469" t="s">
        <v>520</v>
      </c>
      <c r="F85" s="460" t="s">
        <v>534</v>
      </c>
      <c r="G85" s="435">
        <v>264.06</v>
      </c>
      <c r="H85" s="440">
        <v>43534</v>
      </c>
      <c r="I85" s="441" t="s">
        <v>427</v>
      </c>
      <c r="J85" s="428" t="s">
        <v>271</v>
      </c>
      <c r="K85" s="267" t="s">
        <v>2785</v>
      </c>
    </row>
    <row r="86" spans="1:11" s="237" customFormat="1" ht="15.75" customHeight="1" x14ac:dyDescent="0.25">
      <c r="A86" s="229">
        <v>188</v>
      </c>
      <c r="B86" s="377" t="s">
        <v>535</v>
      </c>
      <c r="C86" s="276">
        <v>145</v>
      </c>
      <c r="D86" s="468" t="s">
        <v>11</v>
      </c>
      <c r="E86" s="469" t="s">
        <v>520</v>
      </c>
      <c r="F86" s="460" t="s">
        <v>536</v>
      </c>
      <c r="G86" s="439">
        <v>125</v>
      </c>
      <c r="H86" s="440">
        <v>43475</v>
      </c>
      <c r="I86" s="441" t="s">
        <v>427</v>
      </c>
      <c r="J86" s="426" t="s">
        <v>273</v>
      </c>
      <c r="K86" s="267" t="s">
        <v>2788</v>
      </c>
    </row>
    <row r="87" spans="1:11" s="237" customFormat="1" ht="15.75" customHeight="1" x14ac:dyDescent="0.25">
      <c r="A87" s="229">
        <v>189</v>
      </c>
      <c r="B87" s="377" t="s">
        <v>535</v>
      </c>
      <c r="C87" s="284">
        <v>25370</v>
      </c>
      <c r="D87" s="470" t="s">
        <v>11</v>
      </c>
      <c r="E87" s="469" t="s">
        <v>520</v>
      </c>
      <c r="F87" s="460" t="s">
        <v>537</v>
      </c>
      <c r="G87" s="435">
        <v>25370</v>
      </c>
      <c r="H87" s="439" t="s">
        <v>538</v>
      </c>
      <c r="I87" s="441" t="s">
        <v>427</v>
      </c>
      <c r="J87" s="267" t="s">
        <v>1304</v>
      </c>
      <c r="K87" s="267" t="s">
        <v>2782</v>
      </c>
    </row>
    <row r="88" spans="1:11" s="482" customFormat="1" ht="60" x14ac:dyDescent="0.25">
      <c r="A88" s="472">
        <v>190</v>
      </c>
      <c r="B88" s="473">
        <v>43475</v>
      </c>
      <c r="C88" s="474">
        <v>11605</v>
      </c>
      <c r="D88" s="475" t="s">
        <v>11</v>
      </c>
      <c r="E88" s="476" t="s">
        <v>539</v>
      </c>
      <c r="F88" s="477" t="s">
        <v>540</v>
      </c>
      <c r="G88" s="495" t="s">
        <v>2792</v>
      </c>
      <c r="H88" s="485" t="s">
        <v>541</v>
      </c>
      <c r="I88" s="480" t="s">
        <v>427</v>
      </c>
      <c r="J88" s="490">
        <v>83</v>
      </c>
      <c r="K88" s="497" t="s">
        <v>2798</v>
      </c>
    </row>
    <row r="89" spans="1:11" s="482" customFormat="1" ht="15.75" customHeight="1" x14ac:dyDescent="0.25">
      <c r="A89" s="472">
        <v>191</v>
      </c>
      <c r="B89" s="473">
        <v>43475</v>
      </c>
      <c r="C89" s="474">
        <v>7585</v>
      </c>
      <c r="D89" s="475" t="s">
        <v>11</v>
      </c>
      <c r="E89" s="476" t="s">
        <v>539</v>
      </c>
      <c r="F89" s="493" t="s">
        <v>542</v>
      </c>
      <c r="G89" s="492">
        <v>7585</v>
      </c>
      <c r="H89" s="485" t="s">
        <v>543</v>
      </c>
      <c r="I89" s="480" t="s">
        <v>427</v>
      </c>
      <c r="J89" s="938" t="s">
        <v>1309</v>
      </c>
      <c r="K89" s="481" t="s">
        <v>2805</v>
      </c>
    </row>
    <row r="90" spans="1:11" s="482" customFormat="1" ht="15.75" customHeight="1" x14ac:dyDescent="0.25">
      <c r="A90" s="472">
        <v>192</v>
      </c>
      <c r="B90" s="473">
        <v>43475</v>
      </c>
      <c r="C90" s="486">
        <v>745</v>
      </c>
      <c r="D90" s="487" t="s">
        <v>11</v>
      </c>
      <c r="E90" s="476" t="s">
        <v>539</v>
      </c>
      <c r="F90" s="477" t="s">
        <v>544</v>
      </c>
      <c r="G90" s="484">
        <v>730</v>
      </c>
      <c r="H90" s="485">
        <v>43718</v>
      </c>
      <c r="I90" s="480" t="s">
        <v>427</v>
      </c>
      <c r="J90" s="939"/>
      <c r="K90" s="481" t="s">
        <v>2796</v>
      </c>
    </row>
    <row r="91" spans="1:11" s="482" customFormat="1" ht="15.75" customHeight="1" x14ac:dyDescent="0.25">
      <c r="A91" s="472">
        <v>193</v>
      </c>
      <c r="B91" s="473">
        <v>43475</v>
      </c>
      <c r="C91" s="486">
        <v>525</v>
      </c>
      <c r="D91" s="487" t="s">
        <v>11</v>
      </c>
      <c r="E91" s="476" t="s">
        <v>539</v>
      </c>
      <c r="F91" s="477" t="s">
        <v>545</v>
      </c>
      <c r="G91" s="484">
        <v>510</v>
      </c>
      <c r="H91" s="485">
        <v>43534</v>
      </c>
      <c r="I91" s="480" t="s">
        <v>427</v>
      </c>
      <c r="J91" s="940"/>
      <c r="K91" s="481" t="s">
        <v>2800</v>
      </c>
    </row>
    <row r="92" spans="1:11" s="482" customFormat="1" ht="15.75" customHeight="1" x14ac:dyDescent="0.25">
      <c r="A92" s="472">
        <v>194</v>
      </c>
      <c r="B92" s="473">
        <v>43475</v>
      </c>
      <c r="C92" s="474">
        <v>610</v>
      </c>
      <c r="D92" s="475" t="s">
        <v>11</v>
      </c>
      <c r="E92" s="476" t="s">
        <v>539</v>
      </c>
      <c r="F92" s="489" t="s">
        <v>546</v>
      </c>
      <c r="G92" s="484">
        <v>595</v>
      </c>
      <c r="H92" s="485">
        <v>43656</v>
      </c>
      <c r="I92" s="480" t="s">
        <v>427</v>
      </c>
      <c r="J92" s="481" t="s">
        <v>1309</v>
      </c>
      <c r="K92" s="481" t="s">
        <v>2795</v>
      </c>
    </row>
    <row r="93" spans="1:11" s="482" customFormat="1" ht="15.75" customHeight="1" x14ac:dyDescent="0.25">
      <c r="A93" s="472">
        <v>195</v>
      </c>
      <c r="B93" s="473">
        <v>43475</v>
      </c>
      <c r="C93" s="486">
        <v>631</v>
      </c>
      <c r="D93" s="487" t="s">
        <v>91</v>
      </c>
      <c r="E93" s="476" t="s">
        <v>539</v>
      </c>
      <c r="F93" s="493" t="s">
        <v>547</v>
      </c>
      <c r="G93" s="494">
        <v>625</v>
      </c>
      <c r="H93" s="485" t="s">
        <v>548</v>
      </c>
      <c r="I93" s="480" t="s">
        <v>427</v>
      </c>
      <c r="J93" s="490">
        <v>86</v>
      </c>
      <c r="K93" s="481" t="s">
        <v>2801</v>
      </c>
    </row>
    <row r="94" spans="1:11" s="482" customFormat="1" ht="15.75" customHeight="1" x14ac:dyDescent="0.25">
      <c r="A94" s="472">
        <v>196</v>
      </c>
      <c r="B94" s="473">
        <v>43475</v>
      </c>
      <c r="C94" s="486">
        <v>2770</v>
      </c>
      <c r="D94" s="487" t="s">
        <v>11</v>
      </c>
      <c r="E94" s="476" t="s">
        <v>539</v>
      </c>
      <c r="F94" s="489" t="s">
        <v>549</v>
      </c>
      <c r="G94" s="484">
        <v>2755</v>
      </c>
      <c r="H94" s="485">
        <v>43718</v>
      </c>
      <c r="I94" s="480" t="s">
        <v>427</v>
      </c>
      <c r="J94" s="481" t="s">
        <v>1309</v>
      </c>
      <c r="K94" s="481" t="s">
        <v>2797</v>
      </c>
    </row>
    <row r="95" spans="1:11" s="482" customFormat="1" ht="15.75" customHeight="1" x14ac:dyDescent="0.25">
      <c r="A95" s="472">
        <v>197</v>
      </c>
      <c r="B95" s="473">
        <v>43475</v>
      </c>
      <c r="C95" s="486">
        <v>3025</v>
      </c>
      <c r="D95" s="487" t="s">
        <v>11</v>
      </c>
      <c r="E95" s="476" t="s">
        <v>539</v>
      </c>
      <c r="F95" s="477" t="s">
        <v>550</v>
      </c>
      <c r="G95" s="494">
        <v>3025</v>
      </c>
      <c r="H95" s="485">
        <v>43780</v>
      </c>
      <c r="I95" s="480" t="s">
        <v>427</v>
      </c>
      <c r="J95" s="481" t="s">
        <v>1309</v>
      </c>
      <c r="K95" s="481" t="s">
        <v>2804</v>
      </c>
    </row>
    <row r="96" spans="1:11" s="482" customFormat="1" ht="15.75" customHeight="1" x14ac:dyDescent="0.25">
      <c r="A96" s="472">
        <v>198</v>
      </c>
      <c r="B96" s="473">
        <v>43475</v>
      </c>
      <c r="C96" s="486">
        <v>425</v>
      </c>
      <c r="D96" s="487" t="s">
        <v>11</v>
      </c>
      <c r="E96" s="476" t="s">
        <v>539</v>
      </c>
      <c r="F96" s="477" t="s">
        <v>551</v>
      </c>
      <c r="G96" s="492">
        <v>510</v>
      </c>
      <c r="H96" s="485">
        <v>43656</v>
      </c>
      <c r="I96" s="480" t="s">
        <v>427</v>
      </c>
      <c r="J96" s="490">
        <v>89</v>
      </c>
      <c r="K96" s="481" t="s">
        <v>2803</v>
      </c>
    </row>
    <row r="97" spans="1:11" s="482" customFormat="1" ht="15.75" customHeight="1" x14ac:dyDescent="0.25">
      <c r="A97" s="472">
        <v>199</v>
      </c>
      <c r="B97" s="473">
        <v>43475</v>
      </c>
      <c r="C97" s="474">
        <v>145</v>
      </c>
      <c r="D97" s="475" t="s">
        <v>11</v>
      </c>
      <c r="E97" s="476" t="s">
        <v>539</v>
      </c>
      <c r="F97" s="477" t="s">
        <v>552</v>
      </c>
      <c r="G97" s="478">
        <v>130</v>
      </c>
      <c r="H97" s="479" t="s">
        <v>553</v>
      </c>
      <c r="I97" s="480" t="s">
        <v>427</v>
      </c>
      <c r="J97" s="481" t="s">
        <v>1309</v>
      </c>
      <c r="K97" s="481" t="s">
        <v>2791</v>
      </c>
    </row>
    <row r="98" spans="1:11" ht="15.75" customHeight="1" x14ac:dyDescent="0.25">
      <c r="A98" s="50">
        <v>200</v>
      </c>
      <c r="B98" s="18">
        <v>43475</v>
      </c>
      <c r="C98" s="43">
        <v>3356.83</v>
      </c>
      <c r="D98" s="27" t="s">
        <v>11</v>
      </c>
      <c r="E98" s="52" t="s">
        <v>539</v>
      </c>
      <c r="F98" s="14"/>
      <c r="G98" s="461"/>
      <c r="H98" s="46"/>
      <c r="I98" s="22" t="s">
        <v>427</v>
      </c>
      <c r="J98" s="35">
        <v>91</v>
      </c>
    </row>
    <row r="99" spans="1:11" s="482" customFormat="1" ht="15.75" customHeight="1" x14ac:dyDescent="0.25">
      <c r="A99" s="472">
        <v>201</v>
      </c>
      <c r="B99" s="473">
        <v>43475</v>
      </c>
      <c r="C99" s="474">
        <v>25370</v>
      </c>
      <c r="D99" s="475" t="s">
        <v>11</v>
      </c>
      <c r="E99" s="476" t="s">
        <v>539</v>
      </c>
      <c r="F99" s="477" t="s">
        <v>554</v>
      </c>
      <c r="G99" s="484">
        <v>25370</v>
      </c>
      <c r="H99" s="485" t="s">
        <v>555</v>
      </c>
      <c r="I99" s="480" t="s">
        <v>427</v>
      </c>
      <c r="J99" s="490">
        <v>92</v>
      </c>
      <c r="K99" s="481" t="s">
        <v>2806</v>
      </c>
    </row>
    <row r="100" spans="1:11" s="482" customFormat="1" ht="15.75" customHeight="1" x14ac:dyDescent="0.25">
      <c r="A100" s="491">
        <v>202</v>
      </c>
      <c r="B100" s="473">
        <v>43687</v>
      </c>
      <c r="C100" s="474">
        <v>1225</v>
      </c>
      <c r="D100" s="475" t="s">
        <v>11</v>
      </c>
      <c r="E100" s="476" t="s">
        <v>539</v>
      </c>
      <c r="F100" s="477" t="s">
        <v>556</v>
      </c>
      <c r="G100" s="478">
        <v>1200</v>
      </c>
      <c r="H100" s="485">
        <v>43779</v>
      </c>
      <c r="I100" s="480" t="s">
        <v>427</v>
      </c>
      <c r="J100" s="481" t="s">
        <v>1309</v>
      </c>
      <c r="K100" s="481" t="s">
        <v>2799</v>
      </c>
    </row>
    <row r="101" spans="1:11" s="482" customFormat="1" ht="15.75" customHeight="1" x14ac:dyDescent="0.25">
      <c r="A101" s="491">
        <v>203</v>
      </c>
      <c r="B101" s="473">
        <v>43779</v>
      </c>
      <c r="C101" s="486">
        <v>4115</v>
      </c>
      <c r="D101" s="487" t="s">
        <v>52</v>
      </c>
      <c r="E101" s="476" t="s">
        <v>539</v>
      </c>
      <c r="F101" s="493" t="s">
        <v>557</v>
      </c>
      <c r="G101" s="484">
        <v>4115</v>
      </c>
      <c r="H101" s="485" t="s">
        <v>558</v>
      </c>
      <c r="I101" s="480" t="s">
        <v>427</v>
      </c>
      <c r="J101" s="490">
        <v>94</v>
      </c>
      <c r="K101" s="481" t="s">
        <v>2802</v>
      </c>
    </row>
    <row r="102" spans="1:11" s="482" customFormat="1" ht="15.75" customHeight="1" x14ac:dyDescent="0.25">
      <c r="A102" s="472">
        <v>204</v>
      </c>
      <c r="B102" s="473">
        <v>43779</v>
      </c>
      <c r="C102" s="486">
        <v>1275</v>
      </c>
      <c r="D102" s="487" t="s">
        <v>52</v>
      </c>
      <c r="E102" s="476" t="s">
        <v>539</v>
      </c>
      <c r="F102" s="488" t="s">
        <v>559</v>
      </c>
      <c r="G102" s="484">
        <v>1265</v>
      </c>
      <c r="H102" s="485">
        <v>44016</v>
      </c>
      <c r="I102" s="480" t="s">
        <v>427</v>
      </c>
      <c r="J102" s="481" t="s">
        <v>1309</v>
      </c>
      <c r="K102" s="481" t="s">
        <v>2794</v>
      </c>
    </row>
    <row r="103" spans="1:11" s="482" customFormat="1" ht="15.75" customHeight="1" x14ac:dyDescent="0.25">
      <c r="A103" s="472">
        <v>205</v>
      </c>
      <c r="B103" s="483" t="s">
        <v>560</v>
      </c>
      <c r="C103" s="474">
        <v>11970</v>
      </c>
      <c r="D103" s="475" t="s">
        <v>11</v>
      </c>
      <c r="E103" s="476" t="s">
        <v>539</v>
      </c>
      <c r="F103" s="477" t="s">
        <v>561</v>
      </c>
      <c r="G103" s="484">
        <v>11970</v>
      </c>
      <c r="H103" s="485" t="s">
        <v>562</v>
      </c>
      <c r="I103" s="480" t="s">
        <v>427</v>
      </c>
      <c r="J103" s="481" t="s">
        <v>1309</v>
      </c>
      <c r="K103" s="481" t="s">
        <v>2793</v>
      </c>
    </row>
    <row r="104" spans="1:11" s="482" customFormat="1" ht="39" customHeight="1" x14ac:dyDescent="0.25">
      <c r="A104" s="472">
        <v>206</v>
      </c>
      <c r="B104" s="473">
        <v>43476</v>
      </c>
      <c r="C104" s="474">
        <v>6990</v>
      </c>
      <c r="D104" s="475" t="s">
        <v>11</v>
      </c>
      <c r="E104" s="476" t="s">
        <v>563</v>
      </c>
      <c r="F104" s="477" t="s">
        <v>564</v>
      </c>
      <c r="G104" s="474">
        <v>6927</v>
      </c>
      <c r="H104" s="479" t="s">
        <v>565</v>
      </c>
      <c r="I104" s="480" t="s">
        <v>427</v>
      </c>
      <c r="J104" s="481" t="s">
        <v>1296</v>
      </c>
      <c r="K104" s="496" t="s">
        <v>2818</v>
      </c>
    </row>
    <row r="105" spans="1:11" s="482" customFormat="1" ht="15.75" customHeight="1" x14ac:dyDescent="0.25">
      <c r="A105" s="472">
        <v>207</v>
      </c>
      <c r="B105" s="473">
        <v>43476</v>
      </c>
      <c r="C105" s="474">
        <v>7099</v>
      </c>
      <c r="D105" s="475" t="s">
        <v>11</v>
      </c>
      <c r="E105" s="476" t="s">
        <v>563</v>
      </c>
      <c r="F105" s="493" t="s">
        <v>566</v>
      </c>
      <c r="G105" s="474">
        <v>7099</v>
      </c>
      <c r="H105" s="479" t="s">
        <v>567</v>
      </c>
      <c r="I105" s="480" t="s">
        <v>427</v>
      </c>
      <c r="J105" s="481" t="s">
        <v>1296</v>
      </c>
      <c r="K105" s="481" t="s">
        <v>2817</v>
      </c>
    </row>
    <row r="106" spans="1:11" ht="15.75" customHeight="1" x14ac:dyDescent="0.25">
      <c r="A106" s="50">
        <v>208</v>
      </c>
      <c r="B106" s="18">
        <v>43476</v>
      </c>
      <c r="C106" s="43">
        <v>1035</v>
      </c>
      <c r="D106" s="27" t="s">
        <v>11</v>
      </c>
      <c r="E106" s="52" t="s">
        <v>563</v>
      </c>
      <c r="F106" s="45" t="s">
        <v>568</v>
      </c>
      <c r="G106" s="49">
        <v>1020</v>
      </c>
      <c r="H106" s="46">
        <v>43566</v>
      </c>
      <c r="I106" s="22" t="s">
        <v>427</v>
      </c>
      <c r="J106" s="35">
        <v>99</v>
      </c>
    </row>
    <row r="107" spans="1:11" s="482" customFormat="1" ht="15.75" customHeight="1" x14ac:dyDescent="0.25">
      <c r="A107" s="472">
        <v>209</v>
      </c>
      <c r="B107" s="473">
        <v>43476</v>
      </c>
      <c r="C107" s="486">
        <v>525</v>
      </c>
      <c r="D107" s="487" t="s">
        <v>11</v>
      </c>
      <c r="E107" s="476" t="s">
        <v>563</v>
      </c>
      <c r="F107" s="477" t="s">
        <v>569</v>
      </c>
      <c r="G107" s="474">
        <v>510</v>
      </c>
      <c r="H107" s="485">
        <v>43627</v>
      </c>
      <c r="I107" s="480" t="s">
        <v>427</v>
      </c>
      <c r="J107" s="481" t="s">
        <v>1296</v>
      </c>
      <c r="K107" s="481" t="s">
        <v>2810</v>
      </c>
    </row>
    <row r="108" spans="1:11" s="482" customFormat="1" ht="15.75" customHeight="1" x14ac:dyDescent="0.25">
      <c r="A108" s="472">
        <v>210</v>
      </c>
      <c r="B108" s="473">
        <v>43476</v>
      </c>
      <c r="C108" s="474">
        <v>610</v>
      </c>
      <c r="D108" s="475" t="s">
        <v>11</v>
      </c>
      <c r="E108" s="476" t="s">
        <v>563</v>
      </c>
      <c r="F108" s="489" t="s">
        <v>570</v>
      </c>
      <c r="G108" s="474">
        <v>595</v>
      </c>
      <c r="H108" s="485">
        <v>43657</v>
      </c>
      <c r="I108" s="480" t="s">
        <v>427</v>
      </c>
      <c r="J108" s="481" t="s">
        <v>1296</v>
      </c>
      <c r="K108" s="481" t="s">
        <v>2816</v>
      </c>
    </row>
    <row r="109" spans="1:11" s="482" customFormat="1" ht="15.75" customHeight="1" x14ac:dyDescent="0.25">
      <c r="A109" s="472">
        <v>211</v>
      </c>
      <c r="B109" s="473">
        <v>43476</v>
      </c>
      <c r="C109" s="486">
        <v>271</v>
      </c>
      <c r="D109" s="487" t="s">
        <v>52</v>
      </c>
      <c r="E109" s="476" t="s">
        <v>563</v>
      </c>
      <c r="F109" s="493" t="s">
        <v>571</v>
      </c>
      <c r="G109" s="474">
        <v>265</v>
      </c>
      <c r="H109" s="479" t="s">
        <v>572</v>
      </c>
      <c r="I109" s="480"/>
      <c r="J109" s="481" t="s">
        <v>1296</v>
      </c>
      <c r="K109" s="481" t="s">
        <v>2815</v>
      </c>
    </row>
    <row r="110" spans="1:11" s="482" customFormat="1" ht="15.75" customHeight="1" x14ac:dyDescent="0.25">
      <c r="A110" s="472">
        <v>212</v>
      </c>
      <c r="B110" s="473">
        <v>43476</v>
      </c>
      <c r="C110" s="486">
        <v>2770</v>
      </c>
      <c r="D110" s="487" t="s">
        <v>11</v>
      </c>
      <c r="E110" s="476" t="s">
        <v>563</v>
      </c>
      <c r="F110" s="489" t="s">
        <v>573</v>
      </c>
      <c r="G110" s="474">
        <v>2755</v>
      </c>
      <c r="H110" s="485">
        <v>43688</v>
      </c>
      <c r="I110" s="480" t="s">
        <v>427</v>
      </c>
      <c r="J110" s="481" t="s">
        <v>1296</v>
      </c>
      <c r="K110" s="481" t="s">
        <v>2811</v>
      </c>
    </row>
    <row r="111" spans="1:11" s="482" customFormat="1" ht="15.75" customHeight="1" x14ac:dyDescent="0.25">
      <c r="A111" s="472">
        <v>213</v>
      </c>
      <c r="B111" s="473">
        <v>43476</v>
      </c>
      <c r="C111" s="486">
        <v>975</v>
      </c>
      <c r="D111" s="487" t="s">
        <v>11</v>
      </c>
      <c r="E111" s="476" t="s">
        <v>563</v>
      </c>
      <c r="F111" s="477" t="s">
        <v>550</v>
      </c>
      <c r="G111" s="474">
        <v>975</v>
      </c>
      <c r="H111" s="485">
        <v>43780</v>
      </c>
      <c r="I111" s="480" t="s">
        <v>427</v>
      </c>
      <c r="J111" s="481" t="s">
        <v>1296</v>
      </c>
      <c r="K111" s="481" t="s">
        <v>2813</v>
      </c>
    </row>
    <row r="112" spans="1:11" s="482" customFormat="1" ht="15.75" customHeight="1" x14ac:dyDescent="0.25">
      <c r="A112" s="472">
        <v>214</v>
      </c>
      <c r="B112" s="473">
        <v>43476</v>
      </c>
      <c r="C112" s="486">
        <v>1225</v>
      </c>
      <c r="D112" s="487" t="s">
        <v>11</v>
      </c>
      <c r="E112" s="476" t="s">
        <v>563</v>
      </c>
      <c r="F112" s="477" t="s">
        <v>574</v>
      </c>
      <c r="G112" s="474">
        <v>1200</v>
      </c>
      <c r="H112" s="485">
        <v>43476</v>
      </c>
      <c r="I112" s="480" t="s">
        <v>427</v>
      </c>
      <c r="J112" s="481" t="s">
        <v>1296</v>
      </c>
      <c r="K112" s="481" t="s">
        <v>2809</v>
      </c>
    </row>
    <row r="113" spans="1:11" s="482" customFormat="1" ht="15.75" customHeight="1" x14ac:dyDescent="0.25">
      <c r="A113" s="472">
        <v>215</v>
      </c>
      <c r="B113" s="473">
        <v>43476</v>
      </c>
      <c r="C113" s="474">
        <v>22770</v>
      </c>
      <c r="D113" s="475" t="s">
        <v>11</v>
      </c>
      <c r="E113" s="476" t="s">
        <v>563</v>
      </c>
      <c r="F113" s="477" t="s">
        <v>575</v>
      </c>
      <c r="G113" s="474">
        <v>22770</v>
      </c>
      <c r="H113" s="485">
        <v>43748</v>
      </c>
      <c r="I113" s="480" t="s">
        <v>427</v>
      </c>
      <c r="J113" s="481" t="s">
        <v>1296</v>
      </c>
      <c r="K113" s="481" t="s">
        <v>2808</v>
      </c>
    </row>
    <row r="114" spans="1:11" s="482" customFormat="1" ht="15.75" customHeight="1" x14ac:dyDescent="0.25">
      <c r="A114" s="472">
        <v>216</v>
      </c>
      <c r="B114" s="473">
        <v>43780</v>
      </c>
      <c r="C114" s="486">
        <v>569</v>
      </c>
      <c r="D114" s="487" t="s">
        <v>11</v>
      </c>
      <c r="E114" s="476" t="s">
        <v>563</v>
      </c>
      <c r="F114" s="477" t="s">
        <v>576</v>
      </c>
      <c r="G114" s="474">
        <v>554</v>
      </c>
      <c r="H114" s="479" t="s">
        <v>577</v>
      </c>
      <c r="I114" s="480" t="s">
        <v>427</v>
      </c>
      <c r="J114" s="941" t="s">
        <v>1296</v>
      </c>
      <c r="K114" s="481" t="s">
        <v>2812</v>
      </c>
    </row>
    <row r="115" spans="1:11" s="482" customFormat="1" ht="15.75" customHeight="1" x14ac:dyDescent="0.25">
      <c r="A115" s="472">
        <v>217</v>
      </c>
      <c r="B115" s="473">
        <v>43780</v>
      </c>
      <c r="C115" s="474">
        <v>425</v>
      </c>
      <c r="D115" s="475" t="s">
        <v>11</v>
      </c>
      <c r="E115" s="476" t="s">
        <v>563</v>
      </c>
      <c r="F115" s="477" t="s">
        <v>578</v>
      </c>
      <c r="G115" s="474">
        <v>410</v>
      </c>
      <c r="H115" s="479" t="s">
        <v>572</v>
      </c>
      <c r="I115" s="480" t="s">
        <v>427</v>
      </c>
      <c r="J115" s="942"/>
      <c r="K115" s="481" t="s">
        <v>2807</v>
      </c>
    </row>
    <row r="116" spans="1:11" s="482" customFormat="1" ht="15.75" customHeight="1" x14ac:dyDescent="0.25">
      <c r="A116" s="491">
        <v>218</v>
      </c>
      <c r="B116" s="473" t="s">
        <v>577</v>
      </c>
      <c r="C116" s="474">
        <v>29510</v>
      </c>
      <c r="D116" s="475" t="s">
        <v>11</v>
      </c>
      <c r="E116" s="476" t="s">
        <v>563</v>
      </c>
      <c r="F116" s="477" t="s">
        <v>579</v>
      </c>
      <c r="G116" s="474">
        <v>29510</v>
      </c>
      <c r="H116" s="485">
        <v>43597</v>
      </c>
      <c r="I116" s="480" t="s">
        <v>427</v>
      </c>
      <c r="J116" s="481" t="s">
        <v>1296</v>
      </c>
      <c r="K116" s="481" t="s">
        <v>2814</v>
      </c>
    </row>
    <row r="117" spans="1:11" s="482" customFormat="1" ht="15.75" customHeight="1" x14ac:dyDescent="0.25">
      <c r="A117" s="472">
        <v>219</v>
      </c>
      <c r="B117" s="473">
        <v>43477</v>
      </c>
      <c r="C117" s="474">
        <v>2770</v>
      </c>
      <c r="D117" s="475" t="s">
        <v>11</v>
      </c>
      <c r="E117" s="476" t="s">
        <v>580</v>
      </c>
      <c r="F117" s="499" t="s">
        <v>581</v>
      </c>
      <c r="G117" s="474">
        <v>2755</v>
      </c>
      <c r="H117" s="485">
        <v>43567</v>
      </c>
      <c r="I117" s="498" t="s">
        <v>155</v>
      </c>
      <c r="J117" s="481" t="s">
        <v>1301</v>
      </c>
      <c r="K117" s="481" t="s">
        <v>2820</v>
      </c>
    </row>
    <row r="118" spans="1:11" s="482" customFormat="1" ht="15.75" customHeight="1" x14ac:dyDescent="0.25">
      <c r="A118" s="472">
        <v>220</v>
      </c>
      <c r="B118" s="473">
        <v>43477</v>
      </c>
      <c r="C118" s="474">
        <v>196</v>
      </c>
      <c r="D118" s="475" t="s">
        <v>52</v>
      </c>
      <c r="E118" s="476" t="s">
        <v>580</v>
      </c>
      <c r="F118" s="493" t="s">
        <v>582</v>
      </c>
      <c r="G118" s="474">
        <v>190</v>
      </c>
      <c r="H118" s="485">
        <v>43567</v>
      </c>
      <c r="I118" s="498" t="s">
        <v>155</v>
      </c>
      <c r="J118" s="481" t="s">
        <v>1301</v>
      </c>
      <c r="K118" s="481" t="s">
        <v>2824</v>
      </c>
    </row>
    <row r="119" spans="1:11" s="482" customFormat="1" ht="15.75" customHeight="1" x14ac:dyDescent="0.25">
      <c r="A119" s="472">
        <v>221</v>
      </c>
      <c r="B119" s="473">
        <v>43477</v>
      </c>
      <c r="C119" s="486">
        <v>745</v>
      </c>
      <c r="D119" s="487" t="s">
        <v>11</v>
      </c>
      <c r="E119" s="476" t="s">
        <v>580</v>
      </c>
      <c r="F119" s="477" t="s">
        <v>583</v>
      </c>
      <c r="G119" s="474">
        <v>730</v>
      </c>
      <c r="H119" s="485">
        <v>43508</v>
      </c>
      <c r="I119" s="498" t="s">
        <v>155</v>
      </c>
      <c r="J119" s="481" t="s">
        <v>1301</v>
      </c>
      <c r="K119" s="481" t="s">
        <v>2826</v>
      </c>
    </row>
    <row r="120" spans="1:11" s="482" customFormat="1" ht="15.75" customHeight="1" x14ac:dyDescent="0.25">
      <c r="A120" s="472">
        <v>222</v>
      </c>
      <c r="B120" s="473">
        <v>43477</v>
      </c>
      <c r="C120" s="486">
        <v>925</v>
      </c>
      <c r="D120" s="487" t="s">
        <v>11</v>
      </c>
      <c r="E120" s="476" t="s">
        <v>580</v>
      </c>
      <c r="F120" s="477" t="s">
        <v>584</v>
      </c>
      <c r="G120" s="474">
        <v>910</v>
      </c>
      <c r="H120" s="485">
        <v>43536</v>
      </c>
      <c r="I120" s="498" t="s">
        <v>155</v>
      </c>
      <c r="J120" s="481" t="s">
        <v>1301</v>
      </c>
      <c r="K120" s="481" t="s">
        <v>2822</v>
      </c>
    </row>
    <row r="121" spans="1:11" s="482" customFormat="1" ht="15.75" customHeight="1" x14ac:dyDescent="0.25">
      <c r="A121" s="472">
        <v>223</v>
      </c>
      <c r="B121" s="473">
        <v>43477</v>
      </c>
      <c r="C121" s="474">
        <v>1225</v>
      </c>
      <c r="D121" s="475" t="s">
        <v>11</v>
      </c>
      <c r="E121" s="476" t="s">
        <v>580</v>
      </c>
      <c r="F121" s="489" t="s">
        <v>585</v>
      </c>
      <c r="G121" s="474">
        <v>1200</v>
      </c>
      <c r="H121" s="485" t="s">
        <v>586</v>
      </c>
      <c r="I121" s="498" t="s">
        <v>155</v>
      </c>
      <c r="J121" s="481" t="s">
        <v>1301</v>
      </c>
      <c r="K121" s="481" t="s">
        <v>2823</v>
      </c>
    </row>
    <row r="122" spans="1:11" s="482" customFormat="1" ht="60" x14ac:dyDescent="0.25">
      <c r="A122" s="472">
        <v>224</v>
      </c>
      <c r="B122" s="473">
        <v>43477</v>
      </c>
      <c r="C122" s="486">
        <v>11430</v>
      </c>
      <c r="D122" s="487" t="s">
        <v>11</v>
      </c>
      <c r="E122" s="476" t="s">
        <v>580</v>
      </c>
      <c r="F122" s="493" t="s">
        <v>587</v>
      </c>
      <c r="G122" s="474">
        <v>11256</v>
      </c>
      <c r="H122" s="479" t="s">
        <v>588</v>
      </c>
      <c r="I122" s="498" t="s">
        <v>155</v>
      </c>
      <c r="J122" s="481" t="s">
        <v>1301</v>
      </c>
      <c r="K122" s="502" t="s">
        <v>2828</v>
      </c>
    </row>
    <row r="123" spans="1:11" s="482" customFormat="1" ht="26.25" customHeight="1" x14ac:dyDescent="0.25">
      <c r="A123" s="472">
        <v>225</v>
      </c>
      <c r="B123" s="473">
        <v>43477</v>
      </c>
      <c r="C123" s="486">
        <v>7153</v>
      </c>
      <c r="D123" s="487" t="s">
        <v>300</v>
      </c>
      <c r="E123" s="476" t="s">
        <v>580</v>
      </c>
      <c r="F123" s="489" t="s">
        <v>589</v>
      </c>
      <c r="G123" s="474">
        <v>7153</v>
      </c>
      <c r="H123" s="485">
        <v>43597</v>
      </c>
      <c r="I123" s="498" t="s">
        <v>155</v>
      </c>
      <c r="J123" s="481" t="s">
        <v>1301</v>
      </c>
      <c r="K123" s="481" t="s">
        <v>2819</v>
      </c>
    </row>
    <row r="124" spans="1:11" s="482" customFormat="1" ht="26.25" customHeight="1" x14ac:dyDescent="0.25">
      <c r="A124" s="472">
        <v>226</v>
      </c>
      <c r="B124" s="473">
        <v>43477</v>
      </c>
      <c r="C124" s="486">
        <v>304</v>
      </c>
      <c r="D124" s="487" t="s">
        <v>317</v>
      </c>
      <c r="E124" s="476" t="s">
        <v>580</v>
      </c>
      <c r="F124" s="477" t="s">
        <v>590</v>
      </c>
      <c r="G124" s="474">
        <v>289</v>
      </c>
      <c r="H124" s="485">
        <v>43508</v>
      </c>
      <c r="I124" s="498" t="s">
        <v>155</v>
      </c>
      <c r="J124" s="481" t="s">
        <v>1301</v>
      </c>
      <c r="K124" s="481" t="s">
        <v>2821</v>
      </c>
    </row>
    <row r="125" spans="1:11" s="482" customFormat="1" ht="26.25" customHeight="1" x14ac:dyDescent="0.25">
      <c r="A125" s="472">
        <v>227</v>
      </c>
      <c r="B125" s="473">
        <v>43477</v>
      </c>
      <c r="C125" s="486">
        <v>35740</v>
      </c>
      <c r="D125" s="487" t="s">
        <v>11</v>
      </c>
      <c r="E125" s="476" t="s">
        <v>580</v>
      </c>
      <c r="F125" s="477" t="s">
        <v>591</v>
      </c>
      <c r="G125" s="474">
        <v>35740</v>
      </c>
      <c r="H125" s="485" t="s">
        <v>592</v>
      </c>
      <c r="I125" s="498" t="s">
        <v>155</v>
      </c>
      <c r="J125" s="481" t="s">
        <v>1301</v>
      </c>
      <c r="K125" s="501" t="s">
        <v>2827</v>
      </c>
    </row>
    <row r="126" spans="1:11" s="482" customFormat="1" ht="15.75" customHeight="1" x14ac:dyDescent="0.25">
      <c r="A126" s="472">
        <v>228</v>
      </c>
      <c r="B126" s="473">
        <v>43811</v>
      </c>
      <c r="C126" s="474">
        <v>5353</v>
      </c>
      <c r="D126" s="475" t="s">
        <v>11</v>
      </c>
      <c r="E126" s="476" t="s">
        <v>580</v>
      </c>
      <c r="F126" s="477" t="s">
        <v>593</v>
      </c>
      <c r="G126" s="474">
        <v>5333</v>
      </c>
      <c r="H126" s="485" t="s">
        <v>594</v>
      </c>
      <c r="I126" s="498" t="s">
        <v>155</v>
      </c>
      <c r="J126" s="481" t="s">
        <v>1301</v>
      </c>
      <c r="K126" s="481" t="s">
        <v>2825</v>
      </c>
    </row>
    <row r="127" spans="1:11" s="482" customFormat="1" ht="60" x14ac:dyDescent="0.25">
      <c r="A127" s="472">
        <v>229</v>
      </c>
      <c r="B127" s="473">
        <v>43831</v>
      </c>
      <c r="C127" s="507">
        <v>11544</v>
      </c>
      <c r="D127" s="508" t="s">
        <v>11</v>
      </c>
      <c r="E127" s="476" t="s">
        <v>595</v>
      </c>
      <c r="F127" s="477" t="s">
        <v>596</v>
      </c>
      <c r="G127" s="474" t="s">
        <v>597</v>
      </c>
      <c r="H127" s="506" t="s">
        <v>598</v>
      </c>
      <c r="I127" s="498" t="s">
        <v>599</v>
      </c>
      <c r="J127" s="500">
        <v>117</v>
      </c>
      <c r="K127" s="501" t="s">
        <v>2834</v>
      </c>
    </row>
    <row r="128" spans="1:11" s="482" customFormat="1" ht="15.75" customHeight="1" x14ac:dyDescent="0.25">
      <c r="A128" s="472">
        <v>230</v>
      </c>
      <c r="B128" s="473">
        <v>43831</v>
      </c>
      <c r="C128" s="507">
        <v>7135</v>
      </c>
      <c r="D128" s="508" t="s">
        <v>11</v>
      </c>
      <c r="E128" s="476" t="s">
        <v>595</v>
      </c>
      <c r="F128" s="477" t="s">
        <v>600</v>
      </c>
      <c r="G128" s="474">
        <v>7135</v>
      </c>
      <c r="H128" s="506" t="s">
        <v>601</v>
      </c>
      <c r="I128" s="498" t="s">
        <v>599</v>
      </c>
      <c r="J128" s="481" t="s">
        <v>1283</v>
      </c>
      <c r="K128" s="481" t="s">
        <v>2830</v>
      </c>
    </row>
    <row r="129" spans="1:11" s="482" customFormat="1" ht="15.75" customHeight="1" x14ac:dyDescent="0.25">
      <c r="A129" s="472">
        <v>231</v>
      </c>
      <c r="B129" s="473">
        <v>43831</v>
      </c>
      <c r="C129" s="503">
        <v>1357</v>
      </c>
      <c r="D129" s="504" t="s">
        <v>11</v>
      </c>
      <c r="E129" s="476" t="s">
        <v>595</v>
      </c>
      <c r="F129" s="505" t="s">
        <v>602</v>
      </c>
      <c r="G129" s="474">
        <v>1342</v>
      </c>
      <c r="H129" s="506" t="s">
        <v>603</v>
      </c>
      <c r="I129" s="498" t="s">
        <v>599</v>
      </c>
      <c r="J129" s="481" t="s">
        <v>1283</v>
      </c>
      <c r="K129" s="481" t="s">
        <v>2829</v>
      </c>
    </row>
    <row r="130" spans="1:11" ht="15.75" customHeight="1" x14ac:dyDescent="0.25">
      <c r="A130" s="50">
        <v>232</v>
      </c>
      <c r="B130" s="18">
        <v>43831</v>
      </c>
      <c r="C130" s="48">
        <v>2735</v>
      </c>
      <c r="D130" s="56" t="s">
        <v>11</v>
      </c>
      <c r="E130" s="52" t="s">
        <v>595</v>
      </c>
      <c r="F130" s="57" t="s">
        <v>604</v>
      </c>
      <c r="G130" s="49">
        <v>2720</v>
      </c>
      <c r="H130" s="55" t="s">
        <v>605</v>
      </c>
      <c r="I130" s="53" t="s">
        <v>599</v>
      </c>
      <c r="J130" s="40">
        <v>121</v>
      </c>
    </row>
    <row r="131" spans="1:11" s="482" customFormat="1" ht="15.75" customHeight="1" x14ac:dyDescent="0.25">
      <c r="A131" s="472">
        <v>233</v>
      </c>
      <c r="B131" s="473">
        <v>43831</v>
      </c>
      <c r="C131" s="507">
        <v>745</v>
      </c>
      <c r="D131" s="508" t="s">
        <v>11</v>
      </c>
      <c r="E131" s="476" t="s">
        <v>595</v>
      </c>
      <c r="F131" s="477" t="s">
        <v>606</v>
      </c>
      <c r="G131" s="474">
        <v>730</v>
      </c>
      <c r="H131" s="506" t="s">
        <v>607</v>
      </c>
      <c r="I131" s="498" t="s">
        <v>599</v>
      </c>
      <c r="J131" s="481" t="s">
        <v>1283</v>
      </c>
      <c r="K131" s="481" t="s">
        <v>2831</v>
      </c>
    </row>
    <row r="132" spans="1:11" s="482" customFormat="1" ht="26.25" customHeight="1" x14ac:dyDescent="0.25">
      <c r="A132" s="472">
        <v>234</v>
      </c>
      <c r="B132" s="473">
        <v>43831</v>
      </c>
      <c r="C132" s="503">
        <v>1225</v>
      </c>
      <c r="D132" s="504" t="s">
        <v>11</v>
      </c>
      <c r="E132" s="476" t="s">
        <v>595</v>
      </c>
      <c r="F132" s="477" t="s">
        <v>608</v>
      </c>
      <c r="G132" s="474" t="s">
        <v>609</v>
      </c>
      <c r="H132" s="506" t="s">
        <v>610</v>
      </c>
      <c r="I132" s="498" t="s">
        <v>599</v>
      </c>
      <c r="J132" s="481" t="s">
        <v>1283</v>
      </c>
      <c r="K132" s="502" t="s">
        <v>2833</v>
      </c>
    </row>
    <row r="133" spans="1:11" s="482" customFormat="1" ht="15.75" customHeight="1" x14ac:dyDescent="0.25">
      <c r="A133" s="472">
        <v>235</v>
      </c>
      <c r="B133" s="473">
        <v>43831</v>
      </c>
      <c r="C133" s="503">
        <v>18170</v>
      </c>
      <c r="D133" s="504" t="s">
        <v>11</v>
      </c>
      <c r="E133" s="476" t="s">
        <v>595</v>
      </c>
      <c r="F133" s="505" t="s">
        <v>611</v>
      </c>
      <c r="G133" s="474">
        <v>18170</v>
      </c>
      <c r="H133" s="506" t="s">
        <v>612</v>
      </c>
      <c r="I133" s="498" t="s">
        <v>599</v>
      </c>
      <c r="J133" s="481" t="s">
        <v>1283</v>
      </c>
      <c r="K133" s="481" t="s">
        <v>2832</v>
      </c>
    </row>
    <row r="134" spans="1:11" s="482" customFormat="1" ht="15.75" customHeight="1" x14ac:dyDescent="0.25">
      <c r="A134" s="509" t="s">
        <v>613</v>
      </c>
      <c r="B134" s="473">
        <v>43832</v>
      </c>
      <c r="C134" s="510">
        <v>251</v>
      </c>
      <c r="D134" s="511" t="s">
        <v>52</v>
      </c>
      <c r="E134" s="476" t="s">
        <v>614</v>
      </c>
      <c r="F134" s="512" t="s">
        <v>615</v>
      </c>
      <c r="G134" s="486">
        <v>245</v>
      </c>
      <c r="H134" s="513">
        <v>43953</v>
      </c>
      <c r="I134" s="498" t="s">
        <v>616</v>
      </c>
      <c r="J134" s="481" t="s">
        <v>1294</v>
      </c>
      <c r="K134" s="481" t="s">
        <v>2835</v>
      </c>
    </row>
    <row r="135" spans="1:11" s="482" customFormat="1" ht="15.75" customHeight="1" x14ac:dyDescent="0.25">
      <c r="A135" s="509" t="s">
        <v>617</v>
      </c>
      <c r="B135" s="473">
        <v>43832</v>
      </c>
      <c r="C135" s="510">
        <v>2770</v>
      </c>
      <c r="D135" s="511" t="s">
        <v>11</v>
      </c>
      <c r="E135" s="476" t="s">
        <v>618</v>
      </c>
      <c r="F135" s="514" t="s">
        <v>619</v>
      </c>
      <c r="G135" s="486">
        <v>2770</v>
      </c>
      <c r="H135" s="513">
        <v>43953</v>
      </c>
      <c r="I135" s="498" t="s">
        <v>599</v>
      </c>
      <c r="J135" s="481" t="s">
        <v>1285</v>
      </c>
      <c r="K135" s="481" t="s">
        <v>2837</v>
      </c>
    </row>
    <row r="136" spans="1:11" s="482" customFormat="1" ht="15.75" customHeight="1" x14ac:dyDescent="0.25">
      <c r="A136" s="509" t="s">
        <v>620</v>
      </c>
      <c r="B136" s="473">
        <v>43832</v>
      </c>
      <c r="C136" s="510">
        <v>745</v>
      </c>
      <c r="D136" s="511" t="s">
        <v>11</v>
      </c>
      <c r="E136" s="476" t="s">
        <v>618</v>
      </c>
      <c r="F136" s="516" t="s">
        <v>621</v>
      </c>
      <c r="G136" s="486">
        <v>730</v>
      </c>
      <c r="H136" s="513" t="s">
        <v>622</v>
      </c>
      <c r="I136" s="498" t="s">
        <v>599</v>
      </c>
      <c r="J136" s="500">
        <v>127</v>
      </c>
      <c r="K136" s="481" t="s">
        <v>2840</v>
      </c>
    </row>
    <row r="137" spans="1:11" s="482" customFormat="1" ht="15.75" customHeight="1" x14ac:dyDescent="0.25">
      <c r="A137" s="509" t="s">
        <v>623</v>
      </c>
      <c r="B137" s="473">
        <v>43832</v>
      </c>
      <c r="C137" s="510">
        <v>1260</v>
      </c>
      <c r="D137" s="511" t="s">
        <v>11</v>
      </c>
      <c r="E137" s="476" t="s">
        <v>618</v>
      </c>
      <c r="F137" s="512" t="s">
        <v>624</v>
      </c>
      <c r="G137" s="474">
        <v>1235</v>
      </c>
      <c r="H137" s="513">
        <v>43953</v>
      </c>
      <c r="I137" s="498" t="s">
        <v>599</v>
      </c>
      <c r="J137" s="500">
        <v>128</v>
      </c>
      <c r="K137" s="481" t="s">
        <v>2842</v>
      </c>
    </row>
    <row r="138" spans="1:11" s="482" customFormat="1" ht="60" x14ac:dyDescent="0.25">
      <c r="A138" s="509" t="s">
        <v>625</v>
      </c>
      <c r="B138" s="473">
        <v>43832</v>
      </c>
      <c r="C138" s="510">
        <v>11516</v>
      </c>
      <c r="D138" s="511" t="s">
        <v>11</v>
      </c>
      <c r="E138" s="476" t="s">
        <v>618</v>
      </c>
      <c r="F138" s="514" t="s">
        <v>626</v>
      </c>
      <c r="G138" s="486" t="s">
        <v>627</v>
      </c>
      <c r="H138" s="513" t="s">
        <v>628</v>
      </c>
      <c r="I138" s="498" t="s">
        <v>599</v>
      </c>
      <c r="K138" s="502" t="s">
        <v>2841</v>
      </c>
    </row>
    <row r="139" spans="1:11" s="482" customFormat="1" ht="15.75" customHeight="1" x14ac:dyDescent="0.25">
      <c r="A139" s="509" t="s">
        <v>629</v>
      </c>
      <c r="B139" s="473">
        <v>43832</v>
      </c>
      <c r="C139" s="510">
        <v>3012</v>
      </c>
      <c r="D139" s="511" t="s">
        <v>11</v>
      </c>
      <c r="E139" s="476" t="s">
        <v>618</v>
      </c>
      <c r="F139" s="515" t="s">
        <v>630</v>
      </c>
      <c r="G139" s="486">
        <v>2977</v>
      </c>
      <c r="H139" s="513">
        <v>43984</v>
      </c>
      <c r="I139" s="498" t="s">
        <v>599</v>
      </c>
      <c r="J139" s="931" t="s">
        <v>1285</v>
      </c>
      <c r="K139" s="481" t="s">
        <v>2839</v>
      </c>
    </row>
    <row r="140" spans="1:11" s="482" customFormat="1" ht="15.75" customHeight="1" x14ac:dyDescent="0.25">
      <c r="A140" s="509" t="s">
        <v>631</v>
      </c>
      <c r="B140" s="473">
        <v>43832</v>
      </c>
      <c r="C140" s="510">
        <v>7468</v>
      </c>
      <c r="D140" s="511" t="s">
        <v>11</v>
      </c>
      <c r="E140" s="476" t="s">
        <v>618</v>
      </c>
      <c r="F140" s="514" t="s">
        <v>632</v>
      </c>
      <c r="G140" s="474">
        <v>7468</v>
      </c>
      <c r="H140" s="513">
        <v>43984</v>
      </c>
      <c r="I140" s="498" t="s">
        <v>599</v>
      </c>
      <c r="J140" s="932"/>
      <c r="K140" s="481" t="s">
        <v>2836</v>
      </c>
    </row>
    <row r="141" spans="1:11" s="482" customFormat="1" ht="15.75" customHeight="1" x14ac:dyDescent="0.25">
      <c r="A141" s="509" t="s">
        <v>633</v>
      </c>
      <c r="B141" s="473">
        <v>43832</v>
      </c>
      <c r="C141" s="510">
        <v>425</v>
      </c>
      <c r="D141" s="511" t="s">
        <v>11</v>
      </c>
      <c r="E141" s="476" t="s">
        <v>618</v>
      </c>
      <c r="F141" s="514" t="s">
        <v>634</v>
      </c>
      <c r="G141" s="474">
        <v>400</v>
      </c>
      <c r="H141" s="513" t="s">
        <v>635</v>
      </c>
      <c r="I141" s="498" t="s">
        <v>599</v>
      </c>
      <c r="J141" s="933"/>
      <c r="K141" s="481" t="s">
        <v>2838</v>
      </c>
    </row>
    <row r="142" spans="1:11" s="482" customFormat="1" ht="15.75" customHeight="1" x14ac:dyDescent="0.25">
      <c r="A142" s="509" t="s">
        <v>636</v>
      </c>
      <c r="B142" s="473">
        <v>43832</v>
      </c>
      <c r="C142" s="510">
        <v>2725</v>
      </c>
      <c r="D142" s="511" t="s">
        <v>11</v>
      </c>
      <c r="E142" s="476" t="s">
        <v>618</v>
      </c>
      <c r="F142" s="514" t="s">
        <v>637</v>
      </c>
      <c r="G142" s="474">
        <v>2725</v>
      </c>
      <c r="H142" s="513" t="s">
        <v>638</v>
      </c>
      <c r="I142" s="498" t="s">
        <v>599</v>
      </c>
      <c r="J142" s="517">
        <v>132</v>
      </c>
      <c r="K142" s="481" t="s">
        <v>2843</v>
      </c>
    </row>
    <row r="143" spans="1:11" s="237" customFormat="1" ht="51.75" customHeight="1" x14ac:dyDescent="0.25">
      <c r="A143" s="276">
        <v>246</v>
      </c>
      <c r="B143" s="540">
        <v>43833</v>
      </c>
      <c r="C143" s="276">
        <v>11496</v>
      </c>
      <c r="D143" s="276" t="s">
        <v>11</v>
      </c>
      <c r="E143" s="467" t="s">
        <v>639</v>
      </c>
      <c r="F143" s="245" t="s">
        <v>640</v>
      </c>
      <c r="G143" s="276" t="s">
        <v>641</v>
      </c>
      <c r="H143" s="544" t="s">
        <v>642</v>
      </c>
      <c r="I143" s="543" t="s">
        <v>643</v>
      </c>
      <c r="J143" s="267" t="s">
        <v>653</v>
      </c>
      <c r="K143" s="545" t="s">
        <v>2898</v>
      </c>
    </row>
    <row r="144" spans="1:11" s="237" customFormat="1" ht="15.75" customHeight="1" x14ac:dyDescent="0.25">
      <c r="A144" s="276">
        <v>247</v>
      </c>
      <c r="B144" s="540">
        <v>43833</v>
      </c>
      <c r="C144" s="276">
        <v>1725</v>
      </c>
      <c r="D144" s="276" t="s">
        <v>11</v>
      </c>
      <c r="E144" s="467" t="s">
        <v>639</v>
      </c>
      <c r="F144" s="541" t="s">
        <v>644</v>
      </c>
      <c r="G144" s="276">
        <v>1690</v>
      </c>
      <c r="H144" s="544" t="s">
        <v>645</v>
      </c>
      <c r="I144" s="543" t="s">
        <v>643</v>
      </c>
      <c r="J144" s="267" t="s">
        <v>653</v>
      </c>
      <c r="K144" s="287" t="s">
        <v>2894</v>
      </c>
    </row>
    <row r="145" spans="1:11" s="237" customFormat="1" ht="15.75" customHeight="1" x14ac:dyDescent="0.25">
      <c r="A145" s="276">
        <v>248</v>
      </c>
      <c r="B145" s="540">
        <v>43833</v>
      </c>
      <c r="C145" s="276">
        <v>7297</v>
      </c>
      <c r="D145" s="276" t="s">
        <v>11</v>
      </c>
      <c r="E145" s="467" t="s">
        <v>639</v>
      </c>
      <c r="F145" s="541" t="s">
        <v>646</v>
      </c>
      <c r="G145" s="284">
        <v>7297</v>
      </c>
      <c r="H145" s="544" t="s">
        <v>647</v>
      </c>
      <c r="I145" s="543" t="s">
        <v>643</v>
      </c>
      <c r="J145" s="267" t="s">
        <v>653</v>
      </c>
      <c r="K145" s="287" t="s">
        <v>2890</v>
      </c>
    </row>
    <row r="146" spans="1:11" s="237" customFormat="1" ht="15.75" customHeight="1" x14ac:dyDescent="0.25">
      <c r="A146" s="276">
        <v>249</v>
      </c>
      <c r="B146" s="540">
        <v>43833</v>
      </c>
      <c r="C146" s="276">
        <v>71</v>
      </c>
      <c r="D146" s="276" t="s">
        <v>52</v>
      </c>
      <c r="E146" s="467" t="s">
        <v>648</v>
      </c>
      <c r="F146" s="541" t="s">
        <v>649</v>
      </c>
      <c r="G146" s="276">
        <v>71</v>
      </c>
      <c r="H146" s="544" t="s">
        <v>650</v>
      </c>
      <c r="I146" s="543" t="s">
        <v>616</v>
      </c>
      <c r="J146" s="329" t="s">
        <v>651</v>
      </c>
      <c r="K146" s="546" t="s">
        <v>2899</v>
      </c>
    </row>
    <row r="147" spans="1:11" s="237" customFormat="1" ht="15.75" customHeight="1" x14ac:dyDescent="0.25">
      <c r="A147" s="276">
        <v>250</v>
      </c>
      <c r="B147" s="540">
        <v>43833</v>
      </c>
      <c r="C147" s="276">
        <v>2870</v>
      </c>
      <c r="D147" s="276" t="s">
        <v>11</v>
      </c>
      <c r="E147" s="467" t="s">
        <v>639</v>
      </c>
      <c r="F147" s="541" t="s">
        <v>652</v>
      </c>
      <c r="G147" s="276">
        <v>2870</v>
      </c>
      <c r="H147" s="542">
        <v>43924</v>
      </c>
      <c r="I147" s="543" t="s">
        <v>643</v>
      </c>
      <c r="J147" s="329" t="s">
        <v>653</v>
      </c>
      <c r="K147" s="237" t="s">
        <v>2889</v>
      </c>
    </row>
    <row r="148" spans="1:11" s="237" customFormat="1" ht="15.75" customHeight="1" x14ac:dyDescent="0.25">
      <c r="A148" s="276">
        <v>251</v>
      </c>
      <c r="B148" s="540">
        <v>43833</v>
      </c>
      <c r="C148" s="276">
        <v>745</v>
      </c>
      <c r="D148" s="276" t="s">
        <v>11</v>
      </c>
      <c r="E148" s="467" t="s">
        <v>639</v>
      </c>
      <c r="F148" s="541" t="s">
        <v>654</v>
      </c>
      <c r="G148" s="276">
        <v>730</v>
      </c>
      <c r="H148" s="542">
        <v>43924</v>
      </c>
      <c r="I148" s="543" t="s">
        <v>643</v>
      </c>
      <c r="J148" s="329" t="s">
        <v>653</v>
      </c>
      <c r="K148" s="237" t="s">
        <v>2895</v>
      </c>
    </row>
    <row r="149" spans="1:11" s="237" customFormat="1" ht="15.75" customHeight="1" x14ac:dyDescent="0.25">
      <c r="A149" s="284">
        <v>252</v>
      </c>
      <c r="B149" s="540">
        <v>43833</v>
      </c>
      <c r="C149" s="284">
        <v>1260</v>
      </c>
      <c r="D149" s="284" t="s">
        <v>11</v>
      </c>
      <c r="E149" s="467" t="s">
        <v>639</v>
      </c>
      <c r="F149" s="541" t="s">
        <v>655</v>
      </c>
      <c r="G149" s="284">
        <v>1235</v>
      </c>
      <c r="H149" s="544" t="s">
        <v>656</v>
      </c>
      <c r="I149" s="543" t="s">
        <v>643</v>
      </c>
      <c r="J149" s="329" t="s">
        <v>653</v>
      </c>
      <c r="K149" s="287" t="s">
        <v>2897</v>
      </c>
    </row>
    <row r="150" spans="1:11" s="237" customFormat="1" ht="15.75" customHeight="1" x14ac:dyDescent="0.25">
      <c r="A150" s="276">
        <v>253</v>
      </c>
      <c r="B150" s="540">
        <v>43833</v>
      </c>
      <c r="C150" s="276">
        <v>5533</v>
      </c>
      <c r="D150" s="276" t="s">
        <v>11</v>
      </c>
      <c r="E150" s="467" t="s">
        <v>639</v>
      </c>
      <c r="F150" s="541" t="s">
        <v>657</v>
      </c>
      <c r="G150" s="276">
        <v>5513</v>
      </c>
      <c r="H150" s="542">
        <v>43985</v>
      </c>
      <c r="I150" s="543" t="s">
        <v>643</v>
      </c>
      <c r="J150" s="329" t="s">
        <v>653</v>
      </c>
      <c r="K150" s="237" t="s">
        <v>2888</v>
      </c>
    </row>
    <row r="151" spans="1:11" ht="15.75" customHeight="1" x14ac:dyDescent="0.25">
      <c r="A151" s="49">
        <v>254</v>
      </c>
      <c r="B151" s="58">
        <v>43833</v>
      </c>
      <c r="C151" s="49">
        <v>1574</v>
      </c>
      <c r="D151" s="49" t="s">
        <v>11</v>
      </c>
      <c r="E151" s="47" t="s">
        <v>639</v>
      </c>
      <c r="F151" s="612" t="s">
        <v>658</v>
      </c>
      <c r="G151" s="49">
        <v>1554</v>
      </c>
      <c r="H151" s="60">
        <v>43924</v>
      </c>
      <c r="I151" s="53" t="s">
        <v>643</v>
      </c>
      <c r="J151" s="21" t="s">
        <v>653</v>
      </c>
    </row>
    <row r="152" spans="1:11" s="237" customFormat="1" ht="15.75" customHeight="1" x14ac:dyDescent="0.25">
      <c r="A152" s="284">
        <v>255</v>
      </c>
      <c r="B152" s="540">
        <v>43833</v>
      </c>
      <c r="C152" s="284">
        <v>2112.5</v>
      </c>
      <c r="D152" s="284" t="s">
        <v>11</v>
      </c>
      <c r="E152" s="467" t="s">
        <v>639</v>
      </c>
      <c r="F152" s="541" t="s">
        <v>659</v>
      </c>
      <c r="G152" s="284">
        <v>2112.5</v>
      </c>
      <c r="H152" s="544" t="s">
        <v>650</v>
      </c>
      <c r="I152" s="543" t="s">
        <v>643</v>
      </c>
      <c r="J152" s="329" t="s">
        <v>653</v>
      </c>
      <c r="K152" s="237" t="s">
        <v>2892</v>
      </c>
    </row>
    <row r="153" spans="1:11" ht="15.75" customHeight="1" x14ac:dyDescent="0.25">
      <c r="A153" s="49">
        <v>256</v>
      </c>
      <c r="B153" s="58">
        <v>43833</v>
      </c>
      <c r="C153" s="49">
        <v>7430</v>
      </c>
      <c r="D153" s="49" t="s">
        <v>11</v>
      </c>
      <c r="E153" s="47" t="s">
        <v>639</v>
      </c>
      <c r="F153" s="57" t="s">
        <v>660</v>
      </c>
      <c r="G153" s="43">
        <v>7430</v>
      </c>
      <c r="H153" s="59" t="s">
        <v>661</v>
      </c>
      <c r="I153" s="53" t="s">
        <v>643</v>
      </c>
      <c r="J153" s="21" t="s">
        <v>653</v>
      </c>
    </row>
    <row r="154" spans="1:11" s="237" customFormat="1" ht="15.75" customHeight="1" x14ac:dyDescent="0.25">
      <c r="A154" s="284">
        <v>257</v>
      </c>
      <c r="B154" s="337" t="s">
        <v>662</v>
      </c>
      <c r="C154" s="284">
        <v>3600</v>
      </c>
      <c r="D154" s="284" t="s">
        <v>11</v>
      </c>
      <c r="E154" s="467" t="s">
        <v>639</v>
      </c>
      <c r="F154" s="541" t="s">
        <v>663</v>
      </c>
      <c r="G154" s="284">
        <v>3590</v>
      </c>
      <c r="H154" s="544" t="s">
        <v>662</v>
      </c>
      <c r="I154" s="543" t="s">
        <v>643</v>
      </c>
      <c r="J154" s="329" t="s">
        <v>653</v>
      </c>
      <c r="K154" s="237" t="s">
        <v>2896</v>
      </c>
    </row>
    <row r="155" spans="1:11" ht="15.75" customHeight="1" x14ac:dyDescent="0.25">
      <c r="A155" s="49">
        <v>258</v>
      </c>
      <c r="B155" s="27" t="s">
        <v>664</v>
      </c>
      <c r="C155" s="49">
        <v>836</v>
      </c>
      <c r="D155" s="49" t="s">
        <v>11</v>
      </c>
      <c r="E155" s="47" t="s">
        <v>639</v>
      </c>
      <c r="F155" s="45" t="s">
        <v>665</v>
      </c>
      <c r="G155" s="49">
        <v>796</v>
      </c>
      <c r="H155" s="59" t="s">
        <v>666</v>
      </c>
      <c r="I155" s="53" t="s">
        <v>643</v>
      </c>
      <c r="J155" s="21" t="s">
        <v>653</v>
      </c>
    </row>
    <row r="156" spans="1:11" s="237" customFormat="1" ht="15.75" customHeight="1" x14ac:dyDescent="0.25">
      <c r="A156" s="284">
        <v>259</v>
      </c>
      <c r="B156" s="337" t="s">
        <v>664</v>
      </c>
      <c r="C156" s="284">
        <v>836</v>
      </c>
      <c r="D156" s="284" t="s">
        <v>11</v>
      </c>
      <c r="E156" s="467" t="s">
        <v>639</v>
      </c>
      <c r="F156" s="245" t="s">
        <v>667</v>
      </c>
      <c r="G156" s="284">
        <v>836</v>
      </c>
      <c r="H156" s="542">
        <v>44016</v>
      </c>
      <c r="I156" s="543" t="s">
        <v>643</v>
      </c>
      <c r="J156" s="329" t="s">
        <v>653</v>
      </c>
      <c r="K156" s="237" t="s">
        <v>2891</v>
      </c>
    </row>
    <row r="157" spans="1:11" s="237" customFormat="1" ht="15.75" customHeight="1" x14ac:dyDescent="0.25">
      <c r="A157" s="284">
        <v>260</v>
      </c>
      <c r="B157" s="337" t="s">
        <v>664</v>
      </c>
      <c r="C157" s="284">
        <v>51547</v>
      </c>
      <c r="D157" s="284" t="s">
        <v>11</v>
      </c>
      <c r="E157" s="467" t="s">
        <v>639</v>
      </c>
      <c r="F157" s="245" t="s">
        <v>668</v>
      </c>
      <c r="G157" s="276">
        <v>51547</v>
      </c>
      <c r="H157" s="544" t="s">
        <v>669</v>
      </c>
      <c r="I157" s="543" t="s">
        <v>643</v>
      </c>
      <c r="J157" s="329" t="s">
        <v>653</v>
      </c>
      <c r="K157" s="237" t="s">
        <v>2893</v>
      </c>
    </row>
    <row r="158" spans="1:11" ht="15.75" customHeight="1" x14ac:dyDescent="0.25">
      <c r="D158" s="42"/>
      <c r="J158" s="21"/>
    </row>
    <row r="159" spans="1:11" ht="15.75" customHeight="1" x14ac:dyDescent="0.25">
      <c r="D159" s="42"/>
      <c r="J159" s="21"/>
    </row>
    <row r="160" spans="1:11" ht="15.75" customHeight="1" x14ac:dyDescent="0.25">
      <c r="D160" s="42"/>
      <c r="J160" s="21"/>
    </row>
    <row r="161" spans="1:12" ht="15.75" customHeight="1" x14ac:dyDescent="0.25">
      <c r="D161" s="42"/>
      <c r="J161" s="21"/>
    </row>
    <row r="162" spans="1:12" x14ac:dyDescent="0.25">
      <c r="A162" s="868" t="s">
        <v>388</v>
      </c>
      <c r="B162" s="930" t="s">
        <v>389</v>
      </c>
      <c r="C162" s="859" t="s">
        <v>390</v>
      </c>
      <c r="D162" s="859" t="s">
        <v>6</v>
      </c>
      <c r="E162" s="868" t="s">
        <v>391</v>
      </c>
      <c r="F162" s="870" t="s">
        <v>392</v>
      </c>
      <c r="G162" s="871"/>
      <c r="H162" s="868" t="s">
        <v>1</v>
      </c>
      <c r="I162" s="928" t="s">
        <v>83</v>
      </c>
      <c r="J162" s="868" t="s">
        <v>393</v>
      </c>
    </row>
    <row r="163" spans="1:12" x14ac:dyDescent="0.25">
      <c r="A163" s="860"/>
      <c r="B163" s="860"/>
      <c r="C163" s="860"/>
      <c r="D163" s="860"/>
      <c r="E163" s="860"/>
      <c r="F163" s="610" t="s">
        <v>394</v>
      </c>
      <c r="G163" s="610" t="s">
        <v>5</v>
      </c>
      <c r="H163" s="860"/>
      <c r="I163" s="929"/>
      <c r="J163" s="860"/>
    </row>
    <row r="164" spans="1:12" s="198" customFormat="1" ht="15.75" customHeight="1" x14ac:dyDescent="0.25">
      <c r="A164" s="613">
        <v>163</v>
      </c>
      <c r="B164" s="614" t="s">
        <v>497</v>
      </c>
      <c r="C164" s="561">
        <v>650</v>
      </c>
      <c r="D164" s="615" t="s">
        <v>11</v>
      </c>
      <c r="E164" s="616" t="s">
        <v>476</v>
      </c>
      <c r="F164" s="617" t="s">
        <v>2761</v>
      </c>
      <c r="G164" s="618">
        <v>650</v>
      </c>
      <c r="H164" s="193">
        <v>44070</v>
      </c>
      <c r="I164" s="619" t="s">
        <v>479</v>
      </c>
      <c r="K164" s="620" t="s">
        <v>2763</v>
      </c>
    </row>
    <row r="165" spans="1:12" s="198" customFormat="1" ht="15.75" customHeight="1" x14ac:dyDescent="0.25">
      <c r="A165" s="613">
        <v>254</v>
      </c>
      <c r="B165" s="621">
        <v>43833</v>
      </c>
      <c r="C165" s="561">
        <v>1574</v>
      </c>
      <c r="D165" s="561" t="s">
        <v>11</v>
      </c>
      <c r="E165" s="622" t="s">
        <v>639</v>
      </c>
      <c r="F165" s="211" t="s">
        <v>658</v>
      </c>
      <c r="G165" s="561">
        <v>1554</v>
      </c>
      <c r="H165" s="623">
        <v>43924</v>
      </c>
      <c r="I165" s="624" t="s">
        <v>643</v>
      </c>
      <c r="J165" s="625" t="s">
        <v>653</v>
      </c>
    </row>
    <row r="166" spans="1:12" s="198" customFormat="1" ht="15.75" customHeight="1" x14ac:dyDescent="0.25">
      <c r="A166" s="191">
        <v>151</v>
      </c>
      <c r="B166" s="626" t="s">
        <v>758</v>
      </c>
      <c r="C166" s="627">
        <v>40710</v>
      </c>
      <c r="D166" s="627" t="s">
        <v>11</v>
      </c>
      <c r="E166" s="628" t="s">
        <v>691</v>
      </c>
      <c r="F166" s="200" t="s">
        <v>660</v>
      </c>
      <c r="G166" s="615">
        <v>40710</v>
      </c>
      <c r="H166" s="629" t="s">
        <v>661</v>
      </c>
      <c r="I166" s="226"/>
      <c r="J166" s="226" t="s">
        <v>2017</v>
      </c>
      <c r="K166" s="226" t="s">
        <v>2116</v>
      </c>
      <c r="L166" s="555"/>
    </row>
    <row r="167" spans="1:12" s="198" customFormat="1" ht="15.75" customHeight="1" x14ac:dyDescent="0.25">
      <c r="A167" s="613">
        <v>304</v>
      </c>
      <c r="B167" s="630">
        <v>44199</v>
      </c>
      <c r="C167" s="561">
        <v>3025</v>
      </c>
      <c r="D167" s="561" t="s">
        <v>11</v>
      </c>
      <c r="E167" s="631" t="s">
        <v>706</v>
      </c>
      <c r="F167" s="200" t="s">
        <v>999</v>
      </c>
      <c r="G167" s="632">
        <v>3010</v>
      </c>
      <c r="H167" s="633" t="s">
        <v>1000</v>
      </c>
      <c r="I167" s="226"/>
      <c r="J167" s="226"/>
      <c r="K167" s="226"/>
      <c r="L167" s="555"/>
    </row>
    <row r="168" spans="1:12" ht="15.75" customHeight="1" x14ac:dyDescent="0.25">
      <c r="D168" s="42"/>
      <c r="J168" s="21"/>
    </row>
    <row r="169" spans="1:12" ht="15.75" customHeight="1" x14ac:dyDescent="0.25">
      <c r="D169" s="42"/>
      <c r="J169" s="21"/>
    </row>
    <row r="170" spans="1:12" ht="15.75" customHeight="1" x14ac:dyDescent="0.25">
      <c r="D170" s="42"/>
      <c r="J170" s="21"/>
    </row>
    <row r="171" spans="1:12" ht="15.75" customHeight="1" x14ac:dyDescent="0.25">
      <c r="D171" s="42"/>
      <c r="J171" s="21"/>
    </row>
    <row r="172" spans="1:12" ht="15.75" customHeight="1" x14ac:dyDescent="0.25">
      <c r="D172" s="42"/>
      <c r="J172" s="21"/>
    </row>
    <row r="173" spans="1:12" ht="15.75" customHeight="1" x14ac:dyDescent="0.25">
      <c r="D173" s="42"/>
    </row>
    <row r="174" spans="1:12" ht="15.75" customHeight="1" x14ac:dyDescent="0.25">
      <c r="D174" s="42"/>
    </row>
    <row r="175" spans="1:12" ht="15.75" customHeight="1" x14ac:dyDescent="0.25">
      <c r="D175" s="42"/>
    </row>
    <row r="176" spans="1:12" ht="15.75" customHeight="1" x14ac:dyDescent="0.25">
      <c r="D176" s="42"/>
    </row>
    <row r="177" spans="4:4" ht="15.75" customHeight="1" x14ac:dyDescent="0.25">
      <c r="D177" s="42"/>
    </row>
    <row r="178" spans="4:4" ht="15.75" customHeight="1" x14ac:dyDescent="0.25">
      <c r="D178" s="42"/>
    </row>
    <row r="179" spans="4:4" ht="15.75" customHeight="1" x14ac:dyDescent="0.25">
      <c r="D179" s="42"/>
    </row>
    <row r="180" spans="4:4" ht="15.75" customHeight="1" x14ac:dyDescent="0.25">
      <c r="D180" s="42"/>
    </row>
    <row r="181" spans="4:4" ht="15.75" customHeight="1" x14ac:dyDescent="0.25">
      <c r="D181" s="42"/>
    </row>
    <row r="182" spans="4:4" ht="15.75" customHeight="1" x14ac:dyDescent="0.25">
      <c r="D182" s="42"/>
    </row>
    <row r="183" spans="4:4" ht="15.75" customHeight="1" x14ac:dyDescent="0.25">
      <c r="D183" s="42"/>
    </row>
    <row r="184" spans="4:4" ht="15.75" customHeight="1" x14ac:dyDescent="0.25">
      <c r="D184" s="42"/>
    </row>
    <row r="185" spans="4:4" ht="15.75" customHeight="1" x14ac:dyDescent="0.25">
      <c r="D185" s="42"/>
    </row>
    <row r="186" spans="4:4" ht="15.75" customHeight="1" x14ac:dyDescent="0.25">
      <c r="D186" s="42"/>
    </row>
    <row r="187" spans="4:4" ht="15.75" customHeight="1" x14ac:dyDescent="0.25">
      <c r="D187" s="42"/>
    </row>
    <row r="188" spans="4:4" ht="15.75" customHeight="1" x14ac:dyDescent="0.25">
      <c r="D188" s="42"/>
    </row>
    <row r="189" spans="4:4" ht="15.75" customHeight="1" x14ac:dyDescent="0.25">
      <c r="D189" s="42"/>
    </row>
    <row r="190" spans="4:4" ht="15.75" customHeight="1" x14ac:dyDescent="0.25">
      <c r="D190" s="42"/>
    </row>
    <row r="191" spans="4:4" ht="15.75" customHeight="1" x14ac:dyDescent="0.25">
      <c r="D191" s="42"/>
    </row>
    <row r="192" spans="4:4" ht="15.75" customHeight="1" x14ac:dyDescent="0.25">
      <c r="D192" s="42"/>
    </row>
    <row r="193" spans="4:4" ht="15.75" customHeight="1" x14ac:dyDescent="0.25">
      <c r="D193" s="42"/>
    </row>
    <row r="194" spans="4:4" ht="15.75" customHeight="1" x14ac:dyDescent="0.25">
      <c r="D194" s="42"/>
    </row>
    <row r="195" spans="4:4" ht="15.75" customHeight="1" x14ac:dyDescent="0.25">
      <c r="D195" s="42"/>
    </row>
    <row r="196" spans="4:4" ht="15.75" customHeight="1" x14ac:dyDescent="0.25">
      <c r="D196" s="42"/>
    </row>
    <row r="197" spans="4:4" ht="15.75" customHeight="1" x14ac:dyDescent="0.25">
      <c r="D197" s="42"/>
    </row>
    <row r="198" spans="4:4" ht="15.75" customHeight="1" x14ac:dyDescent="0.25">
      <c r="D198" s="42"/>
    </row>
    <row r="199" spans="4:4" ht="15.75" customHeight="1" x14ac:dyDescent="0.25">
      <c r="D199" s="42"/>
    </row>
    <row r="200" spans="4:4" ht="15.75" customHeight="1" x14ac:dyDescent="0.25">
      <c r="D200" s="42"/>
    </row>
    <row r="201" spans="4:4" ht="15.75" customHeight="1" x14ac:dyDescent="0.25">
      <c r="D201" s="42"/>
    </row>
    <row r="202" spans="4:4" ht="15.75" customHeight="1" x14ac:dyDescent="0.25">
      <c r="D202" s="42"/>
    </row>
    <row r="203" spans="4:4" ht="15.75" customHeight="1" x14ac:dyDescent="0.25">
      <c r="D203" s="42"/>
    </row>
    <row r="204" spans="4:4" ht="15.75" customHeight="1" x14ac:dyDescent="0.25">
      <c r="D204" s="42"/>
    </row>
    <row r="205" spans="4:4" ht="15.75" customHeight="1" x14ac:dyDescent="0.25">
      <c r="D205" s="42"/>
    </row>
    <row r="206" spans="4:4" ht="15.75" customHeight="1" x14ac:dyDescent="0.25">
      <c r="D206" s="42"/>
    </row>
    <row r="207" spans="4:4" ht="15.75" customHeight="1" x14ac:dyDescent="0.25">
      <c r="D207" s="42"/>
    </row>
    <row r="208" spans="4:4" ht="15.75" customHeight="1" x14ac:dyDescent="0.25">
      <c r="D208" s="42"/>
    </row>
    <row r="209" spans="4:4" ht="15.75" customHeight="1" x14ac:dyDescent="0.25">
      <c r="D209" s="42"/>
    </row>
    <row r="210" spans="4:4" ht="15.75" customHeight="1" x14ac:dyDescent="0.25">
      <c r="D210" s="42"/>
    </row>
    <row r="211" spans="4:4" ht="15.75" customHeight="1" x14ac:dyDescent="0.25">
      <c r="D211" s="42"/>
    </row>
    <row r="212" spans="4:4" ht="15.75" customHeight="1" x14ac:dyDescent="0.25">
      <c r="D212" s="42"/>
    </row>
    <row r="213" spans="4:4" ht="15.75" customHeight="1" x14ac:dyDescent="0.25">
      <c r="D213" s="42"/>
    </row>
    <row r="214" spans="4:4" ht="15.75" customHeight="1" x14ac:dyDescent="0.25">
      <c r="D214" s="42"/>
    </row>
    <row r="215" spans="4:4" ht="15.75" customHeight="1" x14ac:dyDescent="0.25">
      <c r="D215" s="42"/>
    </row>
    <row r="216" spans="4:4" ht="15.75" customHeight="1" x14ac:dyDescent="0.25">
      <c r="D216" s="42"/>
    </row>
    <row r="217" spans="4:4" ht="15.75" customHeight="1" x14ac:dyDescent="0.25">
      <c r="D217" s="42"/>
    </row>
    <row r="218" spans="4:4" ht="15.75" customHeight="1" x14ac:dyDescent="0.25">
      <c r="D218" s="42"/>
    </row>
    <row r="219" spans="4:4" ht="15.75" customHeight="1" x14ac:dyDescent="0.25">
      <c r="D219" s="42"/>
    </row>
    <row r="220" spans="4:4" ht="15.75" customHeight="1" x14ac:dyDescent="0.25">
      <c r="D220" s="42"/>
    </row>
    <row r="221" spans="4:4" ht="15.75" customHeight="1" x14ac:dyDescent="0.25">
      <c r="D221" s="42"/>
    </row>
    <row r="222" spans="4:4" ht="15.75" customHeight="1" x14ac:dyDescent="0.25">
      <c r="D222" s="42"/>
    </row>
    <row r="223" spans="4:4" ht="15.75" customHeight="1" x14ac:dyDescent="0.25">
      <c r="D223" s="42"/>
    </row>
    <row r="224" spans="4:4" ht="15.75" customHeight="1" x14ac:dyDescent="0.25">
      <c r="D224" s="42"/>
    </row>
    <row r="225" spans="4:4" ht="15.75" customHeight="1" x14ac:dyDescent="0.25">
      <c r="D225" s="42"/>
    </row>
    <row r="226" spans="4:4" ht="15.75" customHeight="1" x14ac:dyDescent="0.25">
      <c r="D226" s="42"/>
    </row>
    <row r="227" spans="4:4" ht="15.75" customHeight="1" x14ac:dyDescent="0.25">
      <c r="D227" s="42"/>
    </row>
    <row r="228" spans="4:4" ht="15.75" customHeight="1" x14ac:dyDescent="0.25">
      <c r="D228" s="42"/>
    </row>
    <row r="229" spans="4:4" ht="15.75" customHeight="1" x14ac:dyDescent="0.25">
      <c r="D229" s="42"/>
    </row>
    <row r="230" spans="4:4" ht="15.75" customHeight="1" x14ac:dyDescent="0.25">
      <c r="D230" s="42"/>
    </row>
    <row r="231" spans="4:4" ht="15.75" customHeight="1" x14ac:dyDescent="0.25">
      <c r="D231" s="42"/>
    </row>
    <row r="232" spans="4:4" ht="15.75" customHeight="1" x14ac:dyDescent="0.25">
      <c r="D232" s="42"/>
    </row>
    <row r="233" spans="4:4" ht="15.75" customHeight="1" x14ac:dyDescent="0.25">
      <c r="D233" s="42"/>
    </row>
    <row r="234" spans="4:4" ht="15.75" customHeight="1" x14ac:dyDescent="0.25">
      <c r="D234" s="42"/>
    </row>
    <row r="235" spans="4:4" ht="15.75" customHeight="1" x14ac:dyDescent="0.25">
      <c r="D235" s="42"/>
    </row>
    <row r="236" spans="4:4" ht="15.75" customHeight="1" x14ac:dyDescent="0.25">
      <c r="D236" s="42"/>
    </row>
    <row r="237" spans="4:4" ht="15.75" customHeight="1" x14ac:dyDescent="0.25">
      <c r="D237" s="42"/>
    </row>
    <row r="238" spans="4:4" ht="15.75" customHeight="1" x14ac:dyDescent="0.25">
      <c r="D238" s="42"/>
    </row>
    <row r="239" spans="4:4" ht="15.75" customHeight="1" x14ac:dyDescent="0.25">
      <c r="D239" s="42"/>
    </row>
    <row r="240" spans="4:4" ht="15.75" customHeight="1" x14ac:dyDescent="0.25">
      <c r="D240" s="42"/>
    </row>
    <row r="241" spans="4:4" ht="15.75" customHeight="1" x14ac:dyDescent="0.25">
      <c r="D241" s="42"/>
    </row>
    <row r="242" spans="4:4" ht="15.75" customHeight="1" x14ac:dyDescent="0.25">
      <c r="D242" s="42"/>
    </row>
    <row r="243" spans="4:4" ht="15.75" customHeight="1" x14ac:dyDescent="0.25">
      <c r="D243" s="42"/>
    </row>
    <row r="244" spans="4:4" ht="15.75" customHeight="1" x14ac:dyDescent="0.25">
      <c r="D244" s="42"/>
    </row>
    <row r="245" spans="4:4" ht="15.75" customHeight="1" x14ac:dyDescent="0.25">
      <c r="D245" s="42"/>
    </row>
    <row r="246" spans="4:4" ht="15.75" customHeight="1" x14ac:dyDescent="0.25">
      <c r="D246" s="42"/>
    </row>
    <row r="247" spans="4:4" ht="15.75" customHeight="1" x14ac:dyDescent="0.25">
      <c r="D247" s="42"/>
    </row>
    <row r="248" spans="4:4" ht="15.75" customHeight="1" x14ac:dyDescent="0.25">
      <c r="D248" s="42"/>
    </row>
    <row r="249" spans="4:4" ht="15.75" customHeight="1" x14ac:dyDescent="0.25">
      <c r="D249" s="42"/>
    </row>
    <row r="250" spans="4:4" ht="15.75" customHeight="1" x14ac:dyDescent="0.25">
      <c r="D250" s="42"/>
    </row>
    <row r="251" spans="4:4" ht="15.75" customHeight="1" x14ac:dyDescent="0.25">
      <c r="D251" s="42"/>
    </row>
    <row r="252" spans="4:4" ht="15.75" customHeight="1" x14ac:dyDescent="0.25">
      <c r="D252" s="42"/>
    </row>
    <row r="253" spans="4:4" ht="15.75" customHeight="1" x14ac:dyDescent="0.25">
      <c r="D253" s="42"/>
    </row>
    <row r="254" spans="4:4" ht="15.75" customHeight="1" x14ac:dyDescent="0.25">
      <c r="D254" s="42"/>
    </row>
    <row r="255" spans="4:4" ht="15.75" customHeight="1" x14ac:dyDescent="0.25">
      <c r="D255" s="42"/>
    </row>
    <row r="256" spans="4:4" ht="15.75" customHeight="1" x14ac:dyDescent="0.25">
      <c r="D256" s="42"/>
    </row>
    <row r="257" spans="4:4" ht="15.75" customHeight="1" x14ac:dyDescent="0.25">
      <c r="D257" s="42"/>
    </row>
    <row r="258" spans="4:4" ht="15.75" customHeight="1" x14ac:dyDescent="0.25">
      <c r="D258" s="42"/>
    </row>
    <row r="259" spans="4:4" ht="15.75" customHeight="1" x14ac:dyDescent="0.25">
      <c r="D259" s="42"/>
    </row>
    <row r="260" spans="4:4" ht="15.75" customHeight="1" x14ac:dyDescent="0.25">
      <c r="D260" s="42"/>
    </row>
    <row r="261" spans="4:4" ht="15.75" customHeight="1" x14ac:dyDescent="0.25">
      <c r="D261" s="42"/>
    </row>
    <row r="262" spans="4:4" ht="15.75" customHeight="1" x14ac:dyDescent="0.25">
      <c r="D262" s="42"/>
    </row>
    <row r="263" spans="4:4" ht="15.75" customHeight="1" x14ac:dyDescent="0.25">
      <c r="D263" s="42"/>
    </row>
    <row r="264" spans="4:4" ht="15.75" customHeight="1" x14ac:dyDescent="0.25">
      <c r="D264" s="42"/>
    </row>
    <row r="265" spans="4:4" ht="15.75" customHeight="1" x14ac:dyDescent="0.25">
      <c r="D265" s="42"/>
    </row>
    <row r="266" spans="4:4" ht="15.75" customHeight="1" x14ac:dyDescent="0.25">
      <c r="D266" s="42"/>
    </row>
    <row r="267" spans="4:4" ht="15.75" customHeight="1" x14ac:dyDescent="0.25">
      <c r="D267" s="42"/>
    </row>
    <row r="268" spans="4:4" ht="15.75" customHeight="1" x14ac:dyDescent="0.25">
      <c r="D268" s="42"/>
    </row>
    <row r="269" spans="4:4" ht="15.75" customHeight="1" x14ac:dyDescent="0.25">
      <c r="D269" s="42"/>
    </row>
    <row r="270" spans="4:4" ht="15.75" customHeight="1" x14ac:dyDescent="0.25">
      <c r="D270" s="42"/>
    </row>
    <row r="271" spans="4:4" ht="15.75" customHeight="1" x14ac:dyDescent="0.25">
      <c r="D271" s="42"/>
    </row>
    <row r="272" spans="4:4" ht="15.75" customHeight="1" x14ac:dyDescent="0.25">
      <c r="D272" s="42"/>
    </row>
    <row r="273" spans="4:4" ht="15.75" customHeight="1" x14ac:dyDescent="0.25">
      <c r="D273" s="42"/>
    </row>
    <row r="274" spans="4:4" ht="15.75" customHeight="1" x14ac:dyDescent="0.25">
      <c r="D274" s="42"/>
    </row>
    <row r="275" spans="4:4" ht="15.75" customHeight="1" x14ac:dyDescent="0.25">
      <c r="D275" s="42"/>
    </row>
    <row r="276" spans="4:4" ht="15.75" customHeight="1" x14ac:dyDescent="0.25">
      <c r="D276" s="42"/>
    </row>
    <row r="277" spans="4:4" ht="15.75" customHeight="1" x14ac:dyDescent="0.25">
      <c r="D277" s="42"/>
    </row>
    <row r="278" spans="4:4" ht="15.75" customHeight="1" x14ac:dyDescent="0.25">
      <c r="D278" s="42"/>
    </row>
    <row r="279" spans="4:4" ht="15.75" customHeight="1" x14ac:dyDescent="0.25">
      <c r="D279" s="42"/>
    </row>
    <row r="280" spans="4:4" ht="15.75" customHeight="1" x14ac:dyDescent="0.25">
      <c r="D280" s="42"/>
    </row>
    <row r="281" spans="4:4" ht="15.75" customHeight="1" x14ac:dyDescent="0.25">
      <c r="D281" s="42"/>
    </row>
    <row r="282" spans="4:4" ht="15.75" customHeight="1" x14ac:dyDescent="0.25">
      <c r="D282" s="42"/>
    </row>
    <row r="283" spans="4:4" ht="15.75" customHeight="1" x14ac:dyDescent="0.25">
      <c r="D283" s="42"/>
    </row>
    <row r="284" spans="4:4" ht="15.75" customHeight="1" x14ac:dyDescent="0.25">
      <c r="D284" s="42"/>
    </row>
    <row r="285" spans="4:4" ht="15.75" customHeight="1" x14ac:dyDescent="0.25">
      <c r="D285" s="42"/>
    </row>
    <row r="286" spans="4:4" ht="15.75" customHeight="1" x14ac:dyDescent="0.25">
      <c r="D286" s="42"/>
    </row>
    <row r="287" spans="4:4" ht="15.75" customHeight="1" x14ac:dyDescent="0.25">
      <c r="D287" s="42"/>
    </row>
    <row r="288" spans="4:4" ht="15.75" customHeight="1" x14ac:dyDescent="0.25">
      <c r="D288" s="42"/>
    </row>
    <row r="289" spans="4:4" ht="15.75" customHeight="1" x14ac:dyDescent="0.25">
      <c r="D289" s="42"/>
    </row>
    <row r="290" spans="4:4" ht="15.75" customHeight="1" x14ac:dyDescent="0.25">
      <c r="D290" s="42"/>
    </row>
    <row r="291" spans="4:4" ht="15.75" customHeight="1" x14ac:dyDescent="0.25">
      <c r="D291" s="42"/>
    </row>
    <row r="292" spans="4:4" ht="15.75" customHeight="1" x14ac:dyDescent="0.25">
      <c r="D292" s="42"/>
    </row>
    <row r="293" spans="4:4" ht="15.75" customHeight="1" x14ac:dyDescent="0.25">
      <c r="D293" s="42"/>
    </row>
    <row r="294" spans="4:4" ht="15.75" customHeight="1" x14ac:dyDescent="0.25">
      <c r="D294" s="42"/>
    </row>
    <row r="295" spans="4:4" ht="15.75" customHeight="1" x14ac:dyDescent="0.25">
      <c r="D295" s="42"/>
    </row>
    <row r="296" spans="4:4" ht="15.75" customHeight="1" x14ac:dyDescent="0.25">
      <c r="D296" s="42"/>
    </row>
    <row r="297" spans="4:4" ht="15.75" customHeight="1" x14ac:dyDescent="0.25">
      <c r="D297" s="42"/>
    </row>
    <row r="298" spans="4:4" ht="15.75" customHeight="1" x14ac:dyDescent="0.25">
      <c r="D298" s="42"/>
    </row>
    <row r="299" spans="4:4" ht="15.75" customHeight="1" x14ac:dyDescent="0.25">
      <c r="D299" s="42"/>
    </row>
    <row r="300" spans="4:4" ht="15.75" customHeight="1" x14ac:dyDescent="0.25">
      <c r="D300" s="42"/>
    </row>
    <row r="301" spans="4:4" ht="15.75" customHeight="1" x14ac:dyDescent="0.25">
      <c r="D301" s="42"/>
    </row>
    <row r="302" spans="4:4" ht="15.75" customHeight="1" x14ac:dyDescent="0.25">
      <c r="D302" s="42"/>
    </row>
    <row r="303" spans="4:4" ht="15.75" customHeight="1" x14ac:dyDescent="0.25">
      <c r="D303" s="42"/>
    </row>
    <row r="304" spans="4:4" ht="15.75" customHeight="1" x14ac:dyDescent="0.25">
      <c r="D304" s="42"/>
    </row>
    <row r="305" spans="4:4" ht="15.75" customHeight="1" x14ac:dyDescent="0.25">
      <c r="D305" s="42"/>
    </row>
    <row r="306" spans="4:4" ht="15.75" customHeight="1" x14ac:dyDescent="0.25">
      <c r="D306" s="42"/>
    </row>
    <row r="307" spans="4:4" ht="15.75" customHeight="1" x14ac:dyDescent="0.25">
      <c r="D307" s="42"/>
    </row>
    <row r="308" spans="4:4" ht="15.75" customHeight="1" x14ac:dyDescent="0.25">
      <c r="D308" s="42"/>
    </row>
    <row r="309" spans="4:4" ht="15.75" customHeight="1" x14ac:dyDescent="0.25">
      <c r="D309" s="42"/>
    </row>
    <row r="310" spans="4:4" ht="15.75" customHeight="1" x14ac:dyDescent="0.25">
      <c r="D310" s="42"/>
    </row>
    <row r="311" spans="4:4" ht="15.75" customHeight="1" x14ac:dyDescent="0.25">
      <c r="D311" s="42"/>
    </row>
    <row r="312" spans="4:4" ht="15.75" customHeight="1" x14ac:dyDescent="0.25">
      <c r="D312" s="42"/>
    </row>
    <row r="313" spans="4:4" ht="15.75" customHeight="1" x14ac:dyDescent="0.25">
      <c r="D313" s="42"/>
    </row>
    <row r="314" spans="4:4" ht="15.75" customHeight="1" x14ac:dyDescent="0.25">
      <c r="D314" s="42"/>
    </row>
    <row r="315" spans="4:4" ht="15.75" customHeight="1" x14ac:dyDescent="0.25">
      <c r="D315" s="42"/>
    </row>
    <row r="316" spans="4:4" ht="15.75" customHeight="1" x14ac:dyDescent="0.25">
      <c r="D316" s="42"/>
    </row>
    <row r="317" spans="4:4" ht="15.75" customHeight="1" x14ac:dyDescent="0.25">
      <c r="D317" s="42"/>
    </row>
    <row r="318" spans="4:4" ht="15.75" customHeight="1" x14ac:dyDescent="0.25">
      <c r="D318" s="42"/>
    </row>
    <row r="319" spans="4:4" ht="15.75" customHeight="1" x14ac:dyDescent="0.25">
      <c r="D319" s="42"/>
    </row>
    <row r="320" spans="4:4" ht="15.75" customHeight="1" x14ac:dyDescent="0.25">
      <c r="D320" s="42"/>
    </row>
    <row r="321" spans="4:4" ht="15.75" customHeight="1" x14ac:dyDescent="0.25">
      <c r="D321" s="42"/>
    </row>
    <row r="322" spans="4:4" ht="15.75" customHeight="1" x14ac:dyDescent="0.25">
      <c r="D322" s="42"/>
    </row>
    <row r="323" spans="4:4" ht="15.75" customHeight="1" x14ac:dyDescent="0.25">
      <c r="D323" s="42"/>
    </row>
    <row r="324" spans="4:4" ht="15.75" customHeight="1" x14ac:dyDescent="0.25">
      <c r="D324" s="42"/>
    </row>
    <row r="325" spans="4:4" ht="15.75" customHeight="1" x14ac:dyDescent="0.25">
      <c r="D325" s="42"/>
    </row>
    <row r="326" spans="4:4" ht="15.75" customHeight="1" x14ac:dyDescent="0.25">
      <c r="D326" s="42"/>
    </row>
    <row r="327" spans="4:4" ht="15.75" customHeight="1" x14ac:dyDescent="0.25">
      <c r="D327" s="42"/>
    </row>
    <row r="328" spans="4:4" ht="15.75" customHeight="1" x14ac:dyDescent="0.25">
      <c r="D328" s="42"/>
    </row>
    <row r="329" spans="4:4" ht="15.75" customHeight="1" x14ac:dyDescent="0.25">
      <c r="D329" s="42"/>
    </row>
    <row r="330" spans="4:4" ht="15.75" customHeight="1" x14ac:dyDescent="0.25">
      <c r="D330" s="42"/>
    </row>
    <row r="331" spans="4:4" ht="15.75" customHeight="1" x14ac:dyDescent="0.25">
      <c r="D331" s="42"/>
    </row>
    <row r="332" spans="4:4" ht="15.75" customHeight="1" x14ac:dyDescent="0.25">
      <c r="D332" s="42"/>
    </row>
    <row r="333" spans="4:4" ht="15.75" customHeight="1" x14ac:dyDescent="0.25">
      <c r="D333" s="42"/>
    </row>
    <row r="334" spans="4:4" ht="15.75" customHeight="1" x14ac:dyDescent="0.25">
      <c r="D334" s="42"/>
    </row>
    <row r="335" spans="4:4" ht="15.75" customHeight="1" x14ac:dyDescent="0.25">
      <c r="D335" s="42"/>
    </row>
    <row r="336" spans="4:4" ht="15.75" customHeight="1" x14ac:dyDescent="0.25">
      <c r="D336" s="42"/>
    </row>
    <row r="337" spans="4:4" ht="15.75" customHeight="1" x14ac:dyDescent="0.25">
      <c r="D337" s="42"/>
    </row>
    <row r="338" spans="4:4" ht="15.75" customHeight="1" x14ac:dyDescent="0.25">
      <c r="D338" s="42"/>
    </row>
    <row r="339" spans="4:4" ht="15.75" customHeight="1" x14ac:dyDescent="0.25">
      <c r="D339" s="42"/>
    </row>
    <row r="340" spans="4:4" ht="15.75" customHeight="1" x14ac:dyDescent="0.25">
      <c r="D340" s="42"/>
    </row>
    <row r="341" spans="4:4" ht="15.75" customHeight="1" x14ac:dyDescent="0.25">
      <c r="D341" s="42"/>
    </row>
    <row r="342" spans="4:4" ht="15.75" customHeight="1" x14ac:dyDescent="0.25">
      <c r="D342" s="42"/>
    </row>
    <row r="343" spans="4:4" ht="15.75" customHeight="1" x14ac:dyDescent="0.25">
      <c r="D343" s="42"/>
    </row>
    <row r="344" spans="4:4" ht="15.75" customHeight="1" x14ac:dyDescent="0.25">
      <c r="D344" s="42"/>
    </row>
    <row r="345" spans="4:4" ht="15.75" customHeight="1" x14ac:dyDescent="0.25">
      <c r="D345" s="42"/>
    </row>
    <row r="346" spans="4:4" ht="15.75" customHeight="1" x14ac:dyDescent="0.25">
      <c r="D346" s="42"/>
    </row>
    <row r="347" spans="4:4" ht="15.75" customHeight="1" x14ac:dyDescent="0.25">
      <c r="D347" s="42"/>
    </row>
    <row r="348" spans="4:4" ht="15.75" customHeight="1" x14ac:dyDescent="0.25">
      <c r="D348" s="42"/>
    </row>
    <row r="349" spans="4:4" ht="15.75" customHeight="1" x14ac:dyDescent="0.25">
      <c r="D349" s="42"/>
    </row>
    <row r="350" spans="4:4" ht="15.75" customHeight="1" x14ac:dyDescent="0.25">
      <c r="D350" s="42"/>
    </row>
    <row r="351" spans="4:4" ht="15.75" customHeight="1" x14ac:dyDescent="0.25">
      <c r="D351" s="42"/>
    </row>
    <row r="352" spans="4:4" ht="15.75" customHeight="1" x14ac:dyDescent="0.25">
      <c r="D352" s="42"/>
    </row>
    <row r="353" spans="4:4" ht="15.75" customHeight="1" x14ac:dyDescent="0.25">
      <c r="D353" s="42"/>
    </row>
    <row r="354" spans="4:4" ht="15.75" customHeight="1" x14ac:dyDescent="0.25">
      <c r="D354" s="42"/>
    </row>
    <row r="355" spans="4:4" ht="15.75" customHeight="1" x14ac:dyDescent="0.25">
      <c r="D355" s="42"/>
    </row>
    <row r="356" spans="4:4" ht="15.75" customHeight="1" x14ac:dyDescent="0.25">
      <c r="D356" s="42"/>
    </row>
    <row r="357" spans="4:4" ht="15.75" customHeight="1" x14ac:dyDescent="0.25">
      <c r="D357" s="42"/>
    </row>
    <row r="358" spans="4:4" ht="15.75" customHeight="1" x14ac:dyDescent="0.25">
      <c r="D358" s="42"/>
    </row>
    <row r="359" spans="4:4" ht="15.75" customHeight="1" x14ac:dyDescent="0.25">
      <c r="D359" s="42"/>
    </row>
    <row r="360" spans="4:4" ht="15.75" customHeight="1" x14ac:dyDescent="0.25">
      <c r="D360" s="42"/>
    </row>
    <row r="361" spans="4:4" ht="15.75" customHeight="1" x14ac:dyDescent="0.25">
      <c r="D361" s="42"/>
    </row>
    <row r="362" spans="4:4" ht="15.75" customHeight="1" x14ac:dyDescent="0.25">
      <c r="D362" s="42"/>
    </row>
    <row r="363" spans="4:4" ht="15.75" customHeight="1" x14ac:dyDescent="0.25">
      <c r="D363" s="42"/>
    </row>
    <row r="364" spans="4:4" ht="15.75" customHeight="1" x14ac:dyDescent="0.25">
      <c r="D364" s="42"/>
    </row>
    <row r="365" spans="4:4" ht="15.75" customHeight="1" x14ac:dyDescent="0.25">
      <c r="D365" s="42"/>
    </row>
    <row r="366" spans="4:4" ht="15.75" customHeight="1" x14ac:dyDescent="0.25">
      <c r="D366" s="42"/>
    </row>
    <row r="367" spans="4:4" ht="15.75" customHeight="1" x14ac:dyDescent="0.25">
      <c r="D367" s="42"/>
    </row>
    <row r="368" spans="4:4" ht="15.75" customHeight="1" x14ac:dyDescent="0.25">
      <c r="D368" s="42"/>
    </row>
    <row r="369" spans="4:4" ht="15.75" customHeight="1" x14ac:dyDescent="0.25">
      <c r="D369" s="42"/>
    </row>
    <row r="370" spans="4:4" ht="15.75" customHeight="1" x14ac:dyDescent="0.25">
      <c r="D370" s="42"/>
    </row>
    <row r="371" spans="4:4" ht="15.75" customHeight="1" x14ac:dyDescent="0.25">
      <c r="D371" s="42"/>
    </row>
    <row r="372" spans="4:4" ht="15.75" customHeight="1" x14ac:dyDescent="0.25">
      <c r="D372" s="42"/>
    </row>
    <row r="373" spans="4:4" ht="15.75" customHeight="1" x14ac:dyDescent="0.25">
      <c r="D373" s="42"/>
    </row>
    <row r="374" spans="4:4" ht="15.75" customHeight="1" x14ac:dyDescent="0.25">
      <c r="D374" s="42"/>
    </row>
    <row r="375" spans="4:4" ht="15.75" customHeight="1" x14ac:dyDescent="0.25">
      <c r="D375" s="42"/>
    </row>
    <row r="376" spans="4:4" ht="15.75" customHeight="1" x14ac:dyDescent="0.25">
      <c r="D376" s="42"/>
    </row>
    <row r="377" spans="4:4" ht="15.75" customHeight="1" x14ac:dyDescent="0.25">
      <c r="D377" s="42"/>
    </row>
    <row r="378" spans="4:4" ht="15.75" customHeight="1" x14ac:dyDescent="0.25">
      <c r="D378" s="42"/>
    </row>
    <row r="379" spans="4:4" ht="15.75" customHeight="1" x14ac:dyDescent="0.25">
      <c r="D379" s="42"/>
    </row>
    <row r="380" spans="4:4" ht="15.75" customHeight="1" x14ac:dyDescent="0.25">
      <c r="D380" s="42"/>
    </row>
    <row r="381" spans="4:4" ht="15.75" customHeight="1" x14ac:dyDescent="0.25">
      <c r="D381" s="42"/>
    </row>
    <row r="382" spans="4:4" ht="15.75" customHeight="1" x14ac:dyDescent="0.25">
      <c r="D382" s="42"/>
    </row>
    <row r="383" spans="4:4" ht="15.75" customHeight="1" x14ac:dyDescent="0.25">
      <c r="D383" s="42"/>
    </row>
    <row r="384" spans="4:4" ht="15.75" customHeight="1" x14ac:dyDescent="0.25">
      <c r="D384" s="42"/>
    </row>
    <row r="385" spans="4:4" ht="15.75" customHeight="1" x14ac:dyDescent="0.25">
      <c r="D385" s="42"/>
    </row>
    <row r="386" spans="4:4" ht="15.75" customHeight="1" x14ac:dyDescent="0.25">
      <c r="D386" s="42"/>
    </row>
    <row r="387" spans="4:4" ht="15.75" customHeight="1" x14ac:dyDescent="0.25">
      <c r="D387" s="42"/>
    </row>
    <row r="388" spans="4:4" ht="15.75" customHeight="1" x14ac:dyDescent="0.25">
      <c r="D388" s="42"/>
    </row>
    <row r="389" spans="4:4" ht="15.75" customHeight="1" x14ac:dyDescent="0.25">
      <c r="D389" s="42"/>
    </row>
    <row r="390" spans="4:4" ht="15.75" customHeight="1" x14ac:dyDescent="0.25">
      <c r="D390" s="42"/>
    </row>
    <row r="391" spans="4:4" ht="15.75" customHeight="1" x14ac:dyDescent="0.25">
      <c r="D391" s="42"/>
    </row>
    <row r="392" spans="4:4" ht="15.75" customHeight="1" x14ac:dyDescent="0.25">
      <c r="D392" s="42"/>
    </row>
    <row r="393" spans="4:4" ht="15.75" customHeight="1" x14ac:dyDescent="0.25">
      <c r="D393" s="42"/>
    </row>
    <row r="394" spans="4:4" ht="15.75" customHeight="1" x14ac:dyDescent="0.25">
      <c r="D394" s="42"/>
    </row>
    <row r="395" spans="4:4" ht="15.75" customHeight="1" x14ac:dyDescent="0.25">
      <c r="D395" s="42"/>
    </row>
    <row r="396" spans="4:4" ht="15.75" customHeight="1" x14ac:dyDescent="0.25">
      <c r="D396" s="42"/>
    </row>
    <row r="397" spans="4:4" ht="15.75" customHeight="1" x14ac:dyDescent="0.25">
      <c r="D397" s="42"/>
    </row>
    <row r="398" spans="4:4" ht="15.75" customHeight="1" x14ac:dyDescent="0.25">
      <c r="D398" s="42"/>
    </row>
    <row r="399" spans="4:4" ht="15.75" customHeight="1" x14ac:dyDescent="0.25">
      <c r="D399" s="42"/>
    </row>
    <row r="400" spans="4:4" ht="15.75" customHeight="1" x14ac:dyDescent="0.25">
      <c r="D400" s="42"/>
    </row>
    <row r="401" spans="4:4" ht="15.75" customHeight="1" x14ac:dyDescent="0.25">
      <c r="D401" s="42"/>
    </row>
    <row r="402" spans="4:4" ht="15.75" customHeight="1" x14ac:dyDescent="0.25">
      <c r="D402" s="42"/>
    </row>
    <row r="403" spans="4:4" ht="15.75" customHeight="1" x14ac:dyDescent="0.25">
      <c r="D403" s="42"/>
    </row>
    <row r="404" spans="4:4" ht="15.75" customHeight="1" x14ac:dyDescent="0.25">
      <c r="D404" s="42"/>
    </row>
    <row r="405" spans="4:4" ht="15.75" customHeight="1" x14ac:dyDescent="0.25">
      <c r="D405" s="42"/>
    </row>
    <row r="406" spans="4:4" ht="15.75" customHeight="1" x14ac:dyDescent="0.25">
      <c r="D406" s="42"/>
    </row>
    <row r="407" spans="4:4" ht="15.75" customHeight="1" x14ac:dyDescent="0.25">
      <c r="D407" s="42"/>
    </row>
    <row r="408" spans="4:4" ht="15.75" customHeight="1" x14ac:dyDescent="0.25">
      <c r="D408" s="42"/>
    </row>
    <row r="409" spans="4:4" ht="15.75" customHeight="1" x14ac:dyDescent="0.25">
      <c r="D409" s="42"/>
    </row>
    <row r="410" spans="4:4" ht="15.75" customHeight="1" x14ac:dyDescent="0.25">
      <c r="D410" s="42"/>
    </row>
    <row r="411" spans="4:4" ht="15.75" customHeight="1" x14ac:dyDescent="0.25">
      <c r="D411" s="42"/>
    </row>
    <row r="412" spans="4:4" ht="15.75" customHeight="1" x14ac:dyDescent="0.25">
      <c r="D412" s="42"/>
    </row>
    <row r="413" spans="4:4" ht="15.75" customHeight="1" x14ac:dyDescent="0.25">
      <c r="D413" s="42"/>
    </row>
    <row r="414" spans="4:4" ht="15.75" customHeight="1" x14ac:dyDescent="0.25">
      <c r="D414" s="42"/>
    </row>
    <row r="415" spans="4:4" ht="15.75" customHeight="1" x14ac:dyDescent="0.25">
      <c r="D415" s="42"/>
    </row>
    <row r="416" spans="4:4" ht="15.75" customHeight="1" x14ac:dyDescent="0.25">
      <c r="D416" s="42"/>
    </row>
    <row r="417" spans="4:4" ht="15.75" customHeight="1" x14ac:dyDescent="0.25">
      <c r="D417" s="42"/>
    </row>
    <row r="418" spans="4:4" ht="15.75" customHeight="1" x14ac:dyDescent="0.25">
      <c r="D418" s="42"/>
    </row>
    <row r="419" spans="4:4" ht="15.75" customHeight="1" x14ac:dyDescent="0.25">
      <c r="D419" s="42"/>
    </row>
    <row r="420" spans="4:4" ht="15.75" customHeight="1" x14ac:dyDescent="0.25">
      <c r="D420" s="42"/>
    </row>
    <row r="421" spans="4:4" ht="15.75" customHeight="1" x14ac:dyDescent="0.25">
      <c r="D421" s="42"/>
    </row>
    <row r="422" spans="4:4" ht="15.75" customHeight="1" x14ac:dyDescent="0.25">
      <c r="D422" s="42"/>
    </row>
    <row r="423" spans="4:4" ht="15.75" customHeight="1" x14ac:dyDescent="0.25">
      <c r="D423" s="42"/>
    </row>
    <row r="424" spans="4:4" ht="15.75" customHeight="1" x14ac:dyDescent="0.25">
      <c r="D424" s="42"/>
    </row>
    <row r="425" spans="4:4" ht="15.75" customHeight="1" x14ac:dyDescent="0.25">
      <c r="D425" s="42"/>
    </row>
    <row r="426" spans="4:4" ht="15.75" customHeight="1" x14ac:dyDescent="0.25">
      <c r="D426" s="42"/>
    </row>
    <row r="427" spans="4:4" ht="15.75" customHeight="1" x14ac:dyDescent="0.25">
      <c r="D427" s="42"/>
    </row>
    <row r="428" spans="4:4" ht="15.75" customHeight="1" x14ac:dyDescent="0.25">
      <c r="D428" s="42"/>
    </row>
    <row r="429" spans="4:4" ht="15.75" customHeight="1" x14ac:dyDescent="0.25">
      <c r="D429" s="42"/>
    </row>
    <row r="430" spans="4:4" ht="15.75" customHeight="1" x14ac:dyDescent="0.25">
      <c r="D430" s="42"/>
    </row>
    <row r="431" spans="4:4" ht="15.75" customHeight="1" x14ac:dyDescent="0.25">
      <c r="D431" s="42"/>
    </row>
    <row r="432" spans="4:4" ht="15.75" customHeight="1" x14ac:dyDescent="0.25">
      <c r="D432" s="42"/>
    </row>
    <row r="433" spans="4:4" ht="15.75" customHeight="1" x14ac:dyDescent="0.25">
      <c r="D433" s="42"/>
    </row>
    <row r="434" spans="4:4" ht="15.75" customHeight="1" x14ac:dyDescent="0.25">
      <c r="D434" s="42"/>
    </row>
    <row r="435" spans="4:4" ht="15.75" customHeight="1" x14ac:dyDescent="0.25">
      <c r="D435" s="42"/>
    </row>
    <row r="436" spans="4:4" ht="15.75" customHeight="1" x14ac:dyDescent="0.25">
      <c r="D436" s="42"/>
    </row>
    <row r="437" spans="4:4" ht="15.75" customHeight="1" x14ac:dyDescent="0.25">
      <c r="D437" s="42"/>
    </row>
    <row r="438" spans="4:4" ht="15.75" customHeight="1" x14ac:dyDescent="0.25">
      <c r="D438" s="42"/>
    </row>
    <row r="439" spans="4:4" ht="15.75" customHeight="1" x14ac:dyDescent="0.25">
      <c r="D439" s="42"/>
    </row>
    <row r="440" spans="4:4" ht="15.75" customHeight="1" x14ac:dyDescent="0.25">
      <c r="D440" s="42"/>
    </row>
    <row r="441" spans="4:4" ht="15.75" customHeight="1" x14ac:dyDescent="0.25">
      <c r="D441" s="42"/>
    </row>
    <row r="442" spans="4:4" ht="15.75" customHeight="1" x14ac:dyDescent="0.25">
      <c r="D442" s="42"/>
    </row>
    <row r="443" spans="4:4" ht="15.75" customHeight="1" x14ac:dyDescent="0.25">
      <c r="D443" s="42"/>
    </row>
    <row r="444" spans="4:4" ht="15.75" customHeight="1" x14ac:dyDescent="0.25">
      <c r="D444" s="42"/>
    </row>
    <row r="445" spans="4:4" ht="15.75" customHeight="1" x14ac:dyDescent="0.25">
      <c r="D445" s="42"/>
    </row>
    <row r="446" spans="4:4" ht="15.75" customHeight="1" x14ac:dyDescent="0.25">
      <c r="D446" s="42"/>
    </row>
    <row r="447" spans="4:4" ht="15.75" customHeight="1" x14ac:dyDescent="0.25">
      <c r="D447" s="42"/>
    </row>
    <row r="448" spans="4:4" ht="15.75" customHeight="1" x14ac:dyDescent="0.25">
      <c r="D448" s="42"/>
    </row>
    <row r="449" spans="4:4" ht="15.75" customHeight="1" x14ac:dyDescent="0.25">
      <c r="D449" s="42"/>
    </row>
    <row r="450" spans="4:4" ht="15.75" customHeight="1" x14ac:dyDescent="0.25">
      <c r="D450" s="42"/>
    </row>
    <row r="451" spans="4:4" ht="15.75" customHeight="1" x14ac:dyDescent="0.25">
      <c r="D451" s="42"/>
    </row>
    <row r="452" spans="4:4" ht="15.75" customHeight="1" x14ac:dyDescent="0.25">
      <c r="D452" s="42"/>
    </row>
    <row r="453" spans="4:4" ht="15.75" customHeight="1" x14ac:dyDescent="0.25">
      <c r="D453" s="42"/>
    </row>
    <row r="454" spans="4:4" ht="15.75" customHeight="1" x14ac:dyDescent="0.25">
      <c r="D454" s="42"/>
    </row>
    <row r="455" spans="4:4" ht="15.75" customHeight="1" x14ac:dyDescent="0.25">
      <c r="D455" s="42"/>
    </row>
    <row r="456" spans="4:4" ht="15.75" customHeight="1" x14ac:dyDescent="0.25">
      <c r="D456" s="42"/>
    </row>
    <row r="457" spans="4:4" ht="15.75" customHeight="1" x14ac:dyDescent="0.25">
      <c r="D457" s="42"/>
    </row>
    <row r="458" spans="4:4" ht="15.75" customHeight="1" x14ac:dyDescent="0.25">
      <c r="D458" s="42"/>
    </row>
    <row r="459" spans="4:4" ht="15.75" customHeight="1" x14ac:dyDescent="0.25">
      <c r="D459" s="42"/>
    </row>
    <row r="460" spans="4:4" ht="15.75" customHeight="1" x14ac:dyDescent="0.25">
      <c r="D460" s="42"/>
    </row>
    <row r="461" spans="4:4" ht="15.75" customHeight="1" x14ac:dyDescent="0.25">
      <c r="D461" s="42"/>
    </row>
    <row r="462" spans="4:4" ht="15.75" customHeight="1" x14ac:dyDescent="0.25">
      <c r="D462" s="42"/>
    </row>
    <row r="463" spans="4:4" ht="15.75" customHeight="1" x14ac:dyDescent="0.25">
      <c r="D463" s="42"/>
    </row>
    <row r="464" spans="4:4" ht="15.75" customHeight="1" x14ac:dyDescent="0.25">
      <c r="D464" s="42"/>
    </row>
    <row r="465" spans="4:4" ht="15.75" customHeight="1" x14ac:dyDescent="0.25">
      <c r="D465" s="42"/>
    </row>
    <row r="466" spans="4:4" ht="15.75" customHeight="1" x14ac:dyDescent="0.25">
      <c r="D466" s="42"/>
    </row>
    <row r="467" spans="4:4" ht="15.75" customHeight="1" x14ac:dyDescent="0.25">
      <c r="D467" s="42"/>
    </row>
    <row r="468" spans="4:4" ht="15.75" customHeight="1" x14ac:dyDescent="0.25">
      <c r="D468" s="42"/>
    </row>
    <row r="469" spans="4:4" ht="15.75" customHeight="1" x14ac:dyDescent="0.25">
      <c r="D469" s="42"/>
    </row>
    <row r="470" spans="4:4" ht="15.75" customHeight="1" x14ac:dyDescent="0.25">
      <c r="D470" s="42"/>
    </row>
    <row r="471" spans="4:4" ht="15.75" customHeight="1" x14ac:dyDescent="0.25">
      <c r="D471" s="42"/>
    </row>
    <row r="472" spans="4:4" ht="15.75" customHeight="1" x14ac:dyDescent="0.25">
      <c r="D472" s="42"/>
    </row>
    <row r="473" spans="4:4" ht="15.75" customHeight="1" x14ac:dyDescent="0.25">
      <c r="D473" s="42"/>
    </row>
    <row r="474" spans="4:4" ht="15.75" customHeight="1" x14ac:dyDescent="0.25">
      <c r="D474" s="42"/>
    </row>
    <row r="475" spans="4:4" ht="15.75" customHeight="1" x14ac:dyDescent="0.25">
      <c r="D475" s="42"/>
    </row>
    <row r="476" spans="4:4" ht="15.75" customHeight="1" x14ac:dyDescent="0.25">
      <c r="D476" s="42"/>
    </row>
    <row r="477" spans="4:4" ht="15.75" customHeight="1" x14ac:dyDescent="0.25">
      <c r="D477" s="42"/>
    </row>
    <row r="478" spans="4:4" ht="15.75" customHeight="1" x14ac:dyDescent="0.25">
      <c r="D478" s="42"/>
    </row>
    <row r="479" spans="4:4" ht="15.75" customHeight="1" x14ac:dyDescent="0.25">
      <c r="D479" s="42"/>
    </row>
    <row r="480" spans="4:4" ht="15.75" customHeight="1" x14ac:dyDescent="0.25">
      <c r="D480" s="42"/>
    </row>
    <row r="481" spans="4:4" ht="15.75" customHeight="1" x14ac:dyDescent="0.25">
      <c r="D481" s="42"/>
    </row>
    <row r="482" spans="4:4" ht="15.75" customHeight="1" x14ac:dyDescent="0.25">
      <c r="D482" s="42"/>
    </row>
    <row r="483" spans="4:4" ht="15.75" customHeight="1" x14ac:dyDescent="0.25">
      <c r="D483" s="42"/>
    </row>
    <row r="484" spans="4:4" ht="15.75" customHeight="1" x14ac:dyDescent="0.25">
      <c r="D484" s="42"/>
    </row>
    <row r="485" spans="4:4" ht="15.75" customHeight="1" x14ac:dyDescent="0.25">
      <c r="D485" s="42"/>
    </row>
    <row r="486" spans="4:4" ht="15.75" customHeight="1" x14ac:dyDescent="0.25">
      <c r="D486" s="42"/>
    </row>
    <row r="487" spans="4:4" ht="15.75" customHeight="1" x14ac:dyDescent="0.25">
      <c r="D487" s="42"/>
    </row>
    <row r="488" spans="4:4" ht="15.75" customHeight="1" x14ac:dyDescent="0.25">
      <c r="D488" s="42"/>
    </row>
    <row r="489" spans="4:4" ht="15.75" customHeight="1" x14ac:dyDescent="0.25">
      <c r="D489" s="42"/>
    </row>
    <row r="490" spans="4:4" ht="15.75" customHeight="1" x14ac:dyDescent="0.25">
      <c r="D490" s="42"/>
    </row>
    <row r="491" spans="4:4" ht="15.75" customHeight="1" x14ac:dyDescent="0.25">
      <c r="D491" s="42"/>
    </row>
    <row r="492" spans="4:4" ht="15.75" customHeight="1" x14ac:dyDescent="0.25">
      <c r="D492" s="42"/>
    </row>
    <row r="493" spans="4:4" ht="15.75" customHeight="1" x14ac:dyDescent="0.25">
      <c r="D493" s="42"/>
    </row>
    <row r="494" spans="4:4" ht="15.75" customHeight="1" x14ac:dyDescent="0.25">
      <c r="D494" s="42"/>
    </row>
    <row r="495" spans="4:4" ht="15.75" customHeight="1" x14ac:dyDescent="0.25">
      <c r="D495" s="42"/>
    </row>
    <row r="496" spans="4:4" ht="15.75" customHeight="1" x14ac:dyDescent="0.25">
      <c r="D496" s="42"/>
    </row>
    <row r="497" spans="4:4" ht="15.75" customHeight="1" x14ac:dyDescent="0.25">
      <c r="D497" s="42"/>
    </row>
    <row r="498" spans="4:4" ht="15.75" customHeight="1" x14ac:dyDescent="0.25">
      <c r="D498" s="42"/>
    </row>
    <row r="499" spans="4:4" ht="15.75" customHeight="1" x14ac:dyDescent="0.25">
      <c r="D499" s="42"/>
    </row>
    <row r="500" spans="4:4" ht="15.75" customHeight="1" x14ac:dyDescent="0.25">
      <c r="D500" s="42"/>
    </row>
    <row r="501" spans="4:4" ht="15.75" customHeight="1" x14ac:dyDescent="0.25">
      <c r="D501" s="42"/>
    </row>
    <row r="502" spans="4:4" ht="15.75" customHeight="1" x14ac:dyDescent="0.25">
      <c r="D502" s="42"/>
    </row>
    <row r="503" spans="4:4" ht="15.75" customHeight="1" x14ac:dyDescent="0.25">
      <c r="D503" s="42"/>
    </row>
    <row r="504" spans="4:4" ht="15.75" customHeight="1" x14ac:dyDescent="0.25">
      <c r="D504" s="42"/>
    </row>
    <row r="505" spans="4:4" ht="15.75" customHeight="1" x14ac:dyDescent="0.25">
      <c r="D505" s="42"/>
    </row>
    <row r="506" spans="4:4" ht="15.75" customHeight="1" x14ac:dyDescent="0.25">
      <c r="D506" s="42"/>
    </row>
    <row r="507" spans="4:4" ht="15.75" customHeight="1" x14ac:dyDescent="0.25">
      <c r="D507" s="42"/>
    </row>
    <row r="508" spans="4:4" ht="15.75" customHeight="1" x14ac:dyDescent="0.25">
      <c r="D508" s="42"/>
    </row>
    <row r="509" spans="4:4" ht="15.75" customHeight="1" x14ac:dyDescent="0.25">
      <c r="D509" s="42"/>
    </row>
    <row r="510" spans="4:4" ht="15.75" customHeight="1" x14ac:dyDescent="0.25">
      <c r="D510" s="42"/>
    </row>
    <row r="511" spans="4:4" ht="15.75" customHeight="1" x14ac:dyDescent="0.25">
      <c r="D511" s="42"/>
    </row>
    <row r="512" spans="4:4" ht="15.75" customHeight="1" x14ac:dyDescent="0.25">
      <c r="D512" s="42"/>
    </row>
    <row r="513" spans="4:4" ht="15.75" customHeight="1" x14ac:dyDescent="0.25">
      <c r="D513" s="42"/>
    </row>
    <row r="514" spans="4:4" ht="15.75" customHeight="1" x14ac:dyDescent="0.25">
      <c r="D514" s="42"/>
    </row>
    <row r="515" spans="4:4" ht="15.75" customHeight="1" x14ac:dyDescent="0.25">
      <c r="D515" s="42"/>
    </row>
    <row r="516" spans="4:4" ht="15.75" customHeight="1" x14ac:dyDescent="0.25">
      <c r="D516" s="42"/>
    </row>
    <row r="517" spans="4:4" ht="15.75" customHeight="1" x14ac:dyDescent="0.25">
      <c r="D517" s="42"/>
    </row>
    <row r="518" spans="4:4" ht="15.75" customHeight="1" x14ac:dyDescent="0.25">
      <c r="D518" s="42"/>
    </row>
    <row r="519" spans="4:4" ht="15.75" customHeight="1" x14ac:dyDescent="0.25">
      <c r="D519" s="42"/>
    </row>
    <row r="520" spans="4:4" ht="15.75" customHeight="1" x14ac:dyDescent="0.25">
      <c r="D520" s="42"/>
    </row>
    <row r="521" spans="4:4" ht="15.75" customHeight="1" x14ac:dyDescent="0.25">
      <c r="D521" s="42"/>
    </row>
    <row r="522" spans="4:4" ht="15.75" customHeight="1" x14ac:dyDescent="0.25">
      <c r="D522" s="42"/>
    </row>
    <row r="523" spans="4:4" ht="15.75" customHeight="1" x14ac:dyDescent="0.25">
      <c r="D523" s="42"/>
    </row>
    <row r="524" spans="4:4" ht="15.75" customHeight="1" x14ac:dyDescent="0.25">
      <c r="D524" s="42"/>
    </row>
    <row r="525" spans="4:4" ht="15.75" customHeight="1" x14ac:dyDescent="0.25">
      <c r="D525" s="42"/>
    </row>
    <row r="526" spans="4:4" ht="15.75" customHeight="1" x14ac:dyDescent="0.25">
      <c r="D526" s="42"/>
    </row>
    <row r="527" spans="4:4" ht="15.75" customHeight="1" x14ac:dyDescent="0.25">
      <c r="D527" s="42"/>
    </row>
    <row r="528" spans="4:4" ht="15.75" customHeight="1" x14ac:dyDescent="0.25">
      <c r="D528" s="42"/>
    </row>
    <row r="529" spans="4:4" ht="15.75" customHeight="1" x14ac:dyDescent="0.25">
      <c r="D529" s="42"/>
    </row>
    <row r="530" spans="4:4" ht="15.75" customHeight="1" x14ac:dyDescent="0.25">
      <c r="D530" s="42"/>
    </row>
    <row r="531" spans="4:4" ht="15.75" customHeight="1" x14ac:dyDescent="0.25">
      <c r="D531" s="42"/>
    </row>
    <row r="532" spans="4:4" ht="15.75" customHeight="1" x14ac:dyDescent="0.25">
      <c r="D532" s="42"/>
    </row>
    <row r="533" spans="4:4" ht="15.75" customHeight="1" x14ac:dyDescent="0.25">
      <c r="D533" s="42"/>
    </row>
    <row r="534" spans="4:4" ht="15.75" customHeight="1" x14ac:dyDescent="0.25">
      <c r="D534" s="42"/>
    </row>
    <row r="535" spans="4:4" ht="15.75" customHeight="1" x14ac:dyDescent="0.25">
      <c r="D535" s="42"/>
    </row>
    <row r="536" spans="4:4" ht="15.75" customHeight="1" x14ac:dyDescent="0.25">
      <c r="D536" s="42"/>
    </row>
    <row r="537" spans="4:4" ht="15.75" customHeight="1" x14ac:dyDescent="0.25">
      <c r="D537" s="42"/>
    </row>
    <row r="538" spans="4:4" ht="15.75" customHeight="1" x14ac:dyDescent="0.25">
      <c r="D538" s="42"/>
    </row>
    <row r="539" spans="4:4" ht="15.75" customHeight="1" x14ac:dyDescent="0.25">
      <c r="D539" s="42"/>
    </row>
    <row r="540" spans="4:4" ht="15.75" customHeight="1" x14ac:dyDescent="0.25">
      <c r="D540" s="42"/>
    </row>
    <row r="541" spans="4:4" ht="15.75" customHeight="1" x14ac:dyDescent="0.25">
      <c r="D541" s="42"/>
    </row>
    <row r="542" spans="4:4" ht="15.75" customHeight="1" x14ac:dyDescent="0.25">
      <c r="D542" s="42"/>
    </row>
    <row r="543" spans="4:4" ht="15.75" customHeight="1" x14ac:dyDescent="0.25">
      <c r="D543" s="42"/>
    </row>
    <row r="544" spans="4:4" ht="15.75" customHeight="1" x14ac:dyDescent="0.25">
      <c r="D544" s="42"/>
    </row>
    <row r="545" spans="4:4" ht="15.75" customHeight="1" x14ac:dyDescent="0.25">
      <c r="D545" s="42"/>
    </row>
    <row r="546" spans="4:4" ht="15.75" customHeight="1" x14ac:dyDescent="0.25">
      <c r="D546" s="42"/>
    </row>
    <row r="547" spans="4:4" ht="15.75" customHeight="1" x14ac:dyDescent="0.25">
      <c r="D547" s="42"/>
    </row>
    <row r="548" spans="4:4" ht="15.75" customHeight="1" x14ac:dyDescent="0.25">
      <c r="D548" s="42"/>
    </row>
    <row r="549" spans="4:4" ht="15.75" customHeight="1" x14ac:dyDescent="0.25">
      <c r="D549" s="42"/>
    </row>
    <row r="550" spans="4:4" ht="15.75" customHeight="1" x14ac:dyDescent="0.25">
      <c r="D550" s="42"/>
    </row>
    <row r="551" spans="4:4" ht="15.75" customHeight="1" x14ac:dyDescent="0.25">
      <c r="D551" s="42"/>
    </row>
    <row r="552" spans="4:4" ht="15.75" customHeight="1" x14ac:dyDescent="0.25">
      <c r="D552" s="42"/>
    </row>
    <row r="553" spans="4:4" ht="15.75" customHeight="1" x14ac:dyDescent="0.25">
      <c r="D553" s="42"/>
    </row>
    <row r="554" spans="4:4" ht="15.75" customHeight="1" x14ac:dyDescent="0.25">
      <c r="D554" s="42"/>
    </row>
    <row r="555" spans="4:4" ht="15.75" customHeight="1" x14ac:dyDescent="0.25">
      <c r="D555" s="42"/>
    </row>
    <row r="556" spans="4:4" ht="15.75" customHeight="1" x14ac:dyDescent="0.25">
      <c r="D556" s="42"/>
    </row>
    <row r="557" spans="4:4" ht="15.75" customHeight="1" x14ac:dyDescent="0.25">
      <c r="D557" s="42"/>
    </row>
    <row r="558" spans="4:4" ht="15.75" customHeight="1" x14ac:dyDescent="0.25">
      <c r="D558" s="42"/>
    </row>
    <row r="559" spans="4:4" ht="15.75" customHeight="1" x14ac:dyDescent="0.25">
      <c r="D559" s="42"/>
    </row>
    <row r="560" spans="4:4" ht="15.75" customHeight="1" x14ac:dyDescent="0.25">
      <c r="D560" s="42"/>
    </row>
    <row r="561" spans="4:4" ht="15.75" customHeight="1" x14ac:dyDescent="0.25">
      <c r="D561" s="42"/>
    </row>
    <row r="562" spans="4:4" ht="15.75" customHeight="1" x14ac:dyDescent="0.25">
      <c r="D562" s="42"/>
    </row>
    <row r="563" spans="4:4" ht="15.75" customHeight="1" x14ac:dyDescent="0.25">
      <c r="D563" s="42"/>
    </row>
    <row r="564" spans="4:4" ht="15.75" customHeight="1" x14ac:dyDescent="0.25">
      <c r="D564" s="42"/>
    </row>
    <row r="565" spans="4:4" ht="15.75" customHeight="1" x14ac:dyDescent="0.25">
      <c r="D565" s="42"/>
    </row>
    <row r="566" spans="4:4" ht="15.75" customHeight="1" x14ac:dyDescent="0.25">
      <c r="D566" s="42"/>
    </row>
    <row r="567" spans="4:4" ht="15.75" customHeight="1" x14ac:dyDescent="0.25">
      <c r="D567" s="42"/>
    </row>
    <row r="568" spans="4:4" ht="15.75" customHeight="1" x14ac:dyDescent="0.25">
      <c r="D568" s="42"/>
    </row>
    <row r="569" spans="4:4" ht="15.75" customHeight="1" x14ac:dyDescent="0.25">
      <c r="D569" s="42"/>
    </row>
    <row r="570" spans="4:4" ht="15.75" customHeight="1" x14ac:dyDescent="0.25">
      <c r="D570" s="42"/>
    </row>
    <row r="571" spans="4:4" ht="15.75" customHeight="1" x14ac:dyDescent="0.25">
      <c r="D571" s="42"/>
    </row>
    <row r="572" spans="4:4" ht="15.75" customHeight="1" x14ac:dyDescent="0.25">
      <c r="D572" s="42"/>
    </row>
    <row r="573" spans="4:4" ht="15.75" customHeight="1" x14ac:dyDescent="0.25">
      <c r="D573" s="42"/>
    </row>
    <row r="574" spans="4:4" ht="15.75" customHeight="1" x14ac:dyDescent="0.25">
      <c r="D574" s="42"/>
    </row>
    <row r="575" spans="4:4" ht="15.75" customHeight="1" x14ac:dyDescent="0.25">
      <c r="D575" s="42"/>
    </row>
    <row r="576" spans="4:4" ht="15.75" customHeight="1" x14ac:dyDescent="0.25">
      <c r="D576" s="42"/>
    </row>
    <row r="577" spans="4:4" ht="15.75" customHeight="1" x14ac:dyDescent="0.25">
      <c r="D577" s="42"/>
    </row>
    <row r="578" spans="4:4" ht="15.75" customHeight="1" x14ac:dyDescent="0.25">
      <c r="D578" s="42"/>
    </row>
    <row r="579" spans="4:4" ht="15.75" customHeight="1" x14ac:dyDescent="0.25">
      <c r="D579" s="42"/>
    </row>
    <row r="580" spans="4:4" ht="15.75" customHeight="1" x14ac:dyDescent="0.25">
      <c r="D580" s="42"/>
    </row>
    <row r="581" spans="4:4" ht="15.75" customHeight="1" x14ac:dyDescent="0.25">
      <c r="D581" s="42"/>
    </row>
    <row r="582" spans="4:4" ht="15.75" customHeight="1" x14ac:dyDescent="0.25">
      <c r="D582" s="42"/>
    </row>
    <row r="583" spans="4:4" ht="15.75" customHeight="1" x14ac:dyDescent="0.25">
      <c r="D583" s="42"/>
    </row>
    <row r="584" spans="4:4" ht="15.75" customHeight="1" x14ac:dyDescent="0.25">
      <c r="D584" s="42"/>
    </row>
    <row r="585" spans="4:4" ht="15.75" customHeight="1" x14ac:dyDescent="0.25">
      <c r="D585" s="42"/>
    </row>
    <row r="586" spans="4:4" ht="15.75" customHeight="1" x14ac:dyDescent="0.25">
      <c r="D586" s="42"/>
    </row>
    <row r="587" spans="4:4" ht="15.75" customHeight="1" x14ac:dyDescent="0.25">
      <c r="D587" s="42"/>
    </row>
    <row r="588" spans="4:4" ht="15.75" customHeight="1" x14ac:dyDescent="0.25">
      <c r="D588" s="42"/>
    </row>
    <row r="589" spans="4:4" ht="15.75" customHeight="1" x14ac:dyDescent="0.25">
      <c r="D589" s="42"/>
    </row>
    <row r="590" spans="4:4" ht="15.75" customHeight="1" x14ac:dyDescent="0.25">
      <c r="D590" s="42"/>
    </row>
    <row r="591" spans="4:4" ht="15.75" customHeight="1" x14ac:dyDescent="0.25">
      <c r="D591" s="42"/>
    </row>
    <row r="592" spans="4:4" ht="15.75" customHeight="1" x14ac:dyDescent="0.25">
      <c r="D592" s="42"/>
    </row>
    <row r="593" spans="4:4" ht="15.75" customHeight="1" x14ac:dyDescent="0.25">
      <c r="D593" s="42"/>
    </row>
    <row r="594" spans="4:4" ht="15.75" customHeight="1" x14ac:dyDescent="0.25">
      <c r="D594" s="42"/>
    </row>
    <row r="595" spans="4:4" ht="15.75" customHeight="1" x14ac:dyDescent="0.25">
      <c r="D595" s="42"/>
    </row>
    <row r="596" spans="4:4" ht="15.75" customHeight="1" x14ac:dyDescent="0.25">
      <c r="D596" s="42"/>
    </row>
    <row r="597" spans="4:4" ht="15.75" customHeight="1" x14ac:dyDescent="0.25">
      <c r="D597" s="42"/>
    </row>
    <row r="598" spans="4:4" ht="15.75" customHeight="1" x14ac:dyDescent="0.25">
      <c r="D598" s="42"/>
    </row>
    <row r="599" spans="4:4" ht="15.75" customHeight="1" x14ac:dyDescent="0.25">
      <c r="D599" s="42"/>
    </row>
    <row r="600" spans="4:4" ht="15.75" customHeight="1" x14ac:dyDescent="0.25">
      <c r="D600" s="42"/>
    </row>
    <row r="601" spans="4:4" ht="15.75" customHeight="1" x14ac:dyDescent="0.25">
      <c r="D601" s="42"/>
    </row>
    <row r="602" spans="4:4" ht="15.75" customHeight="1" x14ac:dyDescent="0.25">
      <c r="D602" s="42"/>
    </row>
    <row r="603" spans="4:4" ht="15.75" customHeight="1" x14ac:dyDescent="0.25">
      <c r="D603" s="42"/>
    </row>
    <row r="604" spans="4:4" ht="15.75" customHeight="1" x14ac:dyDescent="0.25">
      <c r="D604" s="42"/>
    </row>
    <row r="605" spans="4:4" ht="15.75" customHeight="1" x14ac:dyDescent="0.25">
      <c r="D605" s="42"/>
    </row>
    <row r="606" spans="4:4" ht="15.75" customHeight="1" x14ac:dyDescent="0.25">
      <c r="D606" s="42"/>
    </row>
    <row r="607" spans="4:4" ht="15.75" customHeight="1" x14ac:dyDescent="0.25">
      <c r="D607" s="42"/>
    </row>
    <row r="608" spans="4:4" ht="15.75" customHeight="1" x14ac:dyDescent="0.25">
      <c r="D608" s="42"/>
    </row>
    <row r="609" spans="4:4" ht="15.75" customHeight="1" x14ac:dyDescent="0.25">
      <c r="D609" s="42"/>
    </row>
    <row r="610" spans="4:4" ht="15.75" customHeight="1" x14ac:dyDescent="0.25">
      <c r="D610" s="42"/>
    </row>
    <row r="611" spans="4:4" ht="15.75" customHeight="1" x14ac:dyDescent="0.25">
      <c r="D611" s="42"/>
    </row>
    <row r="612" spans="4:4" ht="15.75" customHeight="1" x14ac:dyDescent="0.25">
      <c r="D612" s="42"/>
    </row>
    <row r="613" spans="4:4" ht="15.75" customHeight="1" x14ac:dyDescent="0.25">
      <c r="D613" s="42"/>
    </row>
    <row r="614" spans="4:4" ht="15.75" customHeight="1" x14ac:dyDescent="0.25">
      <c r="D614" s="42"/>
    </row>
    <row r="615" spans="4:4" ht="15.75" customHeight="1" x14ac:dyDescent="0.25">
      <c r="D615" s="42"/>
    </row>
    <row r="616" spans="4:4" ht="15.75" customHeight="1" x14ac:dyDescent="0.25">
      <c r="D616" s="42"/>
    </row>
    <row r="617" spans="4:4" ht="15.75" customHeight="1" x14ac:dyDescent="0.25">
      <c r="D617" s="42"/>
    </row>
    <row r="618" spans="4:4" ht="15.75" customHeight="1" x14ac:dyDescent="0.25">
      <c r="D618" s="42"/>
    </row>
    <row r="619" spans="4:4" ht="15.75" customHeight="1" x14ac:dyDescent="0.25">
      <c r="D619" s="42"/>
    </row>
    <row r="620" spans="4:4" ht="15.75" customHeight="1" x14ac:dyDescent="0.25">
      <c r="D620" s="42"/>
    </row>
    <row r="621" spans="4:4" ht="15.75" customHeight="1" x14ac:dyDescent="0.25">
      <c r="D621" s="42"/>
    </row>
    <row r="622" spans="4:4" ht="15.75" customHeight="1" x14ac:dyDescent="0.25">
      <c r="D622" s="42"/>
    </row>
    <row r="623" spans="4:4" ht="15.75" customHeight="1" x14ac:dyDescent="0.25">
      <c r="D623" s="42"/>
    </row>
    <row r="624" spans="4:4" ht="15.75" customHeight="1" x14ac:dyDescent="0.25">
      <c r="D624" s="42"/>
    </row>
    <row r="625" spans="4:4" ht="15.75" customHeight="1" x14ac:dyDescent="0.25">
      <c r="D625" s="42"/>
    </row>
    <row r="626" spans="4:4" ht="15.75" customHeight="1" x14ac:dyDescent="0.25">
      <c r="D626" s="42"/>
    </row>
    <row r="627" spans="4:4" ht="15.75" customHeight="1" x14ac:dyDescent="0.25">
      <c r="D627" s="42"/>
    </row>
    <row r="628" spans="4:4" ht="15.75" customHeight="1" x14ac:dyDescent="0.25">
      <c r="D628" s="42"/>
    </row>
    <row r="629" spans="4:4" ht="15.75" customHeight="1" x14ac:dyDescent="0.25">
      <c r="D629" s="42"/>
    </row>
    <row r="630" spans="4:4" ht="15.75" customHeight="1" x14ac:dyDescent="0.25">
      <c r="D630" s="42"/>
    </row>
    <row r="631" spans="4:4" ht="15.75" customHeight="1" x14ac:dyDescent="0.25">
      <c r="D631" s="42"/>
    </row>
    <row r="632" spans="4:4" ht="15.75" customHeight="1" x14ac:dyDescent="0.25">
      <c r="D632" s="42"/>
    </row>
    <row r="633" spans="4:4" ht="15.75" customHeight="1" x14ac:dyDescent="0.25">
      <c r="D633" s="42"/>
    </row>
    <row r="634" spans="4:4" ht="15.75" customHeight="1" x14ac:dyDescent="0.25">
      <c r="D634" s="42"/>
    </row>
    <row r="635" spans="4:4" ht="15.75" customHeight="1" x14ac:dyDescent="0.25">
      <c r="D635" s="42"/>
    </row>
    <row r="636" spans="4:4" ht="15.75" customHeight="1" x14ac:dyDescent="0.25">
      <c r="D636" s="42"/>
    </row>
    <row r="637" spans="4:4" ht="15.75" customHeight="1" x14ac:dyDescent="0.25">
      <c r="D637" s="42"/>
    </row>
    <row r="638" spans="4:4" ht="15.75" customHeight="1" x14ac:dyDescent="0.25">
      <c r="D638" s="42"/>
    </row>
    <row r="639" spans="4:4" ht="15.75" customHeight="1" x14ac:dyDescent="0.25">
      <c r="D639" s="42"/>
    </row>
    <row r="640" spans="4:4" ht="15.75" customHeight="1" x14ac:dyDescent="0.25">
      <c r="D640" s="42"/>
    </row>
    <row r="641" spans="4:4" ht="15.75" customHeight="1" x14ac:dyDescent="0.25">
      <c r="D641" s="42"/>
    </row>
    <row r="642" spans="4:4" ht="15.75" customHeight="1" x14ac:dyDescent="0.25">
      <c r="D642" s="42"/>
    </row>
    <row r="643" spans="4:4" ht="15.75" customHeight="1" x14ac:dyDescent="0.25">
      <c r="D643" s="42"/>
    </row>
    <row r="644" spans="4:4" ht="15.75" customHeight="1" x14ac:dyDescent="0.25">
      <c r="D644" s="42"/>
    </row>
    <row r="645" spans="4:4" ht="15.75" customHeight="1" x14ac:dyDescent="0.25">
      <c r="D645" s="42"/>
    </row>
    <row r="646" spans="4:4" ht="15.75" customHeight="1" x14ac:dyDescent="0.25">
      <c r="D646" s="42"/>
    </row>
    <row r="647" spans="4:4" ht="15.75" customHeight="1" x14ac:dyDescent="0.25">
      <c r="D647" s="42"/>
    </row>
    <row r="648" spans="4:4" ht="15.75" customHeight="1" x14ac:dyDescent="0.25">
      <c r="D648" s="42"/>
    </row>
    <row r="649" spans="4:4" ht="15.75" customHeight="1" x14ac:dyDescent="0.25">
      <c r="D649" s="42"/>
    </row>
    <row r="650" spans="4:4" ht="15.75" customHeight="1" x14ac:dyDescent="0.25">
      <c r="D650" s="42"/>
    </row>
    <row r="651" spans="4:4" ht="15.75" customHeight="1" x14ac:dyDescent="0.25">
      <c r="D651" s="42"/>
    </row>
    <row r="652" spans="4:4" ht="15.75" customHeight="1" x14ac:dyDescent="0.25">
      <c r="D652" s="42"/>
    </row>
    <row r="653" spans="4:4" ht="15.75" customHeight="1" x14ac:dyDescent="0.25">
      <c r="D653" s="42"/>
    </row>
    <row r="654" spans="4:4" ht="15.75" customHeight="1" x14ac:dyDescent="0.25">
      <c r="D654" s="42"/>
    </row>
    <row r="655" spans="4:4" ht="15.75" customHeight="1" x14ac:dyDescent="0.25">
      <c r="D655" s="42"/>
    </row>
    <row r="656" spans="4:4" ht="15.75" customHeight="1" x14ac:dyDescent="0.25">
      <c r="D656" s="42"/>
    </row>
    <row r="657" spans="4:4" ht="15.75" customHeight="1" x14ac:dyDescent="0.25">
      <c r="D657" s="42"/>
    </row>
    <row r="658" spans="4:4" ht="15.75" customHeight="1" x14ac:dyDescent="0.25">
      <c r="D658" s="42"/>
    </row>
    <row r="659" spans="4:4" ht="15.75" customHeight="1" x14ac:dyDescent="0.25">
      <c r="D659" s="42"/>
    </row>
    <row r="660" spans="4:4" ht="15.75" customHeight="1" x14ac:dyDescent="0.25">
      <c r="D660" s="42"/>
    </row>
    <row r="661" spans="4:4" ht="15.75" customHeight="1" x14ac:dyDescent="0.25">
      <c r="D661" s="42"/>
    </row>
    <row r="662" spans="4:4" ht="15.75" customHeight="1" x14ac:dyDescent="0.25">
      <c r="D662" s="42"/>
    </row>
    <row r="663" spans="4:4" ht="15.75" customHeight="1" x14ac:dyDescent="0.25">
      <c r="D663" s="42"/>
    </row>
    <row r="664" spans="4:4" ht="15.75" customHeight="1" x14ac:dyDescent="0.25">
      <c r="D664" s="42"/>
    </row>
    <row r="665" spans="4:4" ht="15.75" customHeight="1" x14ac:dyDescent="0.25">
      <c r="D665" s="42"/>
    </row>
    <row r="666" spans="4:4" ht="15.75" customHeight="1" x14ac:dyDescent="0.25">
      <c r="D666" s="42"/>
    </row>
    <row r="667" spans="4:4" ht="15.75" customHeight="1" x14ac:dyDescent="0.25">
      <c r="D667" s="42"/>
    </row>
    <row r="668" spans="4:4" ht="15.75" customHeight="1" x14ac:dyDescent="0.25">
      <c r="D668" s="42"/>
    </row>
    <row r="669" spans="4:4" ht="15.75" customHeight="1" x14ac:dyDescent="0.25">
      <c r="D669" s="42"/>
    </row>
    <row r="670" spans="4:4" ht="15.75" customHeight="1" x14ac:dyDescent="0.25">
      <c r="D670" s="42"/>
    </row>
    <row r="671" spans="4:4" ht="15.75" customHeight="1" x14ac:dyDescent="0.25">
      <c r="D671" s="42"/>
    </row>
    <row r="672" spans="4:4" ht="15.75" customHeight="1" x14ac:dyDescent="0.25">
      <c r="D672" s="42"/>
    </row>
    <row r="673" spans="4:4" ht="15.75" customHeight="1" x14ac:dyDescent="0.25">
      <c r="D673" s="42"/>
    </row>
    <row r="674" spans="4:4" ht="15.75" customHeight="1" x14ac:dyDescent="0.25">
      <c r="D674" s="42"/>
    </row>
    <row r="675" spans="4:4" ht="15.75" customHeight="1" x14ac:dyDescent="0.25">
      <c r="D675" s="42"/>
    </row>
    <row r="676" spans="4:4" ht="15.75" customHeight="1" x14ac:dyDescent="0.25">
      <c r="D676" s="42"/>
    </row>
    <row r="677" spans="4:4" ht="15.75" customHeight="1" x14ac:dyDescent="0.25">
      <c r="D677" s="42"/>
    </row>
    <row r="678" spans="4:4" ht="15.75" customHeight="1" x14ac:dyDescent="0.25">
      <c r="D678" s="42"/>
    </row>
    <row r="679" spans="4:4" ht="15.75" customHeight="1" x14ac:dyDescent="0.25">
      <c r="D679" s="42"/>
    </row>
    <row r="680" spans="4:4" ht="15.75" customHeight="1" x14ac:dyDescent="0.25">
      <c r="D680" s="42"/>
    </row>
    <row r="681" spans="4:4" ht="15.75" customHeight="1" x14ac:dyDescent="0.25">
      <c r="D681" s="42"/>
    </row>
    <row r="682" spans="4:4" ht="15.75" customHeight="1" x14ac:dyDescent="0.25">
      <c r="D682" s="42"/>
    </row>
    <row r="683" spans="4:4" ht="15.75" customHeight="1" x14ac:dyDescent="0.25">
      <c r="D683" s="42"/>
    </row>
    <row r="684" spans="4:4" ht="15.75" customHeight="1" x14ac:dyDescent="0.25">
      <c r="D684" s="42"/>
    </row>
    <row r="685" spans="4:4" ht="15.75" customHeight="1" x14ac:dyDescent="0.25">
      <c r="D685" s="42"/>
    </row>
    <row r="686" spans="4:4" ht="15.75" customHeight="1" x14ac:dyDescent="0.25">
      <c r="D686" s="42"/>
    </row>
    <row r="687" spans="4:4" ht="15.75" customHeight="1" x14ac:dyDescent="0.25">
      <c r="D687" s="42"/>
    </row>
    <row r="688" spans="4:4" ht="15.75" customHeight="1" x14ac:dyDescent="0.25">
      <c r="D688" s="42"/>
    </row>
    <row r="689" spans="4:4" ht="15.75" customHeight="1" x14ac:dyDescent="0.25">
      <c r="D689" s="42"/>
    </row>
    <row r="690" spans="4:4" ht="15.75" customHeight="1" x14ac:dyDescent="0.25">
      <c r="D690" s="42"/>
    </row>
    <row r="691" spans="4:4" ht="15.75" customHeight="1" x14ac:dyDescent="0.25">
      <c r="D691" s="42"/>
    </row>
    <row r="692" spans="4:4" ht="15.75" customHeight="1" x14ac:dyDescent="0.25">
      <c r="D692" s="42"/>
    </row>
    <row r="693" spans="4:4" ht="15.75" customHeight="1" x14ac:dyDescent="0.25">
      <c r="D693" s="42"/>
    </row>
    <row r="694" spans="4:4" ht="15.75" customHeight="1" x14ac:dyDescent="0.25">
      <c r="D694" s="42"/>
    </row>
    <row r="695" spans="4:4" ht="15.75" customHeight="1" x14ac:dyDescent="0.25">
      <c r="D695" s="42"/>
    </row>
    <row r="696" spans="4:4" ht="15.75" customHeight="1" x14ac:dyDescent="0.25">
      <c r="D696" s="42"/>
    </row>
    <row r="697" spans="4:4" ht="15.75" customHeight="1" x14ac:dyDescent="0.25">
      <c r="D697" s="42"/>
    </row>
    <row r="698" spans="4:4" ht="15.75" customHeight="1" x14ac:dyDescent="0.25">
      <c r="D698" s="42"/>
    </row>
    <row r="699" spans="4:4" ht="15.75" customHeight="1" x14ac:dyDescent="0.25">
      <c r="D699" s="42"/>
    </row>
    <row r="700" spans="4:4" ht="15.75" customHeight="1" x14ac:dyDescent="0.25">
      <c r="D700" s="42"/>
    </row>
    <row r="701" spans="4:4" ht="15.75" customHeight="1" x14ac:dyDescent="0.25">
      <c r="D701" s="42"/>
    </row>
    <row r="702" spans="4:4" ht="15.75" customHeight="1" x14ac:dyDescent="0.25">
      <c r="D702" s="42"/>
    </row>
    <row r="703" spans="4:4" ht="15.75" customHeight="1" x14ac:dyDescent="0.25">
      <c r="D703" s="42"/>
    </row>
    <row r="704" spans="4:4" ht="15.75" customHeight="1" x14ac:dyDescent="0.25">
      <c r="D704" s="42"/>
    </row>
    <row r="705" spans="4:4" ht="15.75" customHeight="1" x14ac:dyDescent="0.25">
      <c r="D705" s="42"/>
    </row>
    <row r="706" spans="4:4" ht="15.75" customHeight="1" x14ac:dyDescent="0.25">
      <c r="D706" s="42"/>
    </row>
    <row r="707" spans="4:4" ht="15.75" customHeight="1" x14ac:dyDescent="0.25">
      <c r="D707" s="42"/>
    </row>
    <row r="708" spans="4:4" ht="15.75" customHeight="1" x14ac:dyDescent="0.25">
      <c r="D708" s="42"/>
    </row>
    <row r="709" spans="4:4" ht="15.75" customHeight="1" x14ac:dyDescent="0.25">
      <c r="D709" s="42"/>
    </row>
    <row r="710" spans="4:4" ht="15.75" customHeight="1" x14ac:dyDescent="0.25">
      <c r="D710" s="42"/>
    </row>
    <row r="711" spans="4:4" ht="15.75" customHeight="1" x14ac:dyDescent="0.25">
      <c r="D711" s="42"/>
    </row>
    <row r="712" spans="4:4" ht="15.75" customHeight="1" x14ac:dyDescent="0.25">
      <c r="D712" s="42"/>
    </row>
    <row r="713" spans="4:4" ht="15.75" customHeight="1" x14ac:dyDescent="0.25">
      <c r="D713" s="42"/>
    </row>
    <row r="714" spans="4:4" ht="15.75" customHeight="1" x14ac:dyDescent="0.25">
      <c r="D714" s="42"/>
    </row>
    <row r="715" spans="4:4" ht="15.75" customHeight="1" x14ac:dyDescent="0.25">
      <c r="D715" s="42"/>
    </row>
    <row r="716" spans="4:4" ht="15.75" customHeight="1" x14ac:dyDescent="0.25">
      <c r="D716" s="42"/>
    </row>
    <row r="717" spans="4:4" ht="15.75" customHeight="1" x14ac:dyDescent="0.25">
      <c r="D717" s="42"/>
    </row>
    <row r="718" spans="4:4" ht="15.75" customHeight="1" x14ac:dyDescent="0.25">
      <c r="D718" s="42"/>
    </row>
    <row r="719" spans="4:4" ht="15.75" customHeight="1" x14ac:dyDescent="0.25">
      <c r="D719" s="42"/>
    </row>
    <row r="720" spans="4:4" ht="15.75" customHeight="1" x14ac:dyDescent="0.25">
      <c r="D720" s="42"/>
    </row>
    <row r="721" spans="4:4" ht="15.75" customHeight="1" x14ac:dyDescent="0.25">
      <c r="D721" s="42"/>
    </row>
    <row r="722" spans="4:4" ht="15.75" customHeight="1" x14ac:dyDescent="0.25">
      <c r="D722" s="42"/>
    </row>
    <row r="723" spans="4:4" ht="15.75" customHeight="1" x14ac:dyDescent="0.25">
      <c r="D723" s="42"/>
    </row>
    <row r="724" spans="4:4" ht="15.75" customHeight="1" x14ac:dyDescent="0.25">
      <c r="D724" s="42"/>
    </row>
    <row r="725" spans="4:4" ht="15.75" customHeight="1" x14ac:dyDescent="0.25">
      <c r="D725" s="42"/>
    </row>
    <row r="726" spans="4:4" ht="15.75" customHeight="1" x14ac:dyDescent="0.25">
      <c r="D726" s="42"/>
    </row>
    <row r="727" spans="4:4" ht="15.75" customHeight="1" x14ac:dyDescent="0.25">
      <c r="D727" s="42"/>
    </row>
    <row r="728" spans="4:4" ht="15.75" customHeight="1" x14ac:dyDescent="0.25">
      <c r="D728" s="42"/>
    </row>
    <row r="729" spans="4:4" ht="15.75" customHeight="1" x14ac:dyDescent="0.25">
      <c r="D729" s="42"/>
    </row>
    <row r="730" spans="4:4" ht="15.75" customHeight="1" x14ac:dyDescent="0.25">
      <c r="D730" s="42"/>
    </row>
    <row r="731" spans="4:4" ht="15.75" customHeight="1" x14ac:dyDescent="0.25">
      <c r="D731" s="42"/>
    </row>
    <row r="732" spans="4:4" ht="15.75" customHeight="1" x14ac:dyDescent="0.25">
      <c r="D732" s="42"/>
    </row>
    <row r="733" spans="4:4" ht="15.75" customHeight="1" x14ac:dyDescent="0.25">
      <c r="D733" s="42"/>
    </row>
    <row r="734" spans="4:4" ht="15.75" customHeight="1" x14ac:dyDescent="0.25">
      <c r="D734" s="42"/>
    </row>
    <row r="735" spans="4:4" ht="15.75" customHeight="1" x14ac:dyDescent="0.25">
      <c r="D735" s="42"/>
    </row>
    <row r="736" spans="4:4" ht="15.75" customHeight="1" x14ac:dyDescent="0.25">
      <c r="D736" s="42"/>
    </row>
    <row r="737" spans="4:4" ht="15.75" customHeight="1" x14ac:dyDescent="0.25">
      <c r="D737" s="42"/>
    </row>
    <row r="738" spans="4:4" ht="15.75" customHeight="1" x14ac:dyDescent="0.25">
      <c r="D738" s="42"/>
    </row>
    <row r="739" spans="4:4" ht="15.75" customHeight="1" x14ac:dyDescent="0.25">
      <c r="D739" s="42"/>
    </row>
    <row r="740" spans="4:4" ht="15.75" customHeight="1" x14ac:dyDescent="0.25">
      <c r="D740" s="42"/>
    </row>
    <row r="741" spans="4:4" ht="15.75" customHeight="1" x14ac:dyDescent="0.25">
      <c r="D741" s="42"/>
    </row>
    <row r="742" spans="4:4" ht="15.75" customHeight="1" x14ac:dyDescent="0.25">
      <c r="D742" s="42"/>
    </row>
    <row r="743" spans="4:4" ht="15.75" customHeight="1" x14ac:dyDescent="0.25">
      <c r="D743" s="42"/>
    </row>
    <row r="744" spans="4:4" ht="15.75" customHeight="1" x14ac:dyDescent="0.25">
      <c r="D744" s="42"/>
    </row>
    <row r="745" spans="4:4" ht="15.75" customHeight="1" x14ac:dyDescent="0.25">
      <c r="D745" s="42"/>
    </row>
    <row r="746" spans="4:4" ht="15.75" customHeight="1" x14ac:dyDescent="0.25">
      <c r="D746" s="42"/>
    </row>
    <row r="747" spans="4:4" ht="15.75" customHeight="1" x14ac:dyDescent="0.25">
      <c r="D747" s="42"/>
    </row>
    <row r="748" spans="4:4" ht="15.75" customHeight="1" x14ac:dyDescent="0.25">
      <c r="D748" s="42"/>
    </row>
    <row r="749" spans="4:4" ht="15.75" customHeight="1" x14ac:dyDescent="0.25">
      <c r="D749" s="42"/>
    </row>
    <row r="750" spans="4:4" ht="15.75" customHeight="1" x14ac:dyDescent="0.25">
      <c r="D750" s="42"/>
    </row>
    <row r="751" spans="4:4" ht="15.75" customHeight="1" x14ac:dyDescent="0.25">
      <c r="D751" s="42"/>
    </row>
    <row r="752" spans="4:4" ht="15.75" customHeight="1" x14ac:dyDescent="0.25">
      <c r="D752" s="42"/>
    </row>
    <row r="753" spans="4:4" ht="15.75" customHeight="1" x14ac:dyDescent="0.25">
      <c r="D753" s="42"/>
    </row>
    <row r="754" spans="4:4" ht="15.75" customHeight="1" x14ac:dyDescent="0.25">
      <c r="D754" s="42"/>
    </row>
    <row r="755" spans="4:4" ht="15.75" customHeight="1" x14ac:dyDescent="0.25">
      <c r="D755" s="42"/>
    </row>
    <row r="756" spans="4:4" ht="15.75" customHeight="1" x14ac:dyDescent="0.25">
      <c r="D756" s="42"/>
    </row>
    <row r="757" spans="4:4" ht="15.75" customHeight="1" x14ac:dyDescent="0.25">
      <c r="D757" s="42"/>
    </row>
    <row r="758" spans="4:4" ht="15.75" customHeight="1" x14ac:dyDescent="0.25">
      <c r="D758" s="42"/>
    </row>
    <row r="759" spans="4:4" ht="15.75" customHeight="1" x14ac:dyDescent="0.25">
      <c r="D759" s="42"/>
    </row>
    <row r="760" spans="4:4" ht="15.75" customHeight="1" x14ac:dyDescent="0.25">
      <c r="D760" s="42"/>
    </row>
    <row r="761" spans="4:4" ht="15.75" customHeight="1" x14ac:dyDescent="0.25">
      <c r="D761" s="42"/>
    </row>
    <row r="762" spans="4:4" ht="15.75" customHeight="1" x14ac:dyDescent="0.25">
      <c r="D762" s="42"/>
    </row>
    <row r="763" spans="4:4" ht="15.75" customHeight="1" x14ac:dyDescent="0.25">
      <c r="D763" s="42"/>
    </row>
    <row r="764" spans="4:4" ht="15.75" customHeight="1" x14ac:dyDescent="0.25">
      <c r="D764" s="42"/>
    </row>
    <row r="765" spans="4:4" ht="15.75" customHeight="1" x14ac:dyDescent="0.25">
      <c r="D765" s="42"/>
    </row>
    <row r="766" spans="4:4" ht="15.75" customHeight="1" x14ac:dyDescent="0.25">
      <c r="D766" s="42"/>
    </row>
    <row r="767" spans="4:4" ht="15.75" customHeight="1" x14ac:dyDescent="0.25">
      <c r="D767" s="42"/>
    </row>
    <row r="768" spans="4:4" ht="15.75" customHeight="1" x14ac:dyDescent="0.25">
      <c r="D768" s="42"/>
    </row>
    <row r="769" spans="4:4" ht="15.75" customHeight="1" x14ac:dyDescent="0.25">
      <c r="D769" s="42"/>
    </row>
    <row r="770" spans="4:4" ht="15.75" customHeight="1" x14ac:dyDescent="0.25">
      <c r="D770" s="42"/>
    </row>
    <row r="771" spans="4:4" ht="15.75" customHeight="1" x14ac:dyDescent="0.25">
      <c r="D771" s="42"/>
    </row>
    <row r="772" spans="4:4" ht="15.75" customHeight="1" x14ac:dyDescent="0.25">
      <c r="D772" s="42"/>
    </row>
    <row r="773" spans="4:4" ht="15.75" customHeight="1" x14ac:dyDescent="0.25">
      <c r="D773" s="42"/>
    </row>
    <row r="774" spans="4:4" ht="15.75" customHeight="1" x14ac:dyDescent="0.25">
      <c r="D774" s="42"/>
    </row>
    <row r="775" spans="4:4" ht="15.75" customHeight="1" x14ac:dyDescent="0.25">
      <c r="D775" s="42"/>
    </row>
    <row r="776" spans="4:4" ht="15.75" customHeight="1" x14ac:dyDescent="0.25">
      <c r="D776" s="42"/>
    </row>
    <row r="777" spans="4:4" ht="15.75" customHeight="1" x14ac:dyDescent="0.25">
      <c r="D777" s="42"/>
    </row>
    <row r="778" spans="4:4" ht="15.75" customHeight="1" x14ac:dyDescent="0.25">
      <c r="D778" s="42"/>
    </row>
    <row r="779" spans="4:4" ht="15.75" customHeight="1" x14ac:dyDescent="0.25">
      <c r="D779" s="42"/>
    </row>
    <row r="780" spans="4:4" ht="15.75" customHeight="1" x14ac:dyDescent="0.25">
      <c r="D780" s="42"/>
    </row>
    <row r="781" spans="4:4" ht="15.75" customHeight="1" x14ac:dyDescent="0.25">
      <c r="D781" s="42"/>
    </row>
    <row r="782" spans="4:4" ht="15.75" customHeight="1" x14ac:dyDescent="0.25">
      <c r="D782" s="42"/>
    </row>
    <row r="783" spans="4:4" ht="15.75" customHeight="1" x14ac:dyDescent="0.25">
      <c r="D783" s="42"/>
    </row>
    <row r="784" spans="4:4" ht="15.75" customHeight="1" x14ac:dyDescent="0.25">
      <c r="D784" s="42"/>
    </row>
    <row r="785" spans="4:4" ht="15.75" customHeight="1" x14ac:dyDescent="0.25">
      <c r="D785" s="42"/>
    </row>
    <row r="786" spans="4:4" ht="15.75" customHeight="1" x14ac:dyDescent="0.25">
      <c r="D786" s="42"/>
    </row>
    <row r="787" spans="4:4" ht="15.75" customHeight="1" x14ac:dyDescent="0.25">
      <c r="D787" s="42"/>
    </row>
    <row r="788" spans="4:4" ht="15.75" customHeight="1" x14ac:dyDescent="0.25">
      <c r="D788" s="42"/>
    </row>
    <row r="789" spans="4:4" ht="15.75" customHeight="1" x14ac:dyDescent="0.25">
      <c r="D789" s="42"/>
    </row>
    <row r="790" spans="4:4" ht="15.75" customHeight="1" x14ac:dyDescent="0.25">
      <c r="D790" s="42"/>
    </row>
    <row r="791" spans="4:4" ht="15.75" customHeight="1" x14ac:dyDescent="0.25">
      <c r="D791" s="42"/>
    </row>
    <row r="792" spans="4:4" ht="15.75" customHeight="1" x14ac:dyDescent="0.25">
      <c r="D792" s="42"/>
    </row>
    <row r="793" spans="4:4" ht="15.75" customHeight="1" x14ac:dyDescent="0.25">
      <c r="D793" s="42"/>
    </row>
    <row r="794" spans="4:4" ht="15.75" customHeight="1" x14ac:dyDescent="0.25">
      <c r="D794" s="42"/>
    </row>
    <row r="795" spans="4:4" ht="15.75" customHeight="1" x14ac:dyDescent="0.25">
      <c r="D795" s="42"/>
    </row>
    <row r="796" spans="4:4" ht="15.75" customHeight="1" x14ac:dyDescent="0.25">
      <c r="D796" s="42"/>
    </row>
    <row r="797" spans="4:4" ht="15.75" customHeight="1" x14ac:dyDescent="0.25">
      <c r="D797" s="42"/>
    </row>
    <row r="798" spans="4:4" ht="15.75" customHeight="1" x14ac:dyDescent="0.25">
      <c r="D798" s="42"/>
    </row>
    <row r="799" spans="4:4" ht="15.75" customHeight="1" x14ac:dyDescent="0.25">
      <c r="D799" s="42"/>
    </row>
    <row r="800" spans="4:4" ht="15.75" customHeight="1" x14ac:dyDescent="0.25">
      <c r="D800" s="42"/>
    </row>
    <row r="801" spans="4:4" ht="15.75" customHeight="1" x14ac:dyDescent="0.25">
      <c r="D801" s="42"/>
    </row>
    <row r="802" spans="4:4" ht="15.75" customHeight="1" x14ac:dyDescent="0.25">
      <c r="D802" s="42"/>
    </row>
    <row r="803" spans="4:4" ht="15.75" customHeight="1" x14ac:dyDescent="0.25">
      <c r="D803" s="42"/>
    </row>
    <row r="804" spans="4:4" ht="15.75" customHeight="1" x14ac:dyDescent="0.25">
      <c r="D804" s="42"/>
    </row>
    <row r="805" spans="4:4" ht="15.75" customHeight="1" x14ac:dyDescent="0.25">
      <c r="D805" s="42"/>
    </row>
    <row r="806" spans="4:4" ht="15.75" customHeight="1" x14ac:dyDescent="0.25">
      <c r="D806" s="42"/>
    </row>
    <row r="807" spans="4:4" ht="15.75" customHeight="1" x14ac:dyDescent="0.25">
      <c r="D807" s="42"/>
    </row>
    <row r="808" spans="4:4" ht="15.75" customHeight="1" x14ac:dyDescent="0.25">
      <c r="D808" s="42"/>
    </row>
    <row r="809" spans="4:4" ht="15.75" customHeight="1" x14ac:dyDescent="0.25">
      <c r="D809" s="42"/>
    </row>
    <row r="810" spans="4:4" ht="15.75" customHeight="1" x14ac:dyDescent="0.25">
      <c r="D810" s="42"/>
    </row>
    <row r="811" spans="4:4" ht="15.75" customHeight="1" x14ac:dyDescent="0.25">
      <c r="D811" s="42"/>
    </row>
    <row r="812" spans="4:4" ht="15.75" customHeight="1" x14ac:dyDescent="0.25">
      <c r="D812" s="42"/>
    </row>
    <row r="813" spans="4:4" ht="15.75" customHeight="1" x14ac:dyDescent="0.25">
      <c r="D813" s="42"/>
    </row>
    <row r="814" spans="4:4" ht="15.75" customHeight="1" x14ac:dyDescent="0.25">
      <c r="D814" s="42"/>
    </row>
    <row r="815" spans="4:4" ht="15.75" customHeight="1" x14ac:dyDescent="0.25">
      <c r="D815" s="42"/>
    </row>
    <row r="816" spans="4:4" ht="15.75" customHeight="1" x14ac:dyDescent="0.25">
      <c r="D816" s="42"/>
    </row>
    <row r="817" spans="4:4" ht="15.75" customHeight="1" x14ac:dyDescent="0.25">
      <c r="D817" s="42"/>
    </row>
    <row r="818" spans="4:4" ht="15.75" customHeight="1" x14ac:dyDescent="0.25">
      <c r="D818" s="42"/>
    </row>
    <row r="819" spans="4:4" ht="15.75" customHeight="1" x14ac:dyDescent="0.25">
      <c r="D819" s="42"/>
    </row>
    <row r="820" spans="4:4" ht="15.75" customHeight="1" x14ac:dyDescent="0.25">
      <c r="D820" s="42"/>
    </row>
    <row r="821" spans="4:4" ht="15.75" customHeight="1" x14ac:dyDescent="0.25">
      <c r="D821" s="42"/>
    </row>
    <row r="822" spans="4:4" ht="15.75" customHeight="1" x14ac:dyDescent="0.25">
      <c r="D822" s="42"/>
    </row>
    <row r="823" spans="4:4" ht="15.75" customHeight="1" x14ac:dyDescent="0.25">
      <c r="D823" s="42"/>
    </row>
    <row r="824" spans="4:4" ht="15.75" customHeight="1" x14ac:dyDescent="0.25">
      <c r="D824" s="42"/>
    </row>
    <row r="825" spans="4:4" ht="15.75" customHeight="1" x14ac:dyDescent="0.25">
      <c r="D825" s="42"/>
    </row>
    <row r="826" spans="4:4" ht="15.75" customHeight="1" x14ac:dyDescent="0.25">
      <c r="D826" s="42"/>
    </row>
    <row r="827" spans="4:4" ht="15.75" customHeight="1" x14ac:dyDescent="0.25">
      <c r="D827" s="42"/>
    </row>
    <row r="828" spans="4:4" ht="15.75" customHeight="1" x14ac:dyDescent="0.25">
      <c r="D828" s="42"/>
    </row>
    <row r="829" spans="4:4" ht="15.75" customHeight="1" x14ac:dyDescent="0.25">
      <c r="D829" s="42"/>
    </row>
    <row r="830" spans="4:4" ht="15.75" customHeight="1" x14ac:dyDescent="0.25">
      <c r="D830" s="42"/>
    </row>
    <row r="831" spans="4:4" ht="15.75" customHeight="1" x14ac:dyDescent="0.25">
      <c r="D831" s="42"/>
    </row>
    <row r="832" spans="4:4" ht="15.75" customHeight="1" x14ac:dyDescent="0.25">
      <c r="D832" s="42"/>
    </row>
    <row r="833" spans="4:4" ht="15.75" customHeight="1" x14ac:dyDescent="0.25">
      <c r="D833" s="42"/>
    </row>
    <row r="834" spans="4:4" ht="15.75" customHeight="1" x14ac:dyDescent="0.25">
      <c r="D834" s="42"/>
    </row>
    <row r="835" spans="4:4" ht="15.75" customHeight="1" x14ac:dyDescent="0.25">
      <c r="D835" s="42"/>
    </row>
    <row r="836" spans="4:4" ht="15.75" customHeight="1" x14ac:dyDescent="0.25">
      <c r="D836" s="42"/>
    </row>
    <row r="837" spans="4:4" ht="15.75" customHeight="1" x14ac:dyDescent="0.25">
      <c r="D837" s="42"/>
    </row>
    <row r="838" spans="4:4" ht="15.75" customHeight="1" x14ac:dyDescent="0.25">
      <c r="D838" s="42"/>
    </row>
    <row r="839" spans="4:4" ht="15.75" customHeight="1" x14ac:dyDescent="0.25">
      <c r="D839" s="42"/>
    </row>
    <row r="840" spans="4:4" ht="15.75" customHeight="1" x14ac:dyDescent="0.25">
      <c r="D840" s="42"/>
    </row>
    <row r="841" spans="4:4" ht="15.75" customHeight="1" x14ac:dyDescent="0.25">
      <c r="D841" s="42"/>
    </row>
    <row r="842" spans="4:4" ht="15.75" customHeight="1" x14ac:dyDescent="0.25">
      <c r="D842" s="42"/>
    </row>
    <row r="843" spans="4:4" ht="15.75" customHeight="1" x14ac:dyDescent="0.25">
      <c r="D843" s="42"/>
    </row>
    <row r="844" spans="4:4" ht="15.75" customHeight="1" x14ac:dyDescent="0.25">
      <c r="D844" s="42"/>
    </row>
    <row r="845" spans="4:4" ht="15.75" customHeight="1" x14ac:dyDescent="0.25">
      <c r="D845" s="42"/>
    </row>
    <row r="846" spans="4:4" ht="15.75" customHeight="1" x14ac:dyDescent="0.25">
      <c r="D846" s="42"/>
    </row>
    <row r="847" spans="4:4" ht="15.75" customHeight="1" x14ac:dyDescent="0.25">
      <c r="D847" s="42"/>
    </row>
    <row r="848" spans="4:4" ht="15.75" customHeight="1" x14ac:dyDescent="0.25">
      <c r="D848" s="42"/>
    </row>
    <row r="849" spans="4:4" ht="15.75" customHeight="1" x14ac:dyDescent="0.25">
      <c r="D849" s="42"/>
    </row>
    <row r="850" spans="4:4" ht="15.75" customHeight="1" x14ac:dyDescent="0.25">
      <c r="D850" s="42"/>
    </row>
    <row r="851" spans="4:4" ht="15.75" customHeight="1" x14ac:dyDescent="0.25">
      <c r="D851" s="42"/>
    </row>
    <row r="852" spans="4:4" ht="15.75" customHeight="1" x14ac:dyDescent="0.25">
      <c r="D852" s="42"/>
    </row>
    <row r="853" spans="4:4" ht="15.75" customHeight="1" x14ac:dyDescent="0.25">
      <c r="D853" s="42"/>
    </row>
    <row r="854" spans="4:4" ht="15.75" customHeight="1" x14ac:dyDescent="0.25">
      <c r="D854" s="42"/>
    </row>
    <row r="855" spans="4:4" ht="15.75" customHeight="1" x14ac:dyDescent="0.25">
      <c r="D855" s="42"/>
    </row>
    <row r="856" spans="4:4" ht="15.75" customHeight="1" x14ac:dyDescent="0.25">
      <c r="D856" s="42"/>
    </row>
    <row r="857" spans="4:4" ht="15.75" customHeight="1" x14ac:dyDescent="0.25">
      <c r="D857" s="42"/>
    </row>
    <row r="858" spans="4:4" ht="15.75" customHeight="1" x14ac:dyDescent="0.25">
      <c r="D858" s="42"/>
    </row>
    <row r="859" spans="4:4" ht="15.75" customHeight="1" x14ac:dyDescent="0.25">
      <c r="D859" s="42"/>
    </row>
    <row r="860" spans="4:4" ht="15.75" customHeight="1" x14ac:dyDescent="0.25">
      <c r="D860" s="42"/>
    </row>
    <row r="861" spans="4:4" ht="15.75" customHeight="1" x14ac:dyDescent="0.25">
      <c r="D861" s="42"/>
    </row>
    <row r="862" spans="4:4" ht="15.75" customHeight="1" x14ac:dyDescent="0.25">
      <c r="D862" s="42"/>
    </row>
    <row r="863" spans="4:4" ht="15.75" customHeight="1" x14ac:dyDescent="0.25">
      <c r="D863" s="42"/>
    </row>
    <row r="864" spans="4:4" ht="15.75" customHeight="1" x14ac:dyDescent="0.25">
      <c r="D864" s="42"/>
    </row>
    <row r="865" spans="4:4" ht="15.75" customHeight="1" x14ac:dyDescent="0.25">
      <c r="D865" s="42"/>
    </row>
    <row r="866" spans="4:4" ht="15.75" customHeight="1" x14ac:dyDescent="0.25">
      <c r="D866" s="42"/>
    </row>
    <row r="867" spans="4:4" ht="15.75" customHeight="1" x14ac:dyDescent="0.25">
      <c r="D867" s="42"/>
    </row>
    <row r="868" spans="4:4" ht="15.75" customHeight="1" x14ac:dyDescent="0.25">
      <c r="D868" s="42"/>
    </row>
    <row r="869" spans="4:4" ht="15.75" customHeight="1" x14ac:dyDescent="0.25">
      <c r="D869" s="42"/>
    </row>
    <row r="870" spans="4:4" ht="15.75" customHeight="1" x14ac:dyDescent="0.25">
      <c r="D870" s="42"/>
    </row>
    <row r="871" spans="4:4" ht="15.75" customHeight="1" x14ac:dyDescent="0.25">
      <c r="D871" s="42"/>
    </row>
    <row r="872" spans="4:4" ht="15.75" customHeight="1" x14ac:dyDescent="0.25">
      <c r="D872" s="42"/>
    </row>
    <row r="873" spans="4:4" ht="15.75" customHeight="1" x14ac:dyDescent="0.25">
      <c r="D873" s="42"/>
    </row>
    <row r="874" spans="4:4" ht="15.75" customHeight="1" x14ac:dyDescent="0.25">
      <c r="D874" s="42"/>
    </row>
    <row r="875" spans="4:4" ht="15.75" customHeight="1" x14ac:dyDescent="0.25">
      <c r="D875" s="42"/>
    </row>
    <row r="876" spans="4:4" ht="15.75" customHeight="1" x14ac:dyDescent="0.25">
      <c r="D876" s="42"/>
    </row>
    <row r="877" spans="4:4" ht="15.75" customHeight="1" x14ac:dyDescent="0.25">
      <c r="D877" s="42"/>
    </row>
    <row r="878" spans="4:4" ht="15.75" customHeight="1" x14ac:dyDescent="0.25">
      <c r="D878" s="42"/>
    </row>
    <row r="879" spans="4:4" ht="15.75" customHeight="1" x14ac:dyDescent="0.25">
      <c r="D879" s="42"/>
    </row>
    <row r="880" spans="4:4" ht="15.75" customHeight="1" x14ac:dyDescent="0.25">
      <c r="D880" s="42"/>
    </row>
    <row r="881" spans="4:4" ht="15.75" customHeight="1" x14ac:dyDescent="0.25">
      <c r="D881" s="42"/>
    </row>
    <row r="882" spans="4:4" ht="15.75" customHeight="1" x14ac:dyDescent="0.25">
      <c r="D882" s="42"/>
    </row>
    <row r="883" spans="4:4" ht="15.75" customHeight="1" x14ac:dyDescent="0.25">
      <c r="D883" s="42"/>
    </row>
    <row r="884" spans="4:4" ht="15.75" customHeight="1" x14ac:dyDescent="0.25">
      <c r="D884" s="42"/>
    </row>
    <row r="885" spans="4:4" ht="15.75" customHeight="1" x14ac:dyDescent="0.25">
      <c r="D885" s="42"/>
    </row>
    <row r="886" spans="4:4" ht="15.75" customHeight="1" x14ac:dyDescent="0.25">
      <c r="D886" s="42"/>
    </row>
    <row r="887" spans="4:4" ht="15.75" customHeight="1" x14ac:dyDescent="0.25">
      <c r="D887" s="42"/>
    </row>
    <row r="888" spans="4:4" ht="15.75" customHeight="1" x14ac:dyDescent="0.25">
      <c r="D888" s="42"/>
    </row>
    <row r="889" spans="4:4" ht="15.75" customHeight="1" x14ac:dyDescent="0.25">
      <c r="D889" s="42"/>
    </row>
    <row r="890" spans="4:4" ht="15.75" customHeight="1" x14ac:dyDescent="0.25">
      <c r="D890" s="42"/>
    </row>
    <row r="891" spans="4:4" ht="15.75" customHeight="1" x14ac:dyDescent="0.25">
      <c r="D891" s="42"/>
    </row>
    <row r="892" spans="4:4" ht="15.75" customHeight="1" x14ac:dyDescent="0.25">
      <c r="D892" s="42"/>
    </row>
    <row r="893" spans="4:4" ht="15.75" customHeight="1" x14ac:dyDescent="0.25">
      <c r="D893" s="42"/>
    </row>
    <row r="894" spans="4:4" ht="15.75" customHeight="1" x14ac:dyDescent="0.25">
      <c r="D894" s="42"/>
    </row>
    <row r="895" spans="4:4" ht="15.75" customHeight="1" x14ac:dyDescent="0.25">
      <c r="D895" s="42"/>
    </row>
    <row r="896" spans="4:4" ht="15.75" customHeight="1" x14ac:dyDescent="0.25">
      <c r="D896" s="42"/>
    </row>
    <row r="897" spans="4:4" ht="15.75" customHeight="1" x14ac:dyDescent="0.25">
      <c r="D897" s="42"/>
    </row>
    <row r="898" spans="4:4" ht="15.75" customHeight="1" x14ac:dyDescent="0.25">
      <c r="D898" s="42"/>
    </row>
    <row r="899" spans="4:4" ht="15.75" customHeight="1" x14ac:dyDescent="0.25">
      <c r="D899" s="42"/>
    </row>
    <row r="900" spans="4:4" ht="15.75" customHeight="1" x14ac:dyDescent="0.25">
      <c r="D900" s="42"/>
    </row>
    <row r="901" spans="4:4" ht="15.75" customHeight="1" x14ac:dyDescent="0.25">
      <c r="D901" s="42"/>
    </row>
    <row r="902" spans="4:4" ht="15.75" customHeight="1" x14ac:dyDescent="0.25">
      <c r="D902" s="42"/>
    </row>
    <row r="903" spans="4:4" ht="15.75" customHeight="1" x14ac:dyDescent="0.25">
      <c r="D903" s="42"/>
    </row>
    <row r="904" spans="4:4" ht="15.75" customHeight="1" x14ac:dyDescent="0.25">
      <c r="D904" s="42"/>
    </row>
    <row r="905" spans="4:4" ht="15.75" customHeight="1" x14ac:dyDescent="0.25">
      <c r="D905" s="42"/>
    </row>
    <row r="906" spans="4:4" ht="15.75" customHeight="1" x14ac:dyDescent="0.25">
      <c r="D906" s="42"/>
    </row>
    <row r="907" spans="4:4" ht="15.75" customHeight="1" x14ac:dyDescent="0.25">
      <c r="D907" s="42"/>
    </row>
    <row r="908" spans="4:4" ht="15.75" customHeight="1" x14ac:dyDescent="0.25">
      <c r="D908" s="42"/>
    </row>
    <row r="909" spans="4:4" ht="15.75" customHeight="1" x14ac:dyDescent="0.25">
      <c r="D909" s="42"/>
    </row>
    <row r="910" spans="4:4" ht="15.75" customHeight="1" x14ac:dyDescent="0.25">
      <c r="D910" s="42"/>
    </row>
    <row r="911" spans="4:4" ht="15.75" customHeight="1" x14ac:dyDescent="0.25">
      <c r="D911" s="42"/>
    </row>
    <row r="912" spans="4:4" ht="15.75" customHeight="1" x14ac:dyDescent="0.25">
      <c r="D912" s="42"/>
    </row>
    <row r="913" spans="4:4" ht="15.75" customHeight="1" x14ac:dyDescent="0.25">
      <c r="D913" s="42"/>
    </row>
    <row r="914" spans="4:4" ht="15.75" customHeight="1" x14ac:dyDescent="0.25">
      <c r="D914" s="42"/>
    </row>
    <row r="915" spans="4:4" ht="15.75" customHeight="1" x14ac:dyDescent="0.25">
      <c r="D915" s="42"/>
    </row>
    <row r="916" spans="4:4" ht="15.75" customHeight="1" x14ac:dyDescent="0.25">
      <c r="D916" s="42"/>
    </row>
    <row r="917" spans="4:4" ht="15.75" customHeight="1" x14ac:dyDescent="0.25">
      <c r="D917" s="42"/>
    </row>
    <row r="918" spans="4:4" ht="15.75" customHeight="1" x14ac:dyDescent="0.25">
      <c r="D918" s="42"/>
    </row>
    <row r="919" spans="4:4" ht="15.75" customHeight="1" x14ac:dyDescent="0.25">
      <c r="D919" s="42"/>
    </row>
    <row r="920" spans="4:4" ht="15.75" customHeight="1" x14ac:dyDescent="0.25">
      <c r="D920" s="42"/>
    </row>
    <row r="921" spans="4:4" ht="15.75" customHeight="1" x14ac:dyDescent="0.25">
      <c r="D921" s="42"/>
    </row>
    <row r="922" spans="4:4" ht="15.75" customHeight="1" x14ac:dyDescent="0.25">
      <c r="D922" s="42"/>
    </row>
    <row r="923" spans="4:4" ht="15.75" customHeight="1" x14ac:dyDescent="0.25">
      <c r="D923" s="42"/>
    </row>
    <row r="924" spans="4:4" ht="15.75" customHeight="1" x14ac:dyDescent="0.25">
      <c r="D924" s="42"/>
    </row>
    <row r="925" spans="4:4" ht="15.75" customHeight="1" x14ac:dyDescent="0.25">
      <c r="D925" s="42"/>
    </row>
    <row r="926" spans="4:4" ht="15.75" customHeight="1" x14ac:dyDescent="0.25">
      <c r="D926" s="42"/>
    </row>
    <row r="927" spans="4:4" ht="15.75" customHeight="1" x14ac:dyDescent="0.25">
      <c r="D927" s="42"/>
    </row>
    <row r="928" spans="4:4" ht="15.75" customHeight="1" x14ac:dyDescent="0.25">
      <c r="D928" s="42"/>
    </row>
    <row r="929" spans="4:4" ht="15.75" customHeight="1" x14ac:dyDescent="0.25">
      <c r="D929" s="42"/>
    </row>
    <row r="930" spans="4:4" ht="15.75" customHeight="1" x14ac:dyDescent="0.25">
      <c r="D930" s="42"/>
    </row>
    <row r="931" spans="4:4" ht="15.75" customHeight="1" x14ac:dyDescent="0.25">
      <c r="D931" s="42"/>
    </row>
    <row r="932" spans="4:4" ht="15.75" customHeight="1" x14ac:dyDescent="0.25">
      <c r="D932" s="42"/>
    </row>
    <row r="933" spans="4:4" ht="15.75" customHeight="1" x14ac:dyDescent="0.25">
      <c r="D933" s="42"/>
    </row>
    <row r="934" spans="4:4" ht="15.75" customHeight="1" x14ac:dyDescent="0.25">
      <c r="D934" s="42"/>
    </row>
    <row r="935" spans="4:4" ht="15.75" customHeight="1" x14ac:dyDescent="0.25">
      <c r="D935" s="42"/>
    </row>
    <row r="936" spans="4:4" ht="15.75" customHeight="1" x14ac:dyDescent="0.25">
      <c r="D936" s="42"/>
    </row>
    <row r="937" spans="4:4" ht="15.75" customHeight="1" x14ac:dyDescent="0.25">
      <c r="D937" s="42"/>
    </row>
    <row r="938" spans="4:4" ht="15.75" customHeight="1" x14ac:dyDescent="0.25">
      <c r="D938" s="42"/>
    </row>
    <row r="939" spans="4:4" ht="15.75" customHeight="1" x14ac:dyDescent="0.25">
      <c r="D939" s="42"/>
    </row>
    <row r="940" spans="4:4" ht="15.75" customHeight="1" x14ac:dyDescent="0.25">
      <c r="D940" s="42"/>
    </row>
    <row r="941" spans="4:4" ht="15.75" customHeight="1" x14ac:dyDescent="0.25">
      <c r="D941" s="42"/>
    </row>
    <row r="942" spans="4:4" ht="15.75" customHeight="1" x14ac:dyDescent="0.25">
      <c r="D942" s="42"/>
    </row>
    <row r="943" spans="4:4" ht="15.75" customHeight="1" x14ac:dyDescent="0.25">
      <c r="D943" s="42"/>
    </row>
    <row r="944" spans="4:4" ht="15.75" customHeight="1" x14ac:dyDescent="0.25">
      <c r="D944" s="42"/>
    </row>
    <row r="945" spans="4:4" ht="15.75" customHeight="1" x14ac:dyDescent="0.25">
      <c r="D945" s="42"/>
    </row>
    <row r="946" spans="4:4" ht="15.75" customHeight="1" x14ac:dyDescent="0.25">
      <c r="D946" s="42"/>
    </row>
    <row r="947" spans="4:4" ht="15.75" customHeight="1" x14ac:dyDescent="0.25">
      <c r="D947" s="42"/>
    </row>
    <row r="948" spans="4:4" ht="15.75" customHeight="1" x14ac:dyDescent="0.25">
      <c r="D948" s="42"/>
    </row>
    <row r="949" spans="4:4" ht="15.75" customHeight="1" x14ac:dyDescent="0.25">
      <c r="D949" s="42"/>
    </row>
    <row r="950" spans="4:4" ht="15.75" customHeight="1" x14ac:dyDescent="0.25">
      <c r="D950" s="42"/>
    </row>
    <row r="951" spans="4:4" ht="15.75" customHeight="1" x14ac:dyDescent="0.25">
      <c r="D951" s="42"/>
    </row>
    <row r="952" spans="4:4" ht="15.75" customHeight="1" x14ac:dyDescent="0.25">
      <c r="D952" s="42"/>
    </row>
    <row r="953" spans="4:4" ht="15.75" customHeight="1" x14ac:dyDescent="0.25">
      <c r="D953" s="42"/>
    </row>
    <row r="954" spans="4:4" ht="15.75" customHeight="1" x14ac:dyDescent="0.25">
      <c r="D954" s="42"/>
    </row>
    <row r="955" spans="4:4" ht="15.75" customHeight="1" x14ac:dyDescent="0.25">
      <c r="D955" s="42"/>
    </row>
    <row r="956" spans="4:4" ht="15.75" customHeight="1" x14ac:dyDescent="0.25">
      <c r="D956" s="42"/>
    </row>
    <row r="957" spans="4:4" ht="15.75" customHeight="1" x14ac:dyDescent="0.25">
      <c r="D957" s="42"/>
    </row>
    <row r="958" spans="4:4" ht="15.75" customHeight="1" x14ac:dyDescent="0.25">
      <c r="D958" s="42"/>
    </row>
    <row r="959" spans="4:4" ht="15.75" customHeight="1" x14ac:dyDescent="0.25">
      <c r="D959" s="42"/>
    </row>
    <row r="960" spans="4:4" ht="15.75" customHeight="1" x14ac:dyDescent="0.25">
      <c r="D960" s="42"/>
    </row>
    <row r="961" spans="4:4" ht="15.75" customHeight="1" x14ac:dyDescent="0.25">
      <c r="D961" s="42"/>
    </row>
    <row r="962" spans="4:4" ht="15.75" customHeight="1" x14ac:dyDescent="0.25">
      <c r="D962" s="42"/>
    </row>
    <row r="963" spans="4:4" ht="15.75" customHeight="1" x14ac:dyDescent="0.25">
      <c r="D963" s="42"/>
    </row>
    <row r="964" spans="4:4" ht="15.75" customHeight="1" x14ac:dyDescent="0.25">
      <c r="D964" s="42"/>
    </row>
    <row r="965" spans="4:4" ht="15.75" customHeight="1" x14ac:dyDescent="0.25">
      <c r="D965" s="42"/>
    </row>
    <row r="966" spans="4:4" ht="15.75" customHeight="1" x14ac:dyDescent="0.25">
      <c r="D966" s="42"/>
    </row>
    <row r="967" spans="4:4" ht="15.75" customHeight="1" x14ac:dyDescent="0.25">
      <c r="D967" s="42"/>
    </row>
    <row r="968" spans="4:4" ht="15.75" customHeight="1" x14ac:dyDescent="0.25">
      <c r="D968" s="42"/>
    </row>
    <row r="969" spans="4:4" ht="15.75" customHeight="1" x14ac:dyDescent="0.25">
      <c r="D969" s="42"/>
    </row>
    <row r="970" spans="4:4" ht="15.75" customHeight="1" x14ac:dyDescent="0.25">
      <c r="D970" s="42"/>
    </row>
    <row r="971" spans="4:4" ht="15.75" customHeight="1" x14ac:dyDescent="0.25">
      <c r="D971" s="42"/>
    </row>
    <row r="972" spans="4:4" ht="15.75" customHeight="1" x14ac:dyDescent="0.25">
      <c r="D972" s="42"/>
    </row>
    <row r="973" spans="4:4" ht="15.75" customHeight="1" x14ac:dyDescent="0.25">
      <c r="D973" s="42"/>
    </row>
    <row r="974" spans="4:4" ht="15.75" customHeight="1" x14ac:dyDescent="0.25">
      <c r="D974" s="42"/>
    </row>
    <row r="975" spans="4:4" ht="15.75" customHeight="1" x14ac:dyDescent="0.25">
      <c r="D975" s="42"/>
    </row>
    <row r="976" spans="4:4" ht="15.75" customHeight="1" x14ac:dyDescent="0.25">
      <c r="D976" s="42"/>
    </row>
    <row r="977" spans="4:4" ht="15.75" customHeight="1" x14ac:dyDescent="0.25">
      <c r="D977" s="42"/>
    </row>
    <row r="978" spans="4:4" ht="15.75" customHeight="1" x14ac:dyDescent="0.25">
      <c r="D978" s="42"/>
    </row>
    <row r="979" spans="4:4" ht="15.75" customHeight="1" x14ac:dyDescent="0.25">
      <c r="D979" s="42"/>
    </row>
    <row r="980" spans="4:4" ht="15.75" customHeight="1" x14ac:dyDescent="0.25">
      <c r="D980" s="42"/>
    </row>
    <row r="981" spans="4:4" ht="15.75" customHeight="1" x14ac:dyDescent="0.25">
      <c r="D981" s="42"/>
    </row>
    <row r="982" spans="4:4" ht="15.75" customHeight="1" x14ac:dyDescent="0.25">
      <c r="D982" s="42"/>
    </row>
    <row r="983" spans="4:4" ht="15.75" customHeight="1" x14ac:dyDescent="0.25">
      <c r="D983" s="42"/>
    </row>
    <row r="984" spans="4:4" ht="15.75" customHeight="1" x14ac:dyDescent="0.25">
      <c r="D984" s="42"/>
    </row>
    <row r="985" spans="4:4" ht="15.75" customHeight="1" x14ac:dyDescent="0.25">
      <c r="D985" s="42"/>
    </row>
    <row r="986" spans="4:4" ht="15.75" customHeight="1" x14ac:dyDescent="0.25">
      <c r="D986" s="42"/>
    </row>
    <row r="987" spans="4:4" ht="15.75" customHeight="1" x14ac:dyDescent="0.25">
      <c r="D987" s="42"/>
    </row>
    <row r="988" spans="4:4" ht="15.75" customHeight="1" x14ac:dyDescent="0.25">
      <c r="D988" s="42"/>
    </row>
    <row r="989" spans="4:4" ht="15.75" customHeight="1" x14ac:dyDescent="0.25">
      <c r="D989" s="42"/>
    </row>
    <row r="990" spans="4:4" ht="15.75" customHeight="1" x14ac:dyDescent="0.25">
      <c r="D990" s="42"/>
    </row>
    <row r="991" spans="4:4" ht="15.75" customHeight="1" x14ac:dyDescent="0.25">
      <c r="D991" s="42"/>
    </row>
    <row r="992" spans="4:4" ht="15.75" customHeight="1" x14ac:dyDescent="0.25">
      <c r="D992" s="42"/>
    </row>
    <row r="993" spans="4:4" ht="15.75" customHeight="1" x14ac:dyDescent="0.25">
      <c r="D993" s="42"/>
    </row>
    <row r="994" spans="4:4" ht="15.75" customHeight="1" x14ac:dyDescent="0.25">
      <c r="D994" s="42"/>
    </row>
    <row r="995" spans="4:4" ht="15.75" customHeight="1" x14ac:dyDescent="0.25">
      <c r="D995" s="42"/>
    </row>
    <row r="996" spans="4:4" ht="15.75" customHeight="1" x14ac:dyDescent="0.25">
      <c r="D996" s="42"/>
    </row>
    <row r="997" spans="4:4" ht="15.75" customHeight="1" x14ac:dyDescent="0.25">
      <c r="D997" s="42"/>
    </row>
    <row r="998" spans="4:4" ht="15.75" customHeight="1" x14ac:dyDescent="0.25">
      <c r="D998" s="42"/>
    </row>
    <row r="999" spans="4:4" ht="15.75" customHeight="1" x14ac:dyDescent="0.25">
      <c r="D999" s="42"/>
    </row>
  </sheetData>
  <autoFilter ref="F1:F999"/>
  <mergeCells count="23">
    <mergeCell ref="F1:G1"/>
    <mergeCell ref="H1:H2"/>
    <mergeCell ref="J139:J141"/>
    <mergeCell ref="I1:I2"/>
    <mergeCell ref="J1:J2"/>
    <mergeCell ref="J60:J62"/>
    <mergeCell ref="J83:J84"/>
    <mergeCell ref="J89:J91"/>
    <mergeCell ref="J114:J115"/>
    <mergeCell ref="A1:A2"/>
    <mergeCell ref="B1:B2"/>
    <mergeCell ref="C1:C2"/>
    <mergeCell ref="D1:D2"/>
    <mergeCell ref="E1:E2"/>
    <mergeCell ref="F162:G162"/>
    <mergeCell ref="H162:H163"/>
    <mergeCell ref="I162:I163"/>
    <mergeCell ref="J162:J163"/>
    <mergeCell ref="A162:A163"/>
    <mergeCell ref="B162:B163"/>
    <mergeCell ref="C162:C163"/>
    <mergeCell ref="D162:D163"/>
    <mergeCell ref="E162:E163"/>
  </mergeCells>
  <conditionalFormatting sqref="H61">
    <cfRule type="notContainsBlanks" dxfId="1" priority="2">
      <formula>LEN(TRIM(H61))&gt;0</formula>
    </cfRule>
  </conditionalFormatting>
  <conditionalFormatting sqref="H164">
    <cfRule type="notContainsBlanks" dxfId="0" priority="1">
      <formula>LEN(TRIM(H164))&gt;0</formula>
    </cfRule>
  </conditionalFormatting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>
      <selection activeCell="I20" sqref="I20"/>
    </sheetView>
  </sheetViews>
  <sheetFormatPr defaultColWidth="14.42578125" defaultRowHeight="15" customHeight="1" x14ac:dyDescent="0.25"/>
  <cols>
    <col min="1" max="1" width="5.7109375" customWidth="1"/>
    <col min="2" max="2" width="10.140625" customWidth="1"/>
    <col min="3" max="4" width="19.7109375" customWidth="1"/>
    <col min="5" max="5" width="38.5703125" customWidth="1"/>
    <col min="6" max="6" width="11.7109375" customWidth="1"/>
    <col min="7" max="7" width="9.140625" customWidth="1"/>
    <col min="8" max="8" width="30.42578125" customWidth="1"/>
    <col min="9" max="9" width="16.85546875" style="375" customWidth="1"/>
    <col min="10" max="10" width="9.140625" customWidth="1"/>
    <col min="11" max="11" width="28" customWidth="1"/>
    <col min="12" max="26" width="8" customWidth="1"/>
  </cols>
  <sheetData>
    <row r="1" spans="1:26" ht="12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6" t="s">
        <v>83</v>
      </c>
      <c r="I1" s="371" t="s">
        <v>84</v>
      </c>
      <c r="J1" s="8"/>
      <c r="K1" t="s">
        <v>2333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7">
        <v>1</v>
      </c>
      <c r="B2" s="18">
        <v>43135</v>
      </c>
      <c r="C2" s="14" t="s">
        <v>85</v>
      </c>
      <c r="D2" s="19" t="s">
        <v>86</v>
      </c>
      <c r="E2" s="8" t="s">
        <v>87</v>
      </c>
      <c r="F2" s="20">
        <v>600</v>
      </c>
      <c r="G2" s="14" t="s">
        <v>11</v>
      </c>
      <c r="H2" s="21"/>
      <c r="I2" s="372"/>
      <c r="J2" s="8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7">
        <v>2</v>
      </c>
      <c r="B3" s="18">
        <v>43163</v>
      </c>
      <c r="C3" s="14" t="s">
        <v>88</v>
      </c>
      <c r="D3" s="19" t="s">
        <v>89</v>
      </c>
      <c r="E3" s="8" t="s">
        <v>90</v>
      </c>
      <c r="F3" s="20">
        <v>1849</v>
      </c>
      <c r="G3" s="14" t="s">
        <v>91</v>
      </c>
      <c r="H3" s="21"/>
      <c r="I3" s="372"/>
      <c r="J3" s="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7"/>
      <c r="B4" s="18">
        <v>43377</v>
      </c>
      <c r="C4" s="14" t="s">
        <v>92</v>
      </c>
      <c r="D4" s="19" t="s">
        <v>93</v>
      </c>
      <c r="E4" s="8" t="s">
        <v>94</v>
      </c>
      <c r="F4" s="20">
        <v>7882</v>
      </c>
      <c r="G4" s="14" t="s">
        <v>91</v>
      </c>
      <c r="H4" s="21"/>
      <c r="I4" s="372"/>
      <c r="J4" s="8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7">
        <v>3</v>
      </c>
      <c r="B5" s="18">
        <v>43377</v>
      </c>
      <c r="C5" s="14" t="s">
        <v>95</v>
      </c>
      <c r="D5" s="19" t="s">
        <v>96</v>
      </c>
      <c r="E5" s="8" t="s">
        <v>97</v>
      </c>
      <c r="F5" s="20">
        <v>1176</v>
      </c>
      <c r="G5" s="14" t="s">
        <v>11</v>
      </c>
      <c r="H5" s="21"/>
      <c r="I5" s="372"/>
      <c r="J5" s="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17">
        <v>4</v>
      </c>
      <c r="B6" s="20" t="s">
        <v>98</v>
      </c>
      <c r="C6" s="14" t="s">
        <v>99</v>
      </c>
      <c r="D6" s="19" t="s">
        <v>100</v>
      </c>
      <c r="E6" s="8" t="s">
        <v>101</v>
      </c>
      <c r="F6" s="20">
        <v>1000</v>
      </c>
      <c r="G6" s="14" t="s">
        <v>11</v>
      </c>
      <c r="H6" s="21"/>
      <c r="I6" s="372"/>
      <c r="J6" s="8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7">
        <v>5</v>
      </c>
      <c r="B7" s="20" t="s">
        <v>102</v>
      </c>
      <c r="C7" s="14" t="s">
        <v>103</v>
      </c>
      <c r="D7" s="19" t="s">
        <v>104</v>
      </c>
      <c r="E7" s="8" t="s">
        <v>105</v>
      </c>
      <c r="F7" s="20">
        <v>20800</v>
      </c>
      <c r="G7" s="14" t="s">
        <v>11</v>
      </c>
      <c r="H7" s="21"/>
      <c r="I7" s="372"/>
      <c r="J7" s="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17">
        <v>6</v>
      </c>
      <c r="B8" s="18">
        <v>43105</v>
      </c>
      <c r="C8" s="14" t="s">
        <v>106</v>
      </c>
      <c r="D8" s="19" t="s">
        <v>107</v>
      </c>
      <c r="E8" s="8" t="s">
        <v>108</v>
      </c>
      <c r="F8" s="20">
        <v>25200</v>
      </c>
      <c r="G8" s="14" t="s">
        <v>11</v>
      </c>
      <c r="H8" s="21"/>
      <c r="I8" s="372"/>
      <c r="J8" s="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17">
        <v>7</v>
      </c>
      <c r="B9" s="18">
        <v>43136</v>
      </c>
      <c r="C9" s="14" t="s">
        <v>109</v>
      </c>
      <c r="D9" s="19" t="s">
        <v>110</v>
      </c>
      <c r="E9" s="8" t="s">
        <v>111</v>
      </c>
      <c r="F9" s="20">
        <v>1000</v>
      </c>
      <c r="G9" s="14" t="s">
        <v>11</v>
      </c>
      <c r="H9" s="21"/>
      <c r="I9" s="372"/>
      <c r="J9" s="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15"/>
      <c r="B10" s="18">
        <v>43225</v>
      </c>
      <c r="C10" s="23" t="s">
        <v>112</v>
      </c>
      <c r="D10" s="19" t="s">
        <v>113</v>
      </c>
      <c r="E10" s="8" t="s">
        <v>114</v>
      </c>
      <c r="F10" s="20">
        <v>2940</v>
      </c>
      <c r="G10" s="14" t="s">
        <v>91</v>
      </c>
      <c r="H10" s="21"/>
      <c r="I10" s="372"/>
      <c r="J10" s="8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15"/>
      <c r="B11" s="20" t="s">
        <v>115</v>
      </c>
      <c r="C11" s="23" t="s">
        <v>116</v>
      </c>
      <c r="D11" s="19" t="s">
        <v>117</v>
      </c>
      <c r="E11" s="8" t="s">
        <v>118</v>
      </c>
      <c r="F11" s="20">
        <v>27650</v>
      </c>
      <c r="G11" s="14" t="s">
        <v>11</v>
      </c>
      <c r="H11" s="21"/>
      <c r="I11" s="372"/>
      <c r="J11" s="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15"/>
      <c r="B12" s="20" t="s">
        <v>115</v>
      </c>
      <c r="C12" s="23" t="s">
        <v>119</v>
      </c>
      <c r="D12" s="19" t="s">
        <v>120</v>
      </c>
      <c r="E12" s="8" t="s">
        <v>121</v>
      </c>
      <c r="F12" s="20">
        <v>14167</v>
      </c>
      <c r="G12" s="14" t="s">
        <v>91</v>
      </c>
      <c r="H12" s="21"/>
      <c r="I12" s="372"/>
      <c r="J12" s="8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5"/>
      <c r="B13" s="20" t="s">
        <v>122</v>
      </c>
      <c r="C13" s="23" t="s">
        <v>123</v>
      </c>
      <c r="D13" s="19" t="s">
        <v>124</v>
      </c>
      <c r="E13" s="8" t="s">
        <v>125</v>
      </c>
      <c r="F13" s="20">
        <v>2165</v>
      </c>
      <c r="G13" s="14" t="s">
        <v>11</v>
      </c>
      <c r="H13" s="21"/>
      <c r="I13" s="372"/>
      <c r="J13" s="8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5"/>
      <c r="B14" s="18">
        <v>43106</v>
      </c>
      <c r="C14" s="23">
        <v>18</v>
      </c>
      <c r="D14" s="19" t="s">
        <v>126</v>
      </c>
      <c r="E14" s="8" t="s">
        <v>127</v>
      </c>
      <c r="F14" s="20">
        <v>2734</v>
      </c>
      <c r="G14" s="14" t="s">
        <v>91</v>
      </c>
      <c r="H14" s="21"/>
      <c r="I14" s="372"/>
      <c r="J14" s="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5"/>
      <c r="B15" s="18">
        <v>43106</v>
      </c>
      <c r="C15" s="23">
        <v>19</v>
      </c>
      <c r="D15" s="19" t="s">
        <v>128</v>
      </c>
      <c r="E15" s="23" t="s">
        <v>129</v>
      </c>
      <c r="F15" s="20">
        <v>32800</v>
      </c>
      <c r="G15" s="14" t="s">
        <v>11</v>
      </c>
      <c r="H15" s="21"/>
      <c r="I15" s="372"/>
      <c r="J15" s="8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5"/>
      <c r="B16" s="18">
        <v>43106</v>
      </c>
      <c r="C16" s="23">
        <v>20</v>
      </c>
      <c r="D16" s="19" t="s">
        <v>130</v>
      </c>
      <c r="E16" s="23" t="s">
        <v>131</v>
      </c>
      <c r="F16" s="20">
        <v>3185</v>
      </c>
      <c r="G16" s="14" t="s">
        <v>11</v>
      </c>
      <c r="H16" s="21"/>
      <c r="I16" s="372"/>
      <c r="J16" s="8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5"/>
      <c r="B17" s="18">
        <v>43106</v>
      </c>
      <c r="C17" s="23">
        <v>21</v>
      </c>
      <c r="D17" s="19" t="s">
        <v>132</v>
      </c>
      <c r="E17" s="23" t="s">
        <v>133</v>
      </c>
      <c r="F17" s="20">
        <v>838.75</v>
      </c>
      <c r="G17" s="14" t="s">
        <v>11</v>
      </c>
      <c r="H17" s="21"/>
      <c r="I17" s="372"/>
      <c r="J17" s="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5"/>
      <c r="B18" s="18">
        <v>43106</v>
      </c>
      <c r="C18" s="23">
        <v>22</v>
      </c>
      <c r="D18" s="19" t="s">
        <v>134</v>
      </c>
      <c r="E18" s="23" t="s">
        <v>135</v>
      </c>
      <c r="F18" s="20">
        <v>4327.5</v>
      </c>
      <c r="G18" s="14" t="s">
        <v>11</v>
      </c>
      <c r="H18" s="21"/>
      <c r="I18" s="372"/>
      <c r="J18" s="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5"/>
      <c r="B19" s="18">
        <v>43106</v>
      </c>
      <c r="C19" s="23">
        <v>23</v>
      </c>
      <c r="D19" s="19" t="s">
        <v>136</v>
      </c>
      <c r="E19" s="23" t="s">
        <v>137</v>
      </c>
      <c r="F19" s="20">
        <v>3746</v>
      </c>
      <c r="G19" s="14" t="s">
        <v>91</v>
      </c>
      <c r="H19" s="21"/>
      <c r="I19" s="372"/>
      <c r="J19" s="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s="358" customFormat="1" x14ac:dyDescent="0.25">
      <c r="A20" s="972"/>
      <c r="B20" s="974">
        <v>43349</v>
      </c>
      <c r="C20" s="976">
        <v>24</v>
      </c>
      <c r="D20" s="977" t="s">
        <v>138</v>
      </c>
      <c r="E20" s="353" t="s">
        <v>139</v>
      </c>
      <c r="F20" s="354">
        <v>50</v>
      </c>
      <c r="G20" s="967" t="s">
        <v>11</v>
      </c>
      <c r="H20" s="355"/>
      <c r="I20" s="582" t="s">
        <v>3064</v>
      </c>
      <c r="J20" s="356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</row>
    <row r="21" spans="1:26" s="358" customFormat="1" ht="15.75" customHeight="1" x14ac:dyDescent="0.25">
      <c r="A21" s="973"/>
      <c r="B21" s="975"/>
      <c r="C21" s="975"/>
      <c r="D21" s="968"/>
      <c r="E21" s="353" t="s">
        <v>140</v>
      </c>
      <c r="F21" s="354">
        <v>3480</v>
      </c>
      <c r="G21" s="968"/>
      <c r="H21" s="355"/>
      <c r="I21" s="582" t="s">
        <v>3064</v>
      </c>
      <c r="J21" s="356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57"/>
      <c r="Z21" s="357"/>
    </row>
    <row r="22" spans="1:26" ht="15.75" customHeight="1" x14ac:dyDescent="0.25">
      <c r="A22" s="15"/>
      <c r="B22" s="20" t="s">
        <v>141</v>
      </c>
      <c r="C22" s="23">
        <v>27</v>
      </c>
      <c r="D22" s="24" t="s">
        <v>142</v>
      </c>
      <c r="E22" s="23" t="s">
        <v>143</v>
      </c>
      <c r="F22" s="20">
        <v>2155</v>
      </c>
      <c r="G22" s="14" t="s">
        <v>11</v>
      </c>
      <c r="H22" s="21"/>
      <c r="I22" s="372"/>
      <c r="J22" s="8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5"/>
      <c r="B23" s="20" t="s">
        <v>144</v>
      </c>
      <c r="C23" s="23">
        <v>25</v>
      </c>
      <c r="D23" s="24" t="s">
        <v>145</v>
      </c>
      <c r="E23" s="23" t="s">
        <v>146</v>
      </c>
      <c r="F23" s="20">
        <v>1103.75</v>
      </c>
      <c r="G23" s="14" t="s">
        <v>11</v>
      </c>
      <c r="H23" s="21"/>
      <c r="I23" s="372"/>
      <c r="J23" s="8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5"/>
      <c r="B24" s="20" t="s">
        <v>147</v>
      </c>
      <c r="C24" s="23">
        <v>26</v>
      </c>
      <c r="D24" s="24" t="s">
        <v>148</v>
      </c>
      <c r="E24" s="23" t="s">
        <v>149</v>
      </c>
      <c r="F24" s="20">
        <v>2365</v>
      </c>
      <c r="G24" s="14" t="s">
        <v>11</v>
      </c>
      <c r="H24" s="21"/>
      <c r="I24" s="372"/>
      <c r="J24" s="8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5"/>
      <c r="B25" s="965" t="s">
        <v>141</v>
      </c>
      <c r="C25" s="978">
        <v>28</v>
      </c>
      <c r="D25" s="979" t="s">
        <v>150</v>
      </c>
      <c r="E25" s="23" t="s">
        <v>151</v>
      </c>
      <c r="F25" s="20">
        <v>22850</v>
      </c>
      <c r="G25" s="969" t="s">
        <v>11</v>
      </c>
      <c r="H25" s="21"/>
      <c r="I25" s="372"/>
      <c r="J25" s="8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5"/>
      <c r="B26" s="929"/>
      <c r="C26" s="929"/>
      <c r="D26" s="897"/>
      <c r="E26" s="23" t="s">
        <v>152</v>
      </c>
      <c r="F26" s="20">
        <v>3923.7</v>
      </c>
      <c r="G26" s="860"/>
      <c r="H26" s="21"/>
      <c r="I26" s="372"/>
      <c r="J26" s="8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237" customFormat="1" ht="15.75" customHeight="1" x14ac:dyDescent="0.25">
      <c r="A27" s="366"/>
      <c r="B27" s="336">
        <v>43107</v>
      </c>
      <c r="C27" s="368">
        <v>29</v>
      </c>
      <c r="D27" s="376" t="s">
        <v>153</v>
      </c>
      <c r="E27" s="368" t="s">
        <v>154</v>
      </c>
      <c r="F27" s="377">
        <v>21800</v>
      </c>
      <c r="G27" s="328" t="s">
        <v>11</v>
      </c>
      <c r="H27" s="329" t="s">
        <v>155</v>
      </c>
      <c r="I27" s="373" t="s">
        <v>2334</v>
      </c>
      <c r="J27" s="370">
        <v>29</v>
      </c>
      <c r="K27" s="365" t="s">
        <v>2335</v>
      </c>
      <c r="L27" s="365"/>
      <c r="M27" s="365"/>
      <c r="N27" s="365"/>
      <c r="O27" s="365"/>
      <c r="P27" s="365"/>
      <c r="Q27" s="365"/>
      <c r="R27" s="365"/>
      <c r="S27" s="365"/>
      <c r="T27" s="365"/>
      <c r="U27" s="365"/>
      <c r="V27" s="365"/>
      <c r="W27" s="365"/>
      <c r="X27" s="365"/>
      <c r="Y27" s="365"/>
      <c r="Z27" s="365"/>
    </row>
    <row r="28" spans="1:26" s="237" customFormat="1" ht="15.75" customHeight="1" x14ac:dyDescent="0.25">
      <c r="A28" s="366"/>
      <c r="B28" s="336">
        <v>43138</v>
      </c>
      <c r="C28" s="368">
        <v>30</v>
      </c>
      <c r="D28" s="376" t="s">
        <v>153</v>
      </c>
      <c r="E28" s="368" t="s">
        <v>156</v>
      </c>
      <c r="F28" s="377">
        <v>2755</v>
      </c>
      <c r="G28" s="328" t="s">
        <v>11</v>
      </c>
      <c r="H28" s="329" t="s">
        <v>155</v>
      </c>
      <c r="I28" s="373" t="s">
        <v>2340</v>
      </c>
      <c r="J28" s="370">
        <v>30</v>
      </c>
      <c r="K28" s="365" t="s">
        <v>2341</v>
      </c>
      <c r="L28" s="365"/>
      <c r="M28" s="365"/>
      <c r="N28" s="365"/>
      <c r="O28" s="365"/>
      <c r="P28" s="365"/>
      <c r="Q28" s="365"/>
      <c r="R28" s="365"/>
      <c r="S28" s="365"/>
      <c r="T28" s="365"/>
      <c r="U28" s="365"/>
      <c r="V28" s="365"/>
      <c r="W28" s="365"/>
      <c r="X28" s="365"/>
      <c r="Y28" s="365"/>
      <c r="Z28" s="365"/>
    </row>
    <row r="29" spans="1:26" s="237" customFormat="1" ht="15.75" customHeight="1" x14ac:dyDescent="0.25">
      <c r="A29" s="366"/>
      <c r="B29" s="336">
        <v>43166</v>
      </c>
      <c r="C29" s="368">
        <v>31</v>
      </c>
      <c r="D29" s="376" t="s">
        <v>153</v>
      </c>
      <c r="E29" s="368" t="s">
        <v>157</v>
      </c>
      <c r="F29" s="377">
        <v>2025</v>
      </c>
      <c r="G29" s="328" t="s">
        <v>11</v>
      </c>
      <c r="H29" s="329" t="s">
        <v>155</v>
      </c>
      <c r="I29" s="373" t="s">
        <v>2336</v>
      </c>
      <c r="J29" s="370">
        <v>31</v>
      </c>
      <c r="K29" s="365" t="s">
        <v>2337</v>
      </c>
      <c r="L29" s="365"/>
      <c r="M29" s="365"/>
      <c r="N29" s="365"/>
      <c r="O29" s="365"/>
      <c r="P29" s="365"/>
      <c r="Q29" s="365"/>
      <c r="R29" s="365"/>
      <c r="S29" s="365"/>
      <c r="T29" s="365"/>
      <c r="U29" s="365"/>
      <c r="V29" s="365"/>
      <c r="W29" s="365"/>
      <c r="X29" s="365"/>
      <c r="Y29" s="365"/>
      <c r="Z29" s="365"/>
    </row>
    <row r="30" spans="1:26" ht="15.75" customHeight="1" x14ac:dyDescent="0.25">
      <c r="A30" s="15"/>
      <c r="B30" s="18">
        <v>43227</v>
      </c>
      <c r="C30" s="23">
        <v>32</v>
      </c>
      <c r="D30" s="25" t="s">
        <v>153</v>
      </c>
      <c r="E30" s="23" t="s">
        <v>158</v>
      </c>
      <c r="F30" s="20">
        <v>135</v>
      </c>
      <c r="G30" s="14" t="s">
        <v>11</v>
      </c>
      <c r="H30" s="21"/>
      <c r="I30" s="372"/>
      <c r="J30" s="8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15"/>
      <c r="B31" s="18">
        <v>43411</v>
      </c>
      <c r="C31" s="23">
        <v>33</v>
      </c>
      <c r="D31" s="25" t="s">
        <v>153</v>
      </c>
      <c r="E31" s="23" t="s">
        <v>159</v>
      </c>
      <c r="F31" s="20">
        <v>2011</v>
      </c>
      <c r="G31" s="14" t="s">
        <v>91</v>
      </c>
      <c r="H31" s="21" t="s">
        <v>155</v>
      </c>
      <c r="I31" s="372"/>
      <c r="J31" s="26">
        <v>33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237" customFormat="1" ht="15.75" customHeight="1" x14ac:dyDescent="0.25">
      <c r="A32" s="366"/>
      <c r="B32" s="336">
        <v>43441</v>
      </c>
      <c r="C32" s="368">
        <v>34</v>
      </c>
      <c r="D32" s="369" t="s">
        <v>153</v>
      </c>
      <c r="E32" s="368" t="s">
        <v>160</v>
      </c>
      <c r="F32" s="337">
        <v>10802</v>
      </c>
      <c r="G32" s="328" t="s">
        <v>91</v>
      </c>
      <c r="H32" s="329" t="s">
        <v>155</v>
      </c>
      <c r="I32" s="373" t="s">
        <v>2332</v>
      </c>
      <c r="J32" s="370">
        <v>34</v>
      </c>
      <c r="K32" s="365" t="s">
        <v>2331</v>
      </c>
      <c r="L32" s="365"/>
      <c r="M32" s="365"/>
      <c r="N32" s="365"/>
      <c r="O32" s="365"/>
      <c r="P32" s="365"/>
      <c r="Q32" s="365"/>
      <c r="R32" s="365"/>
      <c r="S32" s="365"/>
      <c r="T32" s="365"/>
      <c r="U32" s="365"/>
      <c r="V32" s="365"/>
      <c r="W32" s="365"/>
      <c r="X32" s="365"/>
      <c r="Y32" s="365"/>
      <c r="Z32" s="365"/>
    </row>
    <row r="33" spans="1:26" s="237" customFormat="1" ht="15.75" customHeight="1" x14ac:dyDescent="0.25">
      <c r="A33" s="366"/>
      <c r="B33" s="377" t="s">
        <v>161</v>
      </c>
      <c r="C33" s="368">
        <v>35</v>
      </c>
      <c r="D33" s="369" t="s">
        <v>153</v>
      </c>
      <c r="E33" s="368" t="s">
        <v>162</v>
      </c>
      <c r="F33" s="337">
        <v>3632.3</v>
      </c>
      <c r="G33" s="328" t="s">
        <v>11</v>
      </c>
      <c r="H33" s="329" t="s">
        <v>155</v>
      </c>
      <c r="I33" s="373" t="s">
        <v>2342</v>
      </c>
      <c r="J33" s="370">
        <v>35</v>
      </c>
      <c r="K33" s="365" t="s">
        <v>2343</v>
      </c>
      <c r="L33" s="365"/>
      <c r="M33" s="365"/>
      <c r="N33" s="365"/>
      <c r="O33" s="365"/>
      <c r="P33" s="365"/>
      <c r="Q33" s="365"/>
      <c r="R33" s="365"/>
      <c r="S33" s="365"/>
      <c r="T33" s="365"/>
      <c r="U33" s="365"/>
      <c r="V33" s="365"/>
      <c r="W33" s="365"/>
      <c r="X33" s="365"/>
      <c r="Y33" s="365"/>
      <c r="Z33" s="365"/>
    </row>
    <row r="34" spans="1:26" s="237" customFormat="1" ht="15.75" customHeight="1" x14ac:dyDescent="0.25">
      <c r="A34" s="366"/>
      <c r="B34" s="985" t="s">
        <v>163</v>
      </c>
      <c r="C34" s="983">
        <v>36</v>
      </c>
      <c r="D34" s="984" t="s">
        <v>153</v>
      </c>
      <c r="E34" s="368" t="s">
        <v>164</v>
      </c>
      <c r="F34" s="337">
        <v>3474</v>
      </c>
      <c r="G34" s="970" t="s">
        <v>11</v>
      </c>
      <c r="H34" s="986" t="s">
        <v>155</v>
      </c>
      <c r="I34" s="987" t="s">
        <v>2344</v>
      </c>
      <c r="J34" s="952">
        <v>36</v>
      </c>
      <c r="K34" s="993" t="s">
        <v>2345</v>
      </c>
      <c r="L34" s="365"/>
      <c r="M34" s="365"/>
      <c r="N34" s="365"/>
      <c r="O34" s="365"/>
      <c r="P34" s="365"/>
      <c r="Q34" s="365"/>
      <c r="R34" s="365"/>
      <c r="S34" s="365"/>
      <c r="T34" s="365"/>
      <c r="U34" s="365"/>
      <c r="V34" s="365"/>
      <c r="W34" s="365"/>
      <c r="X34" s="365"/>
      <c r="Y34" s="365"/>
      <c r="Z34" s="365"/>
    </row>
    <row r="35" spans="1:26" s="237" customFormat="1" ht="15.75" customHeight="1" x14ac:dyDescent="0.25">
      <c r="A35" s="366"/>
      <c r="B35" s="956"/>
      <c r="C35" s="956"/>
      <c r="D35" s="954"/>
      <c r="E35" s="368" t="s">
        <v>165</v>
      </c>
      <c r="F35" s="377">
        <v>3431</v>
      </c>
      <c r="G35" s="954"/>
      <c r="H35" s="954"/>
      <c r="I35" s="950"/>
      <c r="J35" s="954"/>
      <c r="K35" s="993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65"/>
      <c r="Z35" s="365"/>
    </row>
    <row r="36" spans="1:26" s="237" customFormat="1" ht="15.75" customHeight="1" x14ac:dyDescent="0.25">
      <c r="A36" s="366"/>
      <c r="B36" s="377" t="s">
        <v>163</v>
      </c>
      <c r="C36" s="368">
        <v>37</v>
      </c>
      <c r="D36" s="376" t="s">
        <v>153</v>
      </c>
      <c r="E36" s="368" t="s">
        <v>166</v>
      </c>
      <c r="F36" s="377">
        <v>23950</v>
      </c>
      <c r="G36" s="328" t="s">
        <v>11</v>
      </c>
      <c r="H36" s="329" t="s">
        <v>155</v>
      </c>
      <c r="I36" s="373" t="s">
        <v>2338</v>
      </c>
      <c r="J36" s="370">
        <v>37</v>
      </c>
      <c r="K36" s="365" t="s">
        <v>2339</v>
      </c>
      <c r="L36" s="365"/>
      <c r="M36" s="365"/>
      <c r="N36" s="365"/>
      <c r="O36" s="365"/>
      <c r="P36" s="365"/>
      <c r="Q36" s="365"/>
      <c r="R36" s="365"/>
      <c r="S36" s="365"/>
      <c r="T36" s="365"/>
      <c r="U36" s="365"/>
      <c r="V36" s="365"/>
      <c r="W36" s="365"/>
      <c r="X36" s="365"/>
      <c r="Y36" s="365"/>
      <c r="Z36" s="365"/>
    </row>
    <row r="37" spans="1:26" s="237" customFormat="1" ht="15.75" customHeight="1" x14ac:dyDescent="0.25">
      <c r="A37" s="366"/>
      <c r="B37" s="377" t="s">
        <v>167</v>
      </c>
      <c r="C37" s="368">
        <v>38</v>
      </c>
      <c r="D37" s="376" t="s">
        <v>153</v>
      </c>
      <c r="E37" s="378" t="s">
        <v>168</v>
      </c>
      <c r="F37" s="377">
        <v>2735</v>
      </c>
      <c r="G37" s="328" t="s">
        <v>11</v>
      </c>
      <c r="H37" s="329" t="s">
        <v>155</v>
      </c>
      <c r="I37" s="373" t="s">
        <v>2348</v>
      </c>
      <c r="J37" s="370">
        <v>38</v>
      </c>
      <c r="K37" s="365" t="s">
        <v>2349</v>
      </c>
      <c r="L37" s="365"/>
      <c r="M37" s="365"/>
      <c r="N37" s="365"/>
      <c r="O37" s="365"/>
      <c r="P37" s="365"/>
      <c r="Q37" s="365"/>
      <c r="R37" s="365"/>
      <c r="S37" s="365"/>
      <c r="T37" s="365"/>
      <c r="U37" s="365"/>
      <c r="V37" s="365"/>
      <c r="W37" s="365"/>
      <c r="X37" s="365"/>
      <c r="Y37" s="365"/>
      <c r="Z37" s="365"/>
    </row>
    <row r="38" spans="1:26" s="237" customFormat="1" ht="15.75" customHeight="1" x14ac:dyDescent="0.25">
      <c r="A38" s="366"/>
      <c r="B38" s="985" t="s">
        <v>169</v>
      </c>
      <c r="C38" s="983">
        <v>39</v>
      </c>
      <c r="D38" s="984" t="s">
        <v>153</v>
      </c>
      <c r="E38" s="378" t="s">
        <v>170</v>
      </c>
      <c r="F38" s="377">
        <v>1330</v>
      </c>
      <c r="G38" s="970" t="s">
        <v>11</v>
      </c>
      <c r="H38" s="986" t="s">
        <v>155</v>
      </c>
      <c r="I38" s="948" t="s">
        <v>2346</v>
      </c>
      <c r="J38" s="952">
        <v>39</v>
      </c>
      <c r="K38" s="951" t="s">
        <v>2591</v>
      </c>
      <c r="L38" s="943" t="s">
        <v>2347</v>
      </c>
      <c r="M38" s="365"/>
      <c r="N38" s="365"/>
      <c r="O38" s="365"/>
      <c r="P38" s="365"/>
      <c r="Q38" s="365"/>
      <c r="R38" s="365"/>
      <c r="S38" s="365"/>
      <c r="T38" s="365"/>
      <c r="U38" s="365"/>
      <c r="V38" s="365"/>
      <c r="W38" s="365"/>
      <c r="X38" s="365"/>
      <c r="Y38" s="365"/>
      <c r="Z38" s="365"/>
    </row>
    <row r="39" spans="1:26" s="237" customFormat="1" ht="15.75" customHeight="1" x14ac:dyDescent="0.25">
      <c r="A39" s="366"/>
      <c r="B39" s="960"/>
      <c r="C39" s="960"/>
      <c r="D39" s="953"/>
      <c r="E39" s="378" t="s">
        <v>171</v>
      </c>
      <c r="F39" s="377">
        <v>495</v>
      </c>
      <c r="G39" s="953"/>
      <c r="H39" s="953"/>
      <c r="I39" s="949"/>
      <c r="J39" s="953"/>
      <c r="K39" s="951"/>
      <c r="L39" s="943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65"/>
      <c r="Z39" s="365"/>
    </row>
    <row r="40" spans="1:26" s="237" customFormat="1" ht="15.75" customHeight="1" x14ac:dyDescent="0.25">
      <c r="A40" s="366"/>
      <c r="B40" s="956"/>
      <c r="C40" s="956"/>
      <c r="D40" s="954"/>
      <c r="E40" s="368" t="s">
        <v>172</v>
      </c>
      <c r="F40" s="377">
        <v>895</v>
      </c>
      <c r="G40" s="954"/>
      <c r="H40" s="954"/>
      <c r="I40" s="950"/>
      <c r="J40" s="954"/>
      <c r="K40" s="951"/>
      <c r="L40" s="943"/>
      <c r="M40" s="365"/>
      <c r="N40" s="365"/>
      <c r="O40" s="365"/>
      <c r="P40" s="365"/>
      <c r="Q40" s="365"/>
      <c r="R40" s="365"/>
      <c r="S40" s="365"/>
      <c r="T40" s="365"/>
      <c r="U40" s="365"/>
      <c r="V40" s="365"/>
      <c r="W40" s="365"/>
      <c r="X40" s="365"/>
      <c r="Y40" s="365"/>
      <c r="Z40" s="365"/>
    </row>
    <row r="41" spans="1:26" s="237" customFormat="1" ht="15.75" customHeight="1" x14ac:dyDescent="0.25">
      <c r="A41" s="366"/>
      <c r="B41" s="336">
        <v>43139</v>
      </c>
      <c r="C41" s="368">
        <v>40</v>
      </c>
      <c r="D41" s="376" t="s">
        <v>173</v>
      </c>
      <c r="E41" s="368" t="s">
        <v>174</v>
      </c>
      <c r="F41" s="377">
        <v>2709.71</v>
      </c>
      <c r="G41" s="328" t="s">
        <v>11</v>
      </c>
      <c r="H41" s="329" t="s">
        <v>155</v>
      </c>
      <c r="I41" s="417" t="s">
        <v>2663</v>
      </c>
      <c r="J41" s="416" t="s">
        <v>175</v>
      </c>
      <c r="K41" s="365" t="s">
        <v>2664</v>
      </c>
      <c r="L41" s="365"/>
      <c r="M41" s="365"/>
      <c r="N41" s="365"/>
      <c r="O41" s="365"/>
      <c r="P41" s="365"/>
      <c r="Q41" s="365"/>
      <c r="R41" s="365"/>
      <c r="S41" s="365"/>
      <c r="T41" s="365"/>
      <c r="U41" s="365"/>
      <c r="V41" s="365"/>
      <c r="W41" s="365"/>
      <c r="X41" s="365"/>
      <c r="Y41" s="365"/>
      <c r="Z41" s="365"/>
    </row>
    <row r="42" spans="1:26" s="237" customFormat="1" ht="15.75" customHeight="1" x14ac:dyDescent="0.25">
      <c r="A42" s="366"/>
      <c r="B42" s="336">
        <v>43289</v>
      </c>
      <c r="C42" s="368">
        <v>41</v>
      </c>
      <c r="D42" s="376" t="s">
        <v>173</v>
      </c>
      <c r="E42" s="418"/>
      <c r="F42" s="377">
        <v>30110</v>
      </c>
      <c r="G42" s="328" t="s">
        <v>11</v>
      </c>
      <c r="H42" s="329" t="s">
        <v>155</v>
      </c>
      <c r="I42" s="417" t="s">
        <v>2497</v>
      </c>
      <c r="J42" s="416" t="s">
        <v>176</v>
      </c>
      <c r="K42" s="365" t="s">
        <v>2498</v>
      </c>
      <c r="L42" s="365"/>
      <c r="M42" s="365"/>
      <c r="N42" s="365"/>
      <c r="O42" s="365"/>
      <c r="P42" s="365"/>
      <c r="Q42" s="365"/>
      <c r="R42" s="365"/>
      <c r="S42" s="365"/>
      <c r="T42" s="365"/>
      <c r="U42" s="365"/>
      <c r="V42" s="365"/>
      <c r="W42" s="365"/>
      <c r="X42" s="365"/>
      <c r="Y42" s="365"/>
      <c r="Z42" s="365"/>
    </row>
    <row r="43" spans="1:26" s="237" customFormat="1" ht="15.75" customHeight="1" x14ac:dyDescent="0.25">
      <c r="A43" s="366"/>
      <c r="B43" s="377" t="s">
        <v>177</v>
      </c>
      <c r="C43" s="368">
        <v>43</v>
      </c>
      <c r="D43" s="376" t="s">
        <v>173</v>
      </c>
      <c r="E43" s="368" t="s">
        <v>178</v>
      </c>
      <c r="F43" s="377">
        <v>2060</v>
      </c>
      <c r="G43" s="328" t="s">
        <v>11</v>
      </c>
      <c r="H43" s="329" t="s">
        <v>155</v>
      </c>
      <c r="I43" s="417" t="s">
        <v>2495</v>
      </c>
      <c r="J43" s="416" t="s">
        <v>179</v>
      </c>
      <c r="K43" s="365" t="s">
        <v>2496</v>
      </c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65"/>
      <c r="Z43" s="365"/>
    </row>
    <row r="44" spans="1:26" s="237" customFormat="1" ht="15.75" customHeight="1" x14ac:dyDescent="0.25">
      <c r="A44" s="366"/>
      <c r="B44" s="377" t="s">
        <v>177</v>
      </c>
      <c r="C44" s="368">
        <v>44</v>
      </c>
      <c r="D44" s="376" t="s">
        <v>173</v>
      </c>
      <c r="E44" s="368" t="s">
        <v>180</v>
      </c>
      <c r="F44" s="377">
        <v>1980</v>
      </c>
      <c r="G44" s="328" t="s">
        <v>11</v>
      </c>
      <c r="H44" s="329" t="s">
        <v>155</v>
      </c>
      <c r="I44" s="417" t="s">
        <v>2509</v>
      </c>
      <c r="J44" s="416" t="s">
        <v>181</v>
      </c>
      <c r="K44" s="365" t="s">
        <v>2510</v>
      </c>
      <c r="L44" s="365"/>
      <c r="M44" s="365"/>
      <c r="N44" s="365"/>
      <c r="O44" s="365"/>
      <c r="P44" s="365"/>
      <c r="Q44" s="365"/>
      <c r="R44" s="365"/>
      <c r="S44" s="365"/>
      <c r="T44" s="365"/>
      <c r="U44" s="365"/>
      <c r="V44" s="365"/>
      <c r="W44" s="365"/>
      <c r="X44" s="365"/>
      <c r="Y44" s="365"/>
      <c r="Z44" s="365"/>
    </row>
    <row r="45" spans="1:26" s="237" customFormat="1" ht="15.75" customHeight="1" x14ac:dyDescent="0.25">
      <c r="A45" s="366"/>
      <c r="B45" s="377" t="s">
        <v>182</v>
      </c>
      <c r="C45" s="368">
        <v>45</v>
      </c>
      <c r="D45" s="376" t="s">
        <v>173</v>
      </c>
      <c r="E45" s="368" t="s">
        <v>183</v>
      </c>
      <c r="F45" s="377">
        <v>3632.3</v>
      </c>
      <c r="G45" s="328" t="s">
        <v>11</v>
      </c>
      <c r="H45" s="329" t="s">
        <v>155</v>
      </c>
      <c r="I45" s="417" t="s">
        <v>2659</v>
      </c>
      <c r="J45" s="431" t="s">
        <v>184</v>
      </c>
      <c r="K45" s="365" t="s">
        <v>2660</v>
      </c>
      <c r="L45" s="365"/>
      <c r="M45" s="365"/>
      <c r="N45" s="365"/>
      <c r="O45" s="365"/>
      <c r="P45" s="365"/>
      <c r="Q45" s="365"/>
      <c r="R45" s="365"/>
      <c r="S45" s="365"/>
      <c r="T45" s="365"/>
      <c r="U45" s="365"/>
      <c r="V45" s="365"/>
      <c r="W45" s="365"/>
      <c r="X45" s="365"/>
      <c r="Y45" s="365"/>
      <c r="Z45" s="365"/>
    </row>
    <row r="46" spans="1:26" s="237" customFormat="1" ht="15.75" customHeight="1" x14ac:dyDescent="0.25">
      <c r="A46" s="366"/>
      <c r="B46" s="985" t="s">
        <v>185</v>
      </c>
      <c r="C46" s="983">
        <v>46</v>
      </c>
      <c r="D46" s="376" t="s">
        <v>173</v>
      </c>
      <c r="E46" s="368" t="s">
        <v>186</v>
      </c>
      <c r="F46" s="377">
        <v>3446.5</v>
      </c>
      <c r="G46" s="971" t="s">
        <v>11</v>
      </c>
      <c r="H46" s="998" t="s">
        <v>155</v>
      </c>
      <c r="I46" s="948" t="s">
        <v>2661</v>
      </c>
      <c r="J46" s="994" t="s">
        <v>187</v>
      </c>
      <c r="K46" s="951" t="s">
        <v>2662</v>
      </c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365"/>
      <c r="Z46" s="365"/>
    </row>
    <row r="47" spans="1:26" s="237" customFormat="1" ht="15.75" customHeight="1" x14ac:dyDescent="0.25">
      <c r="A47" s="366"/>
      <c r="B47" s="960"/>
      <c r="C47" s="960"/>
      <c r="D47" s="376" t="s">
        <v>173</v>
      </c>
      <c r="E47" s="368" t="s">
        <v>188</v>
      </c>
      <c r="F47" s="377">
        <v>3446.5</v>
      </c>
      <c r="G47" s="953"/>
      <c r="H47" s="953"/>
      <c r="I47" s="949"/>
      <c r="J47" s="953"/>
      <c r="K47" s="951"/>
      <c r="L47" s="365"/>
      <c r="M47" s="365"/>
      <c r="N47" s="365"/>
      <c r="O47" s="365"/>
      <c r="P47" s="365"/>
      <c r="Q47" s="365"/>
      <c r="R47" s="365"/>
      <c r="S47" s="365"/>
      <c r="T47" s="365"/>
      <c r="U47" s="365"/>
      <c r="V47" s="365"/>
      <c r="W47" s="365"/>
      <c r="X47" s="365"/>
      <c r="Y47" s="365"/>
      <c r="Z47" s="365"/>
    </row>
    <row r="48" spans="1:26" s="237" customFormat="1" ht="15.75" customHeight="1" x14ac:dyDescent="0.25">
      <c r="A48" s="366"/>
      <c r="B48" s="956"/>
      <c r="C48" s="956"/>
      <c r="D48" s="376" t="s">
        <v>173</v>
      </c>
      <c r="E48" s="368" t="s">
        <v>189</v>
      </c>
      <c r="F48" s="377">
        <v>2272</v>
      </c>
      <c r="G48" s="954"/>
      <c r="H48" s="954"/>
      <c r="I48" s="950"/>
      <c r="J48" s="954"/>
      <c r="K48" s="951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65"/>
      <c r="Z48" s="365"/>
    </row>
    <row r="49" spans="1:26" s="237" customFormat="1" ht="15.75" customHeight="1" x14ac:dyDescent="0.25">
      <c r="A49" s="366"/>
      <c r="B49" s="377" t="s">
        <v>185</v>
      </c>
      <c r="C49" s="368" t="s">
        <v>190</v>
      </c>
      <c r="D49" s="376" t="s">
        <v>173</v>
      </c>
      <c r="E49" s="368" t="s">
        <v>191</v>
      </c>
      <c r="F49" s="377">
        <v>18450</v>
      </c>
      <c r="G49" s="328" t="s">
        <v>11</v>
      </c>
      <c r="H49" s="329" t="s">
        <v>155</v>
      </c>
      <c r="I49" s="417" t="s">
        <v>2503</v>
      </c>
      <c r="J49" s="416" t="s">
        <v>190</v>
      </c>
      <c r="K49" s="365" t="s">
        <v>2500</v>
      </c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65"/>
      <c r="Z49" s="365"/>
    </row>
    <row r="50" spans="1:26" s="237" customFormat="1" ht="15.75" customHeight="1" x14ac:dyDescent="0.25">
      <c r="A50" s="366"/>
      <c r="B50" s="377" t="s">
        <v>192</v>
      </c>
      <c r="C50" s="368">
        <v>47</v>
      </c>
      <c r="D50" s="376" t="s">
        <v>173</v>
      </c>
      <c r="E50" s="368" t="s">
        <v>193</v>
      </c>
      <c r="F50" s="377">
        <v>2425</v>
      </c>
      <c r="G50" s="328" t="s">
        <v>11</v>
      </c>
      <c r="H50" s="329" t="s">
        <v>155</v>
      </c>
      <c r="I50" s="417" t="s">
        <v>2507</v>
      </c>
      <c r="J50" s="416" t="s">
        <v>194</v>
      </c>
      <c r="K50" s="365" t="s">
        <v>2508</v>
      </c>
      <c r="L50" s="365"/>
      <c r="M50" s="365"/>
      <c r="N50" s="365"/>
      <c r="O50" s="365"/>
      <c r="P50" s="365"/>
      <c r="Q50" s="365"/>
      <c r="R50" s="365"/>
      <c r="S50" s="365"/>
      <c r="T50" s="365"/>
      <c r="U50" s="365"/>
      <c r="V50" s="365"/>
      <c r="W50" s="365"/>
      <c r="X50" s="365"/>
      <c r="Y50" s="365"/>
      <c r="Z50" s="365"/>
    </row>
    <row r="51" spans="1:26" s="237" customFormat="1" ht="15.75" customHeight="1" x14ac:dyDescent="0.25">
      <c r="A51" s="366"/>
      <c r="B51" s="377" t="s">
        <v>195</v>
      </c>
      <c r="C51" s="368">
        <v>48</v>
      </c>
      <c r="D51" s="376" t="s">
        <v>173</v>
      </c>
      <c r="E51" s="368" t="s">
        <v>196</v>
      </c>
      <c r="F51" s="377">
        <v>3495</v>
      </c>
      <c r="G51" s="328" t="s">
        <v>11</v>
      </c>
      <c r="H51" s="329" t="s">
        <v>155</v>
      </c>
      <c r="I51" s="417" t="s">
        <v>2502</v>
      </c>
      <c r="J51" s="416" t="s">
        <v>197</v>
      </c>
      <c r="K51" s="365" t="s">
        <v>2501</v>
      </c>
      <c r="L51" s="365"/>
      <c r="M51" s="365"/>
      <c r="N51" s="365"/>
      <c r="O51" s="365"/>
      <c r="P51" s="365"/>
      <c r="Q51" s="365"/>
      <c r="R51" s="365"/>
      <c r="S51" s="365"/>
      <c r="T51" s="365"/>
      <c r="U51" s="365"/>
      <c r="V51" s="365"/>
      <c r="W51" s="365"/>
      <c r="X51" s="365"/>
      <c r="Y51" s="365"/>
      <c r="Z51" s="365"/>
    </row>
    <row r="52" spans="1:26" s="237" customFormat="1" ht="15.75" customHeight="1" x14ac:dyDescent="0.25">
      <c r="A52" s="366"/>
      <c r="B52" s="377" t="s">
        <v>195</v>
      </c>
      <c r="C52" s="368">
        <v>49</v>
      </c>
      <c r="D52" s="376" t="s">
        <v>173</v>
      </c>
      <c r="E52" s="368" t="s">
        <v>198</v>
      </c>
      <c r="F52" s="377">
        <v>1305</v>
      </c>
      <c r="G52" s="328" t="s">
        <v>91</v>
      </c>
      <c r="H52" s="329" t="s">
        <v>155</v>
      </c>
      <c r="I52" s="417" t="s">
        <v>2511</v>
      </c>
      <c r="J52" s="416" t="s">
        <v>199</v>
      </c>
      <c r="K52" s="365" t="s">
        <v>2512</v>
      </c>
      <c r="L52" s="365"/>
      <c r="M52" s="365"/>
      <c r="N52" s="365"/>
      <c r="O52" s="365"/>
      <c r="P52" s="365"/>
      <c r="Q52" s="365"/>
      <c r="R52" s="365"/>
      <c r="S52" s="365"/>
      <c r="T52" s="365"/>
      <c r="U52" s="365"/>
      <c r="V52" s="365"/>
      <c r="W52" s="365"/>
      <c r="X52" s="365"/>
      <c r="Y52" s="365"/>
      <c r="Z52" s="365"/>
    </row>
    <row r="53" spans="1:26" s="237" customFormat="1" ht="15.75" customHeight="1" x14ac:dyDescent="0.25">
      <c r="A53" s="366"/>
      <c r="B53" s="377" t="s">
        <v>195</v>
      </c>
      <c r="C53" s="368">
        <v>50</v>
      </c>
      <c r="D53" s="376" t="s">
        <v>173</v>
      </c>
      <c r="E53" s="368" t="s">
        <v>200</v>
      </c>
      <c r="F53" s="377">
        <v>2710</v>
      </c>
      <c r="G53" s="328" t="s">
        <v>11</v>
      </c>
      <c r="H53" s="329" t="s">
        <v>155</v>
      </c>
      <c r="I53" s="417" t="s">
        <v>2505</v>
      </c>
      <c r="J53" s="416" t="s">
        <v>201</v>
      </c>
      <c r="K53" s="365" t="s">
        <v>2506</v>
      </c>
      <c r="L53" s="365"/>
      <c r="M53" s="365"/>
      <c r="N53" s="365"/>
      <c r="O53" s="365"/>
      <c r="P53" s="365"/>
      <c r="Q53" s="365"/>
      <c r="R53" s="365"/>
      <c r="S53" s="365"/>
      <c r="T53" s="365"/>
      <c r="U53" s="365"/>
      <c r="V53" s="365"/>
      <c r="W53" s="365"/>
      <c r="X53" s="365"/>
      <c r="Y53" s="365"/>
      <c r="Z53" s="365"/>
    </row>
    <row r="54" spans="1:26" s="237" customFormat="1" ht="15.75" customHeight="1" x14ac:dyDescent="0.25">
      <c r="A54" s="366"/>
      <c r="B54" s="377" t="s">
        <v>195</v>
      </c>
      <c r="C54" s="368">
        <v>51</v>
      </c>
      <c r="D54" s="376" t="s">
        <v>173</v>
      </c>
      <c r="E54" s="368" t="s">
        <v>202</v>
      </c>
      <c r="F54" s="377">
        <v>2013.33</v>
      </c>
      <c r="G54" s="328" t="s">
        <v>11</v>
      </c>
      <c r="H54" s="329" t="s">
        <v>155</v>
      </c>
      <c r="I54" s="417" t="s">
        <v>2504</v>
      </c>
      <c r="J54" s="416" t="s">
        <v>203</v>
      </c>
      <c r="K54" s="365" t="s">
        <v>2499</v>
      </c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65"/>
      <c r="Z54" s="365"/>
    </row>
    <row r="55" spans="1:26" s="237" customFormat="1" ht="15.75" customHeight="1" x14ac:dyDescent="0.25">
      <c r="A55" s="366"/>
      <c r="B55" s="985" t="s">
        <v>204</v>
      </c>
      <c r="C55" s="983">
        <v>52</v>
      </c>
      <c r="D55" s="376" t="s">
        <v>173</v>
      </c>
      <c r="E55" s="368" t="s">
        <v>205</v>
      </c>
      <c r="F55" s="377">
        <v>9980</v>
      </c>
      <c r="G55" s="962" t="s">
        <v>91</v>
      </c>
      <c r="H55" s="986" t="s">
        <v>155</v>
      </c>
      <c r="I55" s="948" t="s">
        <v>2555</v>
      </c>
      <c r="J55" s="994" t="s">
        <v>206</v>
      </c>
      <c r="K55" s="951" t="s">
        <v>2556</v>
      </c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65"/>
      <c r="Z55" s="365"/>
    </row>
    <row r="56" spans="1:26" s="237" customFormat="1" ht="15.75" customHeight="1" x14ac:dyDescent="0.25">
      <c r="A56" s="366"/>
      <c r="B56" s="956"/>
      <c r="C56" s="956"/>
      <c r="D56" s="376" t="s">
        <v>173</v>
      </c>
      <c r="E56" s="368" t="s">
        <v>207</v>
      </c>
      <c r="F56" s="377">
        <v>4642</v>
      </c>
      <c r="G56" s="954"/>
      <c r="H56" s="954"/>
      <c r="I56" s="996"/>
      <c r="J56" s="954"/>
      <c r="K56" s="951"/>
      <c r="L56" s="365"/>
      <c r="M56" s="365"/>
      <c r="N56" s="365"/>
      <c r="O56" s="365"/>
      <c r="P56" s="365"/>
      <c r="Q56" s="365"/>
      <c r="R56" s="365"/>
      <c r="S56" s="365"/>
      <c r="T56" s="365"/>
      <c r="U56" s="365"/>
      <c r="V56" s="365"/>
      <c r="W56" s="365"/>
      <c r="X56" s="365"/>
      <c r="Y56" s="365"/>
      <c r="Z56" s="365"/>
    </row>
    <row r="57" spans="1:26" s="237" customFormat="1" ht="15.75" customHeight="1" x14ac:dyDescent="0.25">
      <c r="A57" s="366"/>
      <c r="B57" s="336">
        <v>43168</v>
      </c>
      <c r="C57" s="368">
        <v>53</v>
      </c>
      <c r="D57" s="376" t="s">
        <v>208</v>
      </c>
      <c r="E57" s="368" t="s">
        <v>209</v>
      </c>
      <c r="F57" s="377">
        <v>18350</v>
      </c>
      <c r="G57" s="328" t="s">
        <v>11</v>
      </c>
      <c r="H57" s="329"/>
      <c r="I57" s="417" t="s">
        <v>2673</v>
      </c>
      <c r="J57" s="430" t="s">
        <v>210</v>
      </c>
      <c r="K57" s="365" t="s">
        <v>2674</v>
      </c>
      <c r="L57" s="365"/>
      <c r="M57" s="365"/>
      <c r="N57" s="365"/>
      <c r="O57" s="365"/>
      <c r="P57" s="365"/>
      <c r="Q57" s="365"/>
      <c r="R57" s="365"/>
      <c r="S57" s="365"/>
      <c r="T57" s="365"/>
      <c r="U57" s="365"/>
      <c r="V57" s="365"/>
      <c r="W57" s="365"/>
      <c r="X57" s="365"/>
      <c r="Y57" s="365"/>
      <c r="Z57" s="365"/>
    </row>
    <row r="58" spans="1:26" s="237" customFormat="1" ht="15.75" customHeight="1" x14ac:dyDescent="0.25">
      <c r="A58" s="366"/>
      <c r="B58" s="336">
        <v>43443</v>
      </c>
      <c r="C58" s="368">
        <v>55</v>
      </c>
      <c r="D58" s="376" t="s">
        <v>208</v>
      </c>
      <c r="E58" s="368" t="s">
        <v>211</v>
      </c>
      <c r="F58" s="377">
        <v>2477.6999999999998</v>
      </c>
      <c r="G58" s="328" t="s">
        <v>11</v>
      </c>
      <c r="H58" s="329"/>
      <c r="I58" s="417" t="s">
        <v>2676</v>
      </c>
      <c r="J58" s="430" t="s">
        <v>212</v>
      </c>
      <c r="K58" s="365" t="s">
        <v>2675</v>
      </c>
      <c r="L58" s="365"/>
      <c r="M58" s="365"/>
      <c r="N58" s="365"/>
      <c r="O58" s="365"/>
      <c r="P58" s="365"/>
      <c r="Q58" s="365"/>
      <c r="R58" s="365"/>
      <c r="S58" s="365"/>
      <c r="T58" s="365"/>
      <c r="U58" s="365"/>
      <c r="V58" s="365"/>
      <c r="W58" s="365"/>
      <c r="X58" s="365"/>
      <c r="Y58" s="365"/>
      <c r="Z58" s="365"/>
    </row>
    <row r="59" spans="1:26" s="237" customFormat="1" ht="15.75" customHeight="1" x14ac:dyDescent="0.25">
      <c r="A59" s="366"/>
      <c r="B59" s="377" t="s">
        <v>213</v>
      </c>
      <c r="C59" s="368">
        <v>56</v>
      </c>
      <c r="D59" s="376" t="s">
        <v>208</v>
      </c>
      <c r="E59" s="429" t="s">
        <v>214</v>
      </c>
      <c r="F59" s="377">
        <v>2060</v>
      </c>
      <c r="G59" s="328" t="s">
        <v>11</v>
      </c>
      <c r="H59" s="329"/>
      <c r="I59" s="417" t="s">
        <v>2640</v>
      </c>
      <c r="J59" s="430" t="s">
        <v>215</v>
      </c>
      <c r="K59" s="365" t="s">
        <v>2639</v>
      </c>
      <c r="L59" s="365"/>
      <c r="M59" s="365"/>
      <c r="N59" s="365"/>
      <c r="O59" s="365"/>
      <c r="P59" s="365"/>
      <c r="Q59" s="365"/>
      <c r="R59" s="365"/>
      <c r="S59" s="365"/>
      <c r="T59" s="365"/>
      <c r="U59" s="365"/>
      <c r="V59" s="365"/>
      <c r="W59" s="365"/>
      <c r="X59" s="365"/>
      <c r="Y59" s="365"/>
      <c r="Z59" s="365"/>
    </row>
    <row r="60" spans="1:26" s="237" customFormat="1" ht="15.75" customHeight="1" x14ac:dyDescent="0.25">
      <c r="A60" s="366"/>
      <c r="B60" s="985" t="s">
        <v>216</v>
      </c>
      <c r="C60" s="983">
        <v>58</v>
      </c>
      <c r="D60" s="984" t="s">
        <v>208</v>
      </c>
      <c r="E60" s="368" t="s">
        <v>217</v>
      </c>
      <c r="F60" s="377">
        <v>3423</v>
      </c>
      <c r="G60" s="962" t="s">
        <v>11</v>
      </c>
      <c r="H60" s="329"/>
      <c r="I60" s="945" t="s">
        <v>2641</v>
      </c>
      <c r="J60" s="934" t="s">
        <v>218</v>
      </c>
      <c r="K60" s="944" t="s">
        <v>2642</v>
      </c>
      <c r="L60" s="365"/>
      <c r="M60" s="365"/>
      <c r="N60" s="365"/>
      <c r="O60" s="365"/>
      <c r="P60" s="365"/>
      <c r="Q60" s="365"/>
      <c r="R60" s="365"/>
      <c r="S60" s="365"/>
      <c r="T60" s="365"/>
      <c r="U60" s="365"/>
      <c r="V60" s="365"/>
      <c r="W60" s="365"/>
      <c r="X60" s="365"/>
      <c r="Y60" s="365"/>
      <c r="Z60" s="365"/>
    </row>
    <row r="61" spans="1:26" s="237" customFormat="1" ht="15.75" customHeight="1" x14ac:dyDescent="0.25">
      <c r="A61" s="366"/>
      <c r="B61" s="960"/>
      <c r="C61" s="960"/>
      <c r="D61" s="953"/>
      <c r="E61" s="368" t="s">
        <v>219</v>
      </c>
      <c r="F61" s="377">
        <v>3397</v>
      </c>
      <c r="G61" s="953"/>
      <c r="H61" s="329"/>
      <c r="I61" s="946"/>
      <c r="J61" s="935"/>
      <c r="K61" s="944"/>
      <c r="L61" s="365"/>
      <c r="M61" s="365"/>
      <c r="N61" s="365"/>
      <c r="O61" s="365"/>
      <c r="P61" s="365"/>
      <c r="Q61" s="365"/>
      <c r="R61" s="365"/>
      <c r="S61" s="365"/>
      <c r="T61" s="365"/>
      <c r="U61" s="365"/>
      <c r="V61" s="365"/>
      <c r="W61" s="365"/>
      <c r="X61" s="365"/>
      <c r="Y61" s="365"/>
      <c r="Z61" s="365"/>
    </row>
    <row r="62" spans="1:26" s="237" customFormat="1" ht="15.75" customHeight="1" x14ac:dyDescent="0.25">
      <c r="A62" s="366"/>
      <c r="B62" s="956"/>
      <c r="C62" s="956"/>
      <c r="D62" s="954"/>
      <c r="E62" s="368" t="s">
        <v>220</v>
      </c>
      <c r="F62" s="377">
        <v>990</v>
      </c>
      <c r="G62" s="954"/>
      <c r="H62" s="329"/>
      <c r="I62" s="947"/>
      <c r="J62" s="936"/>
      <c r="K62" s="944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65"/>
      <c r="Z62" s="365"/>
    </row>
    <row r="63" spans="1:26" s="237" customFormat="1" ht="15.75" customHeight="1" x14ac:dyDescent="0.25">
      <c r="A63" s="366"/>
      <c r="B63" s="377" t="s">
        <v>216</v>
      </c>
      <c r="C63" s="368">
        <v>59</v>
      </c>
      <c r="D63" s="376" t="s">
        <v>208</v>
      </c>
      <c r="E63" s="368" t="s">
        <v>221</v>
      </c>
      <c r="F63" s="377">
        <v>4059.18</v>
      </c>
      <c r="G63" s="328" t="s">
        <v>11</v>
      </c>
      <c r="H63" s="329"/>
      <c r="I63" s="417" t="s">
        <v>2643</v>
      </c>
      <c r="J63" s="430" t="s">
        <v>222</v>
      </c>
      <c r="K63" s="365" t="s">
        <v>2644</v>
      </c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65"/>
      <c r="Z63" s="365"/>
    </row>
    <row r="64" spans="1:26" s="237" customFormat="1" ht="15.75" customHeight="1" x14ac:dyDescent="0.25">
      <c r="A64" s="366"/>
      <c r="B64" s="377" t="s">
        <v>216</v>
      </c>
      <c r="C64" s="368">
        <v>60</v>
      </c>
      <c r="D64" s="376" t="s">
        <v>208</v>
      </c>
      <c r="E64" s="368" t="s">
        <v>223</v>
      </c>
      <c r="F64" s="377">
        <v>17730</v>
      </c>
      <c r="G64" s="328" t="s">
        <v>11</v>
      </c>
      <c r="H64" s="329"/>
      <c r="I64" s="417" t="s">
        <v>2669</v>
      </c>
      <c r="J64" s="430" t="s">
        <v>224</v>
      </c>
      <c r="K64" s="365" t="s">
        <v>2670</v>
      </c>
      <c r="L64" s="365"/>
      <c r="M64" s="365"/>
      <c r="N64" s="365"/>
      <c r="O64" s="365"/>
      <c r="P64" s="365"/>
      <c r="Q64" s="365"/>
      <c r="R64" s="365"/>
      <c r="S64" s="365"/>
      <c r="T64" s="365"/>
      <c r="U64" s="365"/>
      <c r="V64" s="365"/>
      <c r="W64" s="365"/>
      <c r="X64" s="365"/>
      <c r="Y64" s="365"/>
      <c r="Z64" s="365"/>
    </row>
    <row r="65" spans="1:26" s="237" customFormat="1" ht="15.75" customHeight="1" x14ac:dyDescent="0.25">
      <c r="A65" s="366"/>
      <c r="B65" s="377" t="s">
        <v>225</v>
      </c>
      <c r="C65" s="368">
        <v>61</v>
      </c>
      <c r="D65" s="376" t="s">
        <v>208</v>
      </c>
      <c r="E65" s="368" t="s">
        <v>226</v>
      </c>
      <c r="F65" s="377">
        <v>1800</v>
      </c>
      <c r="G65" s="328" t="s">
        <v>11</v>
      </c>
      <c r="H65" s="329"/>
      <c r="I65" s="417" t="s">
        <v>2665</v>
      </c>
      <c r="J65" s="430" t="s">
        <v>227</v>
      </c>
      <c r="K65" s="365" t="s">
        <v>2666</v>
      </c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5"/>
    </row>
    <row r="66" spans="1:26" s="237" customFormat="1" ht="15.75" customHeight="1" x14ac:dyDescent="0.25">
      <c r="A66" s="366"/>
      <c r="B66" s="377" t="s">
        <v>228</v>
      </c>
      <c r="C66" s="368">
        <v>62</v>
      </c>
      <c r="D66" s="376" t="s">
        <v>208</v>
      </c>
      <c r="E66" s="368" t="s">
        <v>229</v>
      </c>
      <c r="F66" s="377">
        <v>745</v>
      </c>
      <c r="G66" s="328" t="s">
        <v>11</v>
      </c>
      <c r="H66" s="329"/>
      <c r="I66" s="417" t="s">
        <v>2671</v>
      </c>
      <c r="J66" s="430" t="s">
        <v>230</v>
      </c>
      <c r="K66" s="365" t="s">
        <v>2672</v>
      </c>
      <c r="L66" s="365"/>
      <c r="M66" s="365"/>
      <c r="N66" s="365"/>
      <c r="O66" s="365"/>
      <c r="P66" s="365"/>
      <c r="Q66" s="365"/>
      <c r="R66" s="365"/>
      <c r="S66" s="365"/>
      <c r="T66" s="365"/>
      <c r="U66" s="365"/>
      <c r="V66" s="365"/>
      <c r="W66" s="365"/>
      <c r="X66" s="365"/>
      <c r="Y66" s="365"/>
      <c r="Z66" s="365"/>
    </row>
    <row r="67" spans="1:26" s="237" customFormat="1" ht="15.75" customHeight="1" x14ac:dyDescent="0.25">
      <c r="A67" s="366"/>
      <c r="B67" s="377" t="s">
        <v>231</v>
      </c>
      <c r="C67" s="368">
        <v>63</v>
      </c>
      <c r="D67" s="376" t="s">
        <v>208</v>
      </c>
      <c r="E67" s="368" t="s">
        <v>214</v>
      </c>
      <c r="F67" s="377">
        <v>1505</v>
      </c>
      <c r="G67" s="328" t="s">
        <v>91</v>
      </c>
      <c r="H67" s="329"/>
      <c r="I67" s="417" t="s">
        <v>2647</v>
      </c>
      <c r="J67" s="430" t="s">
        <v>232</v>
      </c>
      <c r="K67" s="365" t="s">
        <v>2648</v>
      </c>
      <c r="L67" s="365"/>
      <c r="M67" s="365"/>
      <c r="N67" s="365"/>
      <c r="O67" s="365"/>
      <c r="P67" s="365"/>
      <c r="Q67" s="365"/>
      <c r="R67" s="365"/>
      <c r="S67" s="365"/>
      <c r="T67" s="365"/>
      <c r="U67" s="365"/>
      <c r="V67" s="365"/>
      <c r="W67" s="365"/>
      <c r="X67" s="365"/>
      <c r="Y67" s="365"/>
      <c r="Z67" s="365"/>
    </row>
    <row r="68" spans="1:26" s="237" customFormat="1" ht="15.75" customHeight="1" x14ac:dyDescent="0.25">
      <c r="A68" s="366"/>
      <c r="B68" s="377" t="s">
        <v>231</v>
      </c>
      <c r="C68" s="368">
        <v>64</v>
      </c>
      <c r="D68" s="376" t="s">
        <v>208</v>
      </c>
      <c r="E68" s="368" t="s">
        <v>233</v>
      </c>
      <c r="F68" s="377">
        <v>2770</v>
      </c>
      <c r="G68" s="328" t="s">
        <v>11</v>
      </c>
      <c r="H68" s="329"/>
      <c r="I68" s="417" t="s">
        <v>2645</v>
      </c>
      <c r="J68" s="430" t="s">
        <v>234</v>
      </c>
      <c r="K68" s="365" t="s">
        <v>2646</v>
      </c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  <c r="X68" s="365"/>
      <c r="Y68" s="365"/>
      <c r="Z68" s="365"/>
    </row>
    <row r="69" spans="1:26" s="237" customFormat="1" ht="15.75" customHeight="1" x14ac:dyDescent="0.25">
      <c r="A69" s="366"/>
      <c r="B69" s="377" t="s">
        <v>235</v>
      </c>
      <c r="C69" s="368">
        <v>65</v>
      </c>
      <c r="D69" s="376" t="s">
        <v>208</v>
      </c>
      <c r="E69" s="368" t="s">
        <v>171</v>
      </c>
      <c r="F69" s="377">
        <v>3125</v>
      </c>
      <c r="G69" s="328" t="s">
        <v>11</v>
      </c>
      <c r="H69" s="329"/>
      <c r="I69" s="417" t="s">
        <v>2667</v>
      </c>
      <c r="J69" s="430" t="s">
        <v>236</v>
      </c>
      <c r="K69" s="365" t="s">
        <v>2668</v>
      </c>
      <c r="L69" s="365"/>
      <c r="M69" s="365"/>
      <c r="N69" s="365"/>
      <c r="O69" s="365"/>
      <c r="P69" s="365"/>
      <c r="Q69" s="365"/>
      <c r="R69" s="365"/>
      <c r="S69" s="365"/>
      <c r="T69" s="365"/>
      <c r="U69" s="365"/>
      <c r="V69" s="365"/>
      <c r="W69" s="365"/>
      <c r="X69" s="365"/>
      <c r="Y69" s="365"/>
      <c r="Z69" s="365"/>
    </row>
    <row r="70" spans="1:26" s="237" customFormat="1" ht="15.75" customHeight="1" x14ac:dyDescent="0.25">
      <c r="A70" s="366"/>
      <c r="B70" s="593">
        <v>43374</v>
      </c>
      <c r="C70" s="368">
        <v>66</v>
      </c>
      <c r="D70" s="376" t="s">
        <v>237</v>
      </c>
      <c r="E70" s="594" t="s">
        <v>238</v>
      </c>
      <c r="F70" s="377">
        <v>15355</v>
      </c>
      <c r="G70" s="328" t="s">
        <v>11</v>
      </c>
      <c r="H70" s="329"/>
      <c r="I70" s="417" t="s">
        <v>2621</v>
      </c>
      <c r="J70" s="428" t="s">
        <v>239</v>
      </c>
      <c r="K70" s="365" t="s">
        <v>2622</v>
      </c>
      <c r="L70" s="365"/>
      <c r="M70" s="365"/>
      <c r="N70" s="365"/>
      <c r="O70" s="365"/>
      <c r="P70" s="365"/>
      <c r="Q70" s="365"/>
      <c r="R70" s="365"/>
      <c r="S70" s="365"/>
      <c r="T70" s="365"/>
      <c r="U70" s="365"/>
      <c r="V70" s="365"/>
      <c r="W70" s="365"/>
      <c r="X70" s="365"/>
      <c r="Y70" s="365"/>
      <c r="Z70" s="365"/>
    </row>
    <row r="71" spans="1:26" s="237" customFormat="1" ht="15.75" customHeight="1" x14ac:dyDescent="0.25">
      <c r="A71" s="366"/>
      <c r="B71" s="336">
        <v>43322</v>
      </c>
      <c r="C71" s="368">
        <v>67</v>
      </c>
      <c r="D71" s="376" t="s">
        <v>237</v>
      </c>
      <c r="E71" s="368" t="s">
        <v>240</v>
      </c>
      <c r="F71" s="377">
        <v>215</v>
      </c>
      <c r="G71" s="328" t="s">
        <v>11</v>
      </c>
      <c r="H71" s="329"/>
      <c r="I71" s="417" t="s">
        <v>2652</v>
      </c>
      <c r="J71" s="428" t="s">
        <v>241</v>
      </c>
      <c r="K71" s="365" t="s">
        <v>2651</v>
      </c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  <c r="X71" s="365"/>
      <c r="Y71" s="365"/>
      <c r="Z71" s="365"/>
    </row>
    <row r="72" spans="1:26" s="237" customFormat="1" ht="15.75" customHeight="1" x14ac:dyDescent="0.25">
      <c r="A72" s="366"/>
      <c r="B72" s="377" t="s">
        <v>242</v>
      </c>
      <c r="C72" s="368">
        <v>68</v>
      </c>
      <c r="D72" s="376" t="s">
        <v>237</v>
      </c>
      <c r="E72" s="368" t="s">
        <v>243</v>
      </c>
      <c r="F72" s="377">
        <v>2359</v>
      </c>
      <c r="G72" s="328" t="s">
        <v>11</v>
      </c>
      <c r="H72" s="329"/>
      <c r="I72" s="417" t="s">
        <v>2650</v>
      </c>
      <c r="J72" s="428" t="s">
        <v>244</v>
      </c>
      <c r="K72" s="365" t="s">
        <v>2649</v>
      </c>
      <c r="L72" s="365"/>
      <c r="M72" s="365"/>
      <c r="N72" s="365"/>
      <c r="O72" s="365"/>
      <c r="P72" s="365"/>
      <c r="Q72" s="365"/>
      <c r="R72" s="365"/>
      <c r="S72" s="365"/>
      <c r="T72" s="365"/>
      <c r="U72" s="365"/>
      <c r="V72" s="365"/>
      <c r="W72" s="365"/>
      <c r="X72" s="365"/>
      <c r="Y72" s="365"/>
      <c r="Z72" s="365"/>
    </row>
    <row r="73" spans="1:26" ht="15.75" customHeight="1" x14ac:dyDescent="0.25">
      <c r="A73" s="15"/>
      <c r="B73" s="32" t="s">
        <v>245</v>
      </c>
      <c r="C73" s="33">
        <v>69</v>
      </c>
      <c r="D73" s="25" t="s">
        <v>237</v>
      </c>
      <c r="E73" s="30" t="s">
        <v>246</v>
      </c>
      <c r="F73" s="28"/>
      <c r="G73" s="14" t="s">
        <v>11</v>
      </c>
      <c r="H73" s="21"/>
      <c r="I73" s="372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s="237" customFormat="1" ht="15.75" customHeight="1" x14ac:dyDescent="0.25">
      <c r="A74" s="366"/>
      <c r="B74" s="377" t="s">
        <v>245</v>
      </c>
      <c r="C74" s="368">
        <v>70</v>
      </c>
      <c r="D74" s="376" t="s">
        <v>237</v>
      </c>
      <c r="E74" s="368" t="s">
        <v>247</v>
      </c>
      <c r="F74" s="377">
        <v>9950</v>
      </c>
      <c r="G74" s="328" t="s">
        <v>11</v>
      </c>
      <c r="H74" s="329"/>
      <c r="I74" s="417" t="s">
        <v>2624</v>
      </c>
      <c r="J74" s="428" t="s">
        <v>248</v>
      </c>
      <c r="K74" s="365" t="s">
        <v>2623</v>
      </c>
      <c r="L74" s="365"/>
      <c r="M74" s="365"/>
      <c r="N74" s="365"/>
      <c r="O74" s="365"/>
      <c r="P74" s="365"/>
      <c r="Q74" s="365"/>
      <c r="R74" s="365"/>
      <c r="S74" s="365"/>
      <c r="T74" s="365"/>
      <c r="U74" s="365"/>
      <c r="V74" s="365"/>
      <c r="W74" s="365"/>
      <c r="X74" s="365"/>
      <c r="Y74" s="365"/>
      <c r="Z74" s="365"/>
    </row>
    <row r="75" spans="1:26" s="237" customFormat="1" ht="15.75" customHeight="1" x14ac:dyDescent="0.25">
      <c r="A75" s="366"/>
      <c r="B75" s="377" t="s">
        <v>249</v>
      </c>
      <c r="C75" s="368">
        <v>71</v>
      </c>
      <c r="D75" s="376" t="s">
        <v>237</v>
      </c>
      <c r="E75" s="368" t="s">
        <v>250</v>
      </c>
      <c r="F75" s="377">
        <v>1655</v>
      </c>
      <c r="G75" s="328" t="s">
        <v>11</v>
      </c>
      <c r="H75" s="329"/>
      <c r="I75" s="417" t="s">
        <v>2654</v>
      </c>
      <c r="J75" s="428" t="s">
        <v>251</v>
      </c>
      <c r="K75" s="365" t="s">
        <v>2653</v>
      </c>
      <c r="L75" s="365"/>
      <c r="M75" s="365"/>
      <c r="N75" s="365"/>
      <c r="O75" s="365"/>
      <c r="P75" s="365"/>
      <c r="Q75" s="365"/>
      <c r="R75" s="365"/>
      <c r="S75" s="365"/>
      <c r="T75" s="365"/>
      <c r="U75" s="365"/>
      <c r="V75" s="365"/>
      <c r="W75" s="365"/>
      <c r="X75" s="365"/>
      <c r="Y75" s="365"/>
      <c r="Z75" s="365"/>
    </row>
    <row r="76" spans="1:26" s="237" customFormat="1" ht="15.75" customHeight="1" x14ac:dyDescent="0.25">
      <c r="A76" s="366"/>
      <c r="B76" s="377" t="s">
        <v>249</v>
      </c>
      <c r="C76" s="368">
        <v>72</v>
      </c>
      <c r="D76" s="376" t="s">
        <v>237</v>
      </c>
      <c r="E76" s="368" t="s">
        <v>252</v>
      </c>
      <c r="F76" s="377">
        <v>6861</v>
      </c>
      <c r="G76" s="328" t="s">
        <v>91</v>
      </c>
      <c r="H76" s="329"/>
      <c r="I76" s="417" t="s">
        <v>2655</v>
      </c>
      <c r="J76" s="428" t="s">
        <v>253</v>
      </c>
      <c r="K76" s="365" t="s">
        <v>2656</v>
      </c>
      <c r="L76" s="365"/>
      <c r="M76" s="365"/>
      <c r="N76" s="365"/>
      <c r="O76" s="365"/>
      <c r="P76" s="365"/>
      <c r="Q76" s="365"/>
      <c r="R76" s="365"/>
      <c r="S76" s="365"/>
      <c r="T76" s="365"/>
      <c r="U76" s="365"/>
      <c r="V76" s="365"/>
      <c r="W76" s="365"/>
      <c r="X76" s="365"/>
      <c r="Y76" s="365"/>
      <c r="Z76" s="365"/>
    </row>
    <row r="77" spans="1:26" ht="15.75" customHeight="1" x14ac:dyDescent="0.25">
      <c r="A77" s="15"/>
      <c r="B77" s="20" t="s">
        <v>254</v>
      </c>
      <c r="C77" s="23">
        <v>73</v>
      </c>
      <c r="D77" s="25" t="s">
        <v>237</v>
      </c>
      <c r="E77" s="30" t="s">
        <v>255</v>
      </c>
      <c r="F77" s="34">
        <v>3330</v>
      </c>
      <c r="G77" s="14" t="s">
        <v>11</v>
      </c>
      <c r="H77" s="21"/>
      <c r="I77" s="372"/>
      <c r="J77" s="31" t="s">
        <v>256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s="237" customFormat="1" ht="15.75" customHeight="1" x14ac:dyDescent="0.25">
      <c r="A78" s="366"/>
      <c r="B78" s="377" t="s">
        <v>254</v>
      </c>
      <c r="C78" s="368">
        <v>74</v>
      </c>
      <c r="D78" s="376" t="s">
        <v>237</v>
      </c>
      <c r="E78" s="368" t="s">
        <v>257</v>
      </c>
      <c r="F78" s="377">
        <v>3125</v>
      </c>
      <c r="G78" s="328" t="s">
        <v>91</v>
      </c>
      <c r="H78" s="329"/>
      <c r="I78" s="417" t="s">
        <v>2657</v>
      </c>
      <c r="J78" s="428" t="s">
        <v>258</v>
      </c>
      <c r="K78" s="365" t="s">
        <v>2658</v>
      </c>
      <c r="L78" s="365"/>
      <c r="M78" s="365"/>
      <c r="N78" s="365"/>
      <c r="O78" s="365"/>
      <c r="P78" s="365"/>
      <c r="Q78" s="365"/>
      <c r="R78" s="365"/>
      <c r="S78" s="365"/>
      <c r="T78" s="365"/>
      <c r="U78" s="365"/>
      <c r="V78" s="365"/>
      <c r="W78" s="365"/>
      <c r="X78" s="365"/>
      <c r="Y78" s="365"/>
      <c r="Z78" s="365"/>
    </row>
    <row r="79" spans="1:26" s="237" customFormat="1" ht="15.75" customHeight="1" x14ac:dyDescent="0.25">
      <c r="A79" s="366"/>
      <c r="B79" s="377" t="s">
        <v>254</v>
      </c>
      <c r="C79" s="368">
        <v>75</v>
      </c>
      <c r="D79" s="376" t="s">
        <v>237</v>
      </c>
      <c r="E79" s="368" t="s">
        <v>259</v>
      </c>
      <c r="F79" s="377">
        <v>3347.5</v>
      </c>
      <c r="G79" s="328" t="s">
        <v>11</v>
      </c>
      <c r="H79" s="329"/>
      <c r="I79" s="417" t="s">
        <v>2626</v>
      </c>
      <c r="J79" s="428" t="s">
        <v>260</v>
      </c>
      <c r="K79" s="365" t="s">
        <v>2625</v>
      </c>
      <c r="L79" s="365"/>
      <c r="M79" s="365"/>
      <c r="N79" s="365"/>
      <c r="O79" s="365"/>
      <c r="P79" s="365"/>
      <c r="Q79" s="365"/>
      <c r="R79" s="365"/>
      <c r="S79" s="365"/>
      <c r="T79" s="365"/>
      <c r="U79" s="365"/>
      <c r="V79" s="365"/>
      <c r="W79" s="365"/>
      <c r="X79" s="365"/>
      <c r="Y79" s="365"/>
      <c r="Z79" s="365"/>
    </row>
    <row r="80" spans="1:26" ht="15.75" customHeight="1" x14ac:dyDescent="0.25">
      <c r="A80" s="15"/>
      <c r="B80" s="20" t="s">
        <v>254</v>
      </c>
      <c r="C80" s="23">
        <v>76</v>
      </c>
      <c r="D80" s="25" t="s">
        <v>237</v>
      </c>
      <c r="E80" s="23" t="s">
        <v>261</v>
      </c>
      <c r="F80" s="20">
        <v>2421.69</v>
      </c>
      <c r="G80" s="14" t="s">
        <v>11</v>
      </c>
      <c r="H80" s="21"/>
      <c r="I80" s="372"/>
      <c r="J80" s="31" t="s">
        <v>262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s="237" customFormat="1" ht="15.75" customHeight="1" x14ac:dyDescent="0.25">
      <c r="A81" s="366"/>
      <c r="B81" s="377" t="s">
        <v>263</v>
      </c>
      <c r="C81" s="368">
        <v>77</v>
      </c>
      <c r="D81" s="376" t="s">
        <v>237</v>
      </c>
      <c r="E81" s="368" t="s">
        <v>246</v>
      </c>
      <c r="F81" s="377">
        <v>1775</v>
      </c>
      <c r="G81" s="328" t="s">
        <v>11</v>
      </c>
      <c r="H81" s="329"/>
      <c r="I81" s="417" t="s">
        <v>2630</v>
      </c>
      <c r="J81" s="428" t="s">
        <v>264</v>
      </c>
      <c r="K81" s="365" t="s">
        <v>2629</v>
      </c>
      <c r="L81" s="365"/>
      <c r="M81" s="365"/>
      <c r="N81" s="365"/>
      <c r="O81" s="365"/>
      <c r="P81" s="365"/>
      <c r="Q81" s="365"/>
      <c r="R81" s="365"/>
      <c r="S81" s="365"/>
      <c r="T81" s="365"/>
      <c r="U81" s="365"/>
      <c r="V81" s="365"/>
      <c r="W81" s="365"/>
      <c r="X81" s="365"/>
      <c r="Y81" s="365"/>
      <c r="Z81" s="365"/>
    </row>
    <row r="82" spans="1:26" s="237" customFormat="1" ht="15.75" customHeight="1" x14ac:dyDescent="0.25">
      <c r="A82" s="366"/>
      <c r="B82" s="377" t="s">
        <v>263</v>
      </c>
      <c r="C82" s="368">
        <v>78</v>
      </c>
      <c r="D82" s="376" t="s">
        <v>237</v>
      </c>
      <c r="E82" s="368" t="s">
        <v>265</v>
      </c>
      <c r="F82" s="377">
        <v>4095</v>
      </c>
      <c r="G82" s="328" t="s">
        <v>11</v>
      </c>
      <c r="H82" s="329"/>
      <c r="I82" s="417" t="s">
        <v>2627</v>
      </c>
      <c r="J82" s="428" t="s">
        <v>266</v>
      </c>
      <c r="K82" s="365" t="s">
        <v>2628</v>
      </c>
      <c r="L82" s="365"/>
      <c r="M82" s="365"/>
      <c r="N82" s="365"/>
      <c r="O82" s="365"/>
      <c r="P82" s="365"/>
      <c r="Q82" s="365"/>
      <c r="R82" s="365"/>
      <c r="S82" s="365"/>
      <c r="T82" s="365"/>
      <c r="U82" s="365"/>
      <c r="V82" s="365"/>
      <c r="W82" s="365"/>
      <c r="X82" s="365"/>
      <c r="Y82" s="365"/>
      <c r="Z82" s="365"/>
    </row>
    <row r="83" spans="1:26" s="237" customFormat="1" ht="15.75" customHeight="1" x14ac:dyDescent="0.25">
      <c r="A83" s="366"/>
      <c r="B83" s="983" t="s">
        <v>267</v>
      </c>
      <c r="C83" s="983">
        <v>79</v>
      </c>
      <c r="D83" s="984" t="s">
        <v>237</v>
      </c>
      <c r="E83" s="368" t="s">
        <v>268</v>
      </c>
      <c r="F83" s="377">
        <v>2355</v>
      </c>
      <c r="G83" s="958" t="s">
        <v>11</v>
      </c>
      <c r="H83" s="329"/>
      <c r="I83" s="945" t="s">
        <v>2631</v>
      </c>
      <c r="J83" s="937" t="s">
        <v>269</v>
      </c>
      <c r="K83" s="944" t="s">
        <v>2632</v>
      </c>
      <c r="L83" s="365"/>
      <c r="M83" s="365"/>
      <c r="N83" s="365"/>
      <c r="O83" s="365"/>
      <c r="P83" s="365"/>
      <c r="Q83" s="365"/>
      <c r="R83" s="365"/>
      <c r="S83" s="365"/>
      <c r="T83" s="365"/>
      <c r="U83" s="365"/>
      <c r="V83" s="365"/>
      <c r="W83" s="365"/>
      <c r="X83" s="365"/>
      <c r="Y83" s="365"/>
      <c r="Z83" s="365"/>
    </row>
    <row r="84" spans="1:26" s="237" customFormat="1" ht="15.75" customHeight="1" x14ac:dyDescent="0.25">
      <c r="A84" s="366"/>
      <c r="B84" s="956"/>
      <c r="C84" s="956"/>
      <c r="D84" s="954"/>
      <c r="E84" s="368" t="s">
        <v>270</v>
      </c>
      <c r="F84" s="377">
        <v>3390</v>
      </c>
      <c r="G84" s="954"/>
      <c r="H84" s="329"/>
      <c r="I84" s="947"/>
      <c r="J84" s="936"/>
      <c r="K84" s="944"/>
      <c r="L84" s="365"/>
      <c r="M84" s="365"/>
      <c r="N84" s="365"/>
      <c r="O84" s="365"/>
      <c r="P84" s="365"/>
      <c r="Q84" s="365"/>
      <c r="R84" s="365"/>
      <c r="S84" s="365"/>
      <c r="T84" s="365"/>
      <c r="U84" s="365"/>
      <c r="V84" s="365"/>
      <c r="W84" s="365"/>
      <c r="X84" s="365"/>
      <c r="Y84" s="365"/>
      <c r="Z84" s="365"/>
    </row>
    <row r="85" spans="1:26" s="237" customFormat="1" ht="15.75" customHeight="1" x14ac:dyDescent="0.25">
      <c r="A85" s="366"/>
      <c r="B85" s="377" t="s">
        <v>267</v>
      </c>
      <c r="C85" s="368">
        <v>80</v>
      </c>
      <c r="D85" s="376" t="s">
        <v>237</v>
      </c>
      <c r="E85" s="368" t="s">
        <v>255</v>
      </c>
      <c r="F85" s="377">
        <v>745</v>
      </c>
      <c r="G85" s="328" t="s">
        <v>11</v>
      </c>
      <c r="H85" s="329"/>
      <c r="I85" s="417" t="s">
        <v>2633</v>
      </c>
      <c r="J85" s="428" t="s">
        <v>271</v>
      </c>
      <c r="K85" s="365" t="s">
        <v>2634</v>
      </c>
      <c r="L85" s="365"/>
      <c r="M85" s="365"/>
      <c r="N85" s="365"/>
      <c r="O85" s="365"/>
      <c r="P85" s="365"/>
      <c r="Q85" s="365"/>
      <c r="R85" s="365"/>
      <c r="S85" s="365"/>
      <c r="T85" s="365"/>
      <c r="U85" s="365"/>
      <c r="V85" s="365"/>
      <c r="W85" s="365"/>
      <c r="X85" s="365"/>
      <c r="Y85" s="365"/>
      <c r="Z85" s="365"/>
    </row>
    <row r="86" spans="1:26" ht="15.75" customHeight="1" x14ac:dyDescent="0.25">
      <c r="A86" s="15"/>
      <c r="B86" s="20" t="s">
        <v>267</v>
      </c>
      <c r="C86" s="14">
        <v>81</v>
      </c>
      <c r="D86" s="25" t="s">
        <v>237</v>
      </c>
      <c r="E86" s="23" t="s">
        <v>272</v>
      </c>
      <c r="F86" s="20">
        <v>500</v>
      </c>
      <c r="G86" s="14" t="s">
        <v>11</v>
      </c>
      <c r="H86" s="21"/>
      <c r="I86" s="372"/>
      <c r="J86" s="35" t="s">
        <v>273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s="237" customFormat="1" ht="15.75" customHeight="1" x14ac:dyDescent="0.25">
      <c r="A87" s="366"/>
      <c r="B87" s="336">
        <v>43111</v>
      </c>
      <c r="C87" s="328">
        <v>82</v>
      </c>
      <c r="D87" s="328" t="s">
        <v>274</v>
      </c>
      <c r="E87" s="368" t="s">
        <v>275</v>
      </c>
      <c r="F87" s="377">
        <v>11950</v>
      </c>
      <c r="G87" s="328" t="s">
        <v>11</v>
      </c>
      <c r="H87" s="329"/>
      <c r="I87" s="417" t="s">
        <v>2635</v>
      </c>
      <c r="J87" s="426">
        <v>82</v>
      </c>
      <c r="K87" s="365" t="s">
        <v>2636</v>
      </c>
      <c r="L87" s="365"/>
      <c r="M87" s="365"/>
      <c r="N87" s="365"/>
      <c r="O87" s="365"/>
      <c r="P87" s="365"/>
      <c r="Q87" s="365"/>
      <c r="R87" s="365"/>
      <c r="S87" s="365"/>
      <c r="T87" s="365"/>
      <c r="U87" s="365"/>
      <c r="V87" s="365"/>
      <c r="W87" s="365"/>
      <c r="X87" s="365"/>
      <c r="Y87" s="365"/>
      <c r="Z87" s="365"/>
    </row>
    <row r="88" spans="1:26" s="237" customFormat="1" ht="15.75" customHeight="1" x14ac:dyDescent="0.25">
      <c r="A88" s="366"/>
      <c r="B88" s="336">
        <v>43170</v>
      </c>
      <c r="C88" s="328">
        <v>83</v>
      </c>
      <c r="D88" s="328" t="s">
        <v>274</v>
      </c>
      <c r="E88" s="368" t="s">
        <v>276</v>
      </c>
      <c r="F88" s="377">
        <v>575</v>
      </c>
      <c r="G88" s="328" t="s">
        <v>11</v>
      </c>
      <c r="H88" s="329"/>
      <c r="I88" s="417" t="s">
        <v>2615</v>
      </c>
      <c r="J88" s="426">
        <v>83</v>
      </c>
      <c r="K88" s="365" t="s">
        <v>2616</v>
      </c>
      <c r="L88" s="427" t="s">
        <v>2598</v>
      </c>
      <c r="M88" s="365"/>
      <c r="N88" s="365"/>
      <c r="O88" s="365"/>
      <c r="P88" s="365"/>
      <c r="Q88" s="365"/>
      <c r="R88" s="365"/>
      <c r="S88" s="365"/>
      <c r="T88" s="365"/>
      <c r="U88" s="365"/>
      <c r="V88" s="365"/>
      <c r="W88" s="365"/>
      <c r="X88" s="365"/>
      <c r="Y88" s="365"/>
      <c r="Z88" s="365"/>
    </row>
    <row r="89" spans="1:26" s="237" customFormat="1" ht="15.75" customHeight="1" x14ac:dyDescent="0.25">
      <c r="A89" s="366"/>
      <c r="B89" s="999">
        <v>43231</v>
      </c>
      <c r="C89" s="957">
        <v>84</v>
      </c>
      <c r="D89" s="962" t="s">
        <v>274</v>
      </c>
      <c r="E89" s="368" t="s">
        <v>277</v>
      </c>
      <c r="F89" s="377">
        <v>3432</v>
      </c>
      <c r="G89" s="958" t="s">
        <v>11</v>
      </c>
      <c r="H89" s="329"/>
      <c r="I89" s="945" t="s">
        <v>2593</v>
      </c>
      <c r="J89" s="1000">
        <v>84</v>
      </c>
      <c r="K89" s="944" t="s">
        <v>2592</v>
      </c>
      <c r="L89" s="365"/>
      <c r="M89" s="365"/>
      <c r="N89" s="365"/>
      <c r="O89" s="365"/>
      <c r="P89" s="365"/>
      <c r="Q89" s="365"/>
      <c r="R89" s="365"/>
      <c r="S89" s="365"/>
      <c r="T89" s="365"/>
      <c r="U89" s="365"/>
      <c r="V89" s="365"/>
      <c r="W89" s="365"/>
      <c r="X89" s="365"/>
      <c r="Y89" s="365"/>
      <c r="Z89" s="365"/>
    </row>
    <row r="90" spans="1:26" s="237" customFormat="1" ht="15.75" customHeight="1" x14ac:dyDescent="0.25">
      <c r="A90" s="366"/>
      <c r="B90" s="960"/>
      <c r="C90" s="953"/>
      <c r="D90" s="953"/>
      <c r="E90" s="368" t="s">
        <v>278</v>
      </c>
      <c r="F90" s="377">
        <v>3442.5</v>
      </c>
      <c r="G90" s="953"/>
      <c r="H90" s="329"/>
      <c r="I90" s="946"/>
      <c r="J90" s="935"/>
      <c r="K90" s="944"/>
      <c r="L90" s="365"/>
      <c r="M90" s="365"/>
      <c r="N90" s="365"/>
      <c r="O90" s="365"/>
      <c r="P90" s="365"/>
      <c r="Q90" s="365"/>
      <c r="R90" s="365"/>
      <c r="S90" s="365"/>
      <c r="T90" s="365"/>
      <c r="U90" s="365"/>
      <c r="V90" s="365"/>
      <c r="W90" s="365"/>
      <c r="X90" s="365"/>
      <c r="Y90" s="365"/>
      <c r="Z90" s="365"/>
    </row>
    <row r="91" spans="1:26" s="237" customFormat="1" ht="15.75" customHeight="1" x14ac:dyDescent="0.25">
      <c r="A91" s="366"/>
      <c r="B91" s="956"/>
      <c r="C91" s="954"/>
      <c r="D91" s="954"/>
      <c r="E91" s="368" t="s">
        <v>279</v>
      </c>
      <c r="F91" s="377">
        <v>440.5</v>
      </c>
      <c r="G91" s="954"/>
      <c r="H91" s="329"/>
      <c r="I91" s="947"/>
      <c r="J91" s="936"/>
      <c r="K91" s="944"/>
      <c r="L91" s="365"/>
      <c r="M91" s="365"/>
      <c r="N91" s="365"/>
      <c r="O91" s="365"/>
      <c r="P91" s="365"/>
      <c r="Q91" s="365"/>
      <c r="R91" s="365"/>
      <c r="S91" s="365"/>
      <c r="T91" s="365"/>
      <c r="U91" s="365"/>
      <c r="V91" s="365"/>
      <c r="W91" s="365"/>
      <c r="X91" s="365"/>
      <c r="Y91" s="365"/>
      <c r="Z91" s="365"/>
    </row>
    <row r="92" spans="1:26" s="237" customFormat="1" ht="15.75" customHeight="1" x14ac:dyDescent="0.25">
      <c r="A92" s="366"/>
      <c r="B92" s="377" t="s">
        <v>280</v>
      </c>
      <c r="C92" s="328">
        <v>85</v>
      </c>
      <c r="D92" s="328" t="s">
        <v>274</v>
      </c>
      <c r="E92" s="368" t="s">
        <v>281</v>
      </c>
      <c r="F92" s="377">
        <v>18020</v>
      </c>
      <c r="G92" s="328" t="s">
        <v>11</v>
      </c>
      <c r="H92" s="329"/>
      <c r="I92" s="417" t="s">
        <v>2637</v>
      </c>
      <c r="J92" s="426">
        <v>85</v>
      </c>
      <c r="K92" s="365" t="s">
        <v>2638</v>
      </c>
      <c r="L92" s="365"/>
      <c r="M92" s="365"/>
      <c r="N92" s="365"/>
      <c r="O92" s="365"/>
      <c r="P92" s="365"/>
      <c r="Q92" s="365"/>
      <c r="R92" s="365"/>
      <c r="S92" s="365"/>
      <c r="T92" s="365"/>
      <c r="U92" s="365"/>
      <c r="V92" s="365"/>
      <c r="W92" s="365"/>
      <c r="X92" s="365"/>
      <c r="Y92" s="365"/>
      <c r="Z92" s="365"/>
    </row>
    <row r="93" spans="1:26" s="237" customFormat="1" ht="15.75" customHeight="1" x14ac:dyDescent="0.25">
      <c r="A93" s="366"/>
      <c r="B93" s="377" t="s">
        <v>282</v>
      </c>
      <c r="C93" s="368">
        <v>86</v>
      </c>
      <c r="D93" s="425" t="s">
        <v>274</v>
      </c>
      <c r="E93" s="368" t="s">
        <v>283</v>
      </c>
      <c r="F93" s="377">
        <v>2418.36</v>
      </c>
      <c r="G93" s="328" t="s">
        <v>11</v>
      </c>
      <c r="H93" s="329"/>
      <c r="I93" s="417" t="s">
        <v>2594</v>
      </c>
      <c r="J93" s="426">
        <v>86</v>
      </c>
      <c r="K93" s="365" t="s">
        <v>2595</v>
      </c>
      <c r="L93" s="365"/>
      <c r="M93" s="365"/>
      <c r="N93" s="365"/>
      <c r="O93" s="365"/>
      <c r="P93" s="365"/>
      <c r="Q93" s="365"/>
      <c r="R93" s="365"/>
      <c r="S93" s="365"/>
      <c r="T93" s="365"/>
      <c r="U93" s="365"/>
      <c r="V93" s="365"/>
      <c r="W93" s="365"/>
      <c r="X93" s="365"/>
      <c r="Y93" s="365"/>
      <c r="Z93" s="365"/>
    </row>
    <row r="94" spans="1:26" s="237" customFormat="1" ht="15.75" customHeight="1" x14ac:dyDescent="0.25">
      <c r="A94" s="366"/>
      <c r="B94" s="377" t="s">
        <v>284</v>
      </c>
      <c r="C94" s="368">
        <v>87</v>
      </c>
      <c r="D94" s="425" t="s">
        <v>274</v>
      </c>
      <c r="E94" s="368" t="s">
        <v>285</v>
      </c>
      <c r="F94" s="377">
        <v>980</v>
      </c>
      <c r="G94" s="328" t="s">
        <v>11</v>
      </c>
      <c r="H94" s="329"/>
      <c r="I94" s="417" t="s">
        <v>2599</v>
      </c>
      <c r="J94" s="426">
        <v>87</v>
      </c>
      <c r="K94" s="365" t="s">
        <v>2600</v>
      </c>
      <c r="L94" s="365"/>
      <c r="M94" s="365"/>
      <c r="N94" s="365"/>
      <c r="O94" s="365"/>
      <c r="P94" s="365"/>
      <c r="Q94" s="365"/>
      <c r="R94" s="365"/>
      <c r="S94" s="365"/>
      <c r="T94" s="365"/>
      <c r="U94" s="365"/>
      <c r="V94" s="365"/>
      <c r="W94" s="365"/>
      <c r="X94" s="365"/>
      <c r="Y94" s="365"/>
      <c r="Z94" s="365"/>
    </row>
    <row r="95" spans="1:26" s="237" customFormat="1" ht="15.75" customHeight="1" x14ac:dyDescent="0.25">
      <c r="A95" s="366"/>
      <c r="B95" s="377" t="s">
        <v>286</v>
      </c>
      <c r="C95" s="368">
        <v>88</v>
      </c>
      <c r="D95" s="425" t="s">
        <v>274</v>
      </c>
      <c r="E95" s="368" t="s">
        <v>287</v>
      </c>
      <c r="F95" s="377">
        <v>3995</v>
      </c>
      <c r="G95" s="328" t="s">
        <v>91</v>
      </c>
      <c r="H95" s="329"/>
      <c r="I95" s="417" t="s">
        <v>2617</v>
      </c>
      <c r="J95" s="426">
        <v>88</v>
      </c>
      <c r="K95" s="365" t="s">
        <v>2618</v>
      </c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65"/>
      <c r="Z95" s="365"/>
    </row>
    <row r="96" spans="1:26" s="237" customFormat="1" ht="15.75" customHeight="1" x14ac:dyDescent="0.25">
      <c r="A96" s="366"/>
      <c r="B96" s="377" t="s">
        <v>286</v>
      </c>
      <c r="C96" s="368">
        <v>89</v>
      </c>
      <c r="D96" s="425" t="s">
        <v>274</v>
      </c>
      <c r="E96" s="368" t="s">
        <v>287</v>
      </c>
      <c r="F96" s="377">
        <v>490</v>
      </c>
      <c r="G96" s="328" t="s">
        <v>91</v>
      </c>
      <c r="H96" s="329"/>
      <c r="I96" s="417" t="s">
        <v>2602</v>
      </c>
      <c r="J96" s="426">
        <v>89</v>
      </c>
      <c r="K96" s="365" t="s">
        <v>2601</v>
      </c>
      <c r="L96" s="365"/>
      <c r="M96" s="365"/>
      <c r="N96" s="365"/>
      <c r="O96" s="365"/>
      <c r="P96" s="365"/>
      <c r="Q96" s="365"/>
      <c r="R96" s="365"/>
      <c r="S96" s="365"/>
      <c r="T96" s="365"/>
      <c r="U96" s="365"/>
      <c r="V96" s="365"/>
      <c r="W96" s="365"/>
      <c r="X96" s="365"/>
      <c r="Y96" s="365"/>
      <c r="Z96" s="365"/>
    </row>
    <row r="97" spans="1:26" ht="15.75" customHeight="1" x14ac:dyDescent="0.25">
      <c r="A97" s="15"/>
      <c r="B97" s="20" t="s">
        <v>286</v>
      </c>
      <c r="C97" s="23">
        <v>90</v>
      </c>
      <c r="D97" s="36" t="s">
        <v>274</v>
      </c>
      <c r="E97" s="30" t="s">
        <v>246</v>
      </c>
      <c r="F97" s="34">
        <v>1650</v>
      </c>
      <c r="G97" s="14" t="s">
        <v>91</v>
      </c>
      <c r="H97" s="21"/>
      <c r="I97" s="372"/>
      <c r="J97" s="35">
        <v>90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15"/>
      <c r="B98" s="20" t="s">
        <v>288</v>
      </c>
      <c r="C98" s="23">
        <v>91</v>
      </c>
      <c r="D98" s="36" t="s">
        <v>274</v>
      </c>
      <c r="E98" s="23" t="s">
        <v>289</v>
      </c>
      <c r="F98" s="20">
        <v>620</v>
      </c>
      <c r="G98" s="14" t="s">
        <v>91</v>
      </c>
      <c r="H98" s="21"/>
      <c r="I98" s="372"/>
      <c r="J98" s="35">
        <v>91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s="237" customFormat="1" ht="15.75" customHeight="1" x14ac:dyDescent="0.25">
      <c r="A99" s="366"/>
      <c r="B99" s="377" t="s">
        <v>288</v>
      </c>
      <c r="C99" s="368">
        <v>92</v>
      </c>
      <c r="D99" s="425" t="s">
        <v>274</v>
      </c>
      <c r="E99" s="368" t="s">
        <v>290</v>
      </c>
      <c r="F99" s="377">
        <v>2770</v>
      </c>
      <c r="G99" s="328" t="s">
        <v>11</v>
      </c>
      <c r="H99" s="329"/>
      <c r="I99" s="417" t="s">
        <v>2611</v>
      </c>
      <c r="J99" s="426">
        <v>92</v>
      </c>
      <c r="K99" s="365" t="s">
        <v>2612</v>
      </c>
      <c r="L99" s="365"/>
      <c r="M99" s="365"/>
      <c r="N99" s="365"/>
      <c r="O99" s="365"/>
      <c r="P99" s="365"/>
      <c r="Q99" s="365"/>
      <c r="R99" s="365"/>
      <c r="S99" s="365"/>
      <c r="T99" s="365"/>
      <c r="U99" s="365"/>
      <c r="V99" s="365"/>
      <c r="W99" s="365"/>
      <c r="X99" s="365"/>
      <c r="Y99" s="365"/>
      <c r="Z99" s="365"/>
    </row>
    <row r="100" spans="1:26" s="237" customFormat="1" ht="15.75" customHeight="1" x14ac:dyDescent="0.25">
      <c r="A100" s="366"/>
      <c r="B100" s="377" t="s">
        <v>288</v>
      </c>
      <c r="C100" s="368">
        <v>93</v>
      </c>
      <c r="D100" s="425" t="s">
        <v>274</v>
      </c>
      <c r="E100" s="368" t="s">
        <v>291</v>
      </c>
      <c r="F100" s="377">
        <v>2360</v>
      </c>
      <c r="G100" s="328" t="s">
        <v>11</v>
      </c>
      <c r="H100" s="329"/>
      <c r="I100" s="417" t="s">
        <v>2608</v>
      </c>
      <c r="J100" s="426">
        <v>93</v>
      </c>
      <c r="K100" s="365" t="s">
        <v>2607</v>
      </c>
      <c r="L100" s="365"/>
      <c r="M100" s="365"/>
      <c r="N100" s="365"/>
      <c r="O100" s="365"/>
      <c r="P100" s="365"/>
      <c r="Q100" s="365"/>
      <c r="R100" s="365"/>
      <c r="S100" s="365"/>
      <c r="T100" s="365"/>
      <c r="U100" s="365"/>
      <c r="V100" s="365"/>
      <c r="W100" s="365"/>
      <c r="X100" s="365"/>
      <c r="Y100" s="365"/>
      <c r="Z100" s="365"/>
    </row>
    <row r="101" spans="1:26" s="237" customFormat="1" ht="15.75" customHeight="1" x14ac:dyDescent="0.25">
      <c r="A101" s="366"/>
      <c r="B101" s="377" t="s">
        <v>292</v>
      </c>
      <c r="C101" s="368">
        <v>94</v>
      </c>
      <c r="D101" s="425" t="s">
        <v>274</v>
      </c>
      <c r="E101" s="368" t="s">
        <v>293</v>
      </c>
      <c r="F101" s="377">
        <v>1655</v>
      </c>
      <c r="G101" s="328" t="s">
        <v>11</v>
      </c>
      <c r="H101" s="329"/>
      <c r="I101" s="417" t="s">
        <v>2597</v>
      </c>
      <c r="J101" s="426">
        <v>94</v>
      </c>
      <c r="K101" s="365" t="s">
        <v>2596</v>
      </c>
      <c r="L101" s="365"/>
      <c r="M101" s="365"/>
      <c r="N101" s="365"/>
      <c r="O101" s="365"/>
      <c r="P101" s="365"/>
      <c r="Q101" s="365"/>
      <c r="R101" s="365"/>
      <c r="S101" s="365"/>
      <c r="T101" s="365"/>
      <c r="U101" s="365"/>
      <c r="V101" s="365"/>
      <c r="W101" s="365"/>
      <c r="X101" s="365"/>
      <c r="Y101" s="365"/>
      <c r="Z101" s="365"/>
    </row>
    <row r="102" spans="1:26" ht="15.75" customHeight="1" x14ac:dyDescent="0.25">
      <c r="A102" s="15"/>
      <c r="B102" s="20" t="s">
        <v>292</v>
      </c>
      <c r="C102" s="23">
        <v>95</v>
      </c>
      <c r="D102" s="36" t="s">
        <v>274</v>
      </c>
      <c r="E102" s="964" t="s">
        <v>294</v>
      </c>
      <c r="F102" s="965">
        <v>815</v>
      </c>
      <c r="G102" s="14" t="s">
        <v>11</v>
      </c>
      <c r="H102" s="21"/>
      <c r="I102" s="372"/>
      <c r="J102" s="35">
        <v>95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15"/>
      <c r="B103" s="20" t="s">
        <v>292</v>
      </c>
      <c r="C103" s="23">
        <v>96</v>
      </c>
      <c r="D103" s="36" t="s">
        <v>274</v>
      </c>
      <c r="E103" s="860"/>
      <c r="F103" s="929"/>
      <c r="G103" s="14" t="s">
        <v>11</v>
      </c>
      <c r="H103" s="21"/>
      <c r="I103" s="372"/>
      <c r="J103" s="35">
        <v>96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s="237" customFormat="1" ht="15.75" customHeight="1" x14ac:dyDescent="0.25">
      <c r="A104" s="366"/>
      <c r="B104" s="377" t="s">
        <v>295</v>
      </c>
      <c r="C104" s="368">
        <v>97</v>
      </c>
      <c r="D104" s="425" t="s">
        <v>274</v>
      </c>
      <c r="E104" s="368" t="s">
        <v>296</v>
      </c>
      <c r="F104" s="377">
        <v>3600</v>
      </c>
      <c r="G104" s="328" t="s">
        <v>11</v>
      </c>
      <c r="H104" s="329"/>
      <c r="I104" s="417" t="s">
        <v>2619</v>
      </c>
      <c r="J104" s="426">
        <v>97</v>
      </c>
      <c r="K104" s="365" t="s">
        <v>2620</v>
      </c>
      <c r="L104" s="365"/>
      <c r="M104" s="365"/>
      <c r="N104" s="365"/>
      <c r="O104" s="365"/>
      <c r="P104" s="365"/>
      <c r="Q104" s="365"/>
      <c r="R104" s="365"/>
      <c r="S104" s="365"/>
      <c r="T104" s="365"/>
      <c r="U104" s="365"/>
      <c r="V104" s="365"/>
      <c r="W104" s="365"/>
      <c r="X104" s="365"/>
      <c r="Y104" s="365"/>
      <c r="Z104" s="365"/>
    </row>
    <row r="105" spans="1:26" s="237" customFormat="1" ht="15.75" customHeight="1" x14ac:dyDescent="0.25">
      <c r="A105" s="366"/>
      <c r="B105" s="377" t="s">
        <v>295</v>
      </c>
      <c r="C105" s="368">
        <v>98</v>
      </c>
      <c r="D105" s="425" t="s">
        <v>274</v>
      </c>
      <c r="E105" s="368" t="s">
        <v>246</v>
      </c>
      <c r="F105" s="377">
        <v>1945</v>
      </c>
      <c r="G105" s="328" t="s">
        <v>11</v>
      </c>
      <c r="H105" s="329"/>
      <c r="I105" s="417" t="s">
        <v>2609</v>
      </c>
      <c r="J105" s="426">
        <v>98</v>
      </c>
      <c r="K105" s="365" t="s">
        <v>2610</v>
      </c>
      <c r="L105" s="365"/>
      <c r="M105" s="365"/>
      <c r="N105" s="365"/>
      <c r="O105" s="365"/>
      <c r="P105" s="365"/>
      <c r="Q105" s="365"/>
      <c r="R105" s="365"/>
      <c r="S105" s="365"/>
      <c r="T105" s="365"/>
      <c r="U105" s="365"/>
      <c r="V105" s="365"/>
      <c r="W105" s="365"/>
      <c r="X105" s="365"/>
      <c r="Y105" s="365"/>
      <c r="Z105" s="365"/>
    </row>
    <row r="106" spans="1:26" s="237" customFormat="1" ht="15.75" customHeight="1" x14ac:dyDescent="0.25">
      <c r="A106" s="366"/>
      <c r="B106" s="377" t="s">
        <v>297</v>
      </c>
      <c r="C106" s="368">
        <v>99</v>
      </c>
      <c r="D106" s="425" t="s">
        <v>274</v>
      </c>
      <c r="E106" s="368" t="s">
        <v>298</v>
      </c>
      <c r="F106" s="377">
        <v>1725</v>
      </c>
      <c r="G106" s="328" t="s">
        <v>11</v>
      </c>
      <c r="H106" s="329"/>
      <c r="I106" s="417" t="s">
        <v>2613</v>
      </c>
      <c r="J106" s="426">
        <v>99</v>
      </c>
      <c r="K106" s="365" t="s">
        <v>2614</v>
      </c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65"/>
      <c r="Z106" s="365"/>
    </row>
    <row r="107" spans="1:26" ht="15.75" customHeight="1" x14ac:dyDescent="0.25">
      <c r="A107" s="15"/>
      <c r="B107" s="20" t="s">
        <v>297</v>
      </c>
      <c r="C107" s="23">
        <v>100</v>
      </c>
      <c r="D107" s="36" t="s">
        <v>274</v>
      </c>
      <c r="E107" s="23" t="s">
        <v>299</v>
      </c>
      <c r="F107" s="966">
        <v>900</v>
      </c>
      <c r="G107" s="14" t="s">
        <v>11</v>
      </c>
      <c r="H107" s="21"/>
      <c r="I107" s="372"/>
      <c r="J107" s="35">
        <v>100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15"/>
      <c r="B108" s="20" t="s">
        <v>297</v>
      </c>
      <c r="C108" s="23">
        <v>101</v>
      </c>
      <c r="D108" s="36" t="s">
        <v>274</v>
      </c>
      <c r="E108" s="23" t="s">
        <v>299</v>
      </c>
      <c r="F108" s="929"/>
      <c r="G108" s="14" t="s">
        <v>11</v>
      </c>
      <c r="H108" s="21"/>
      <c r="I108" s="372"/>
      <c r="J108" s="35">
        <v>101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237" customFormat="1" ht="15.75" customHeight="1" x14ac:dyDescent="0.25">
      <c r="A109" s="366"/>
      <c r="B109" s="961">
        <v>43112</v>
      </c>
      <c r="C109" s="962">
        <v>102</v>
      </c>
      <c r="D109" s="962" t="s">
        <v>300</v>
      </c>
      <c r="E109" s="368" t="s">
        <v>301</v>
      </c>
      <c r="F109" s="377">
        <v>1566.74</v>
      </c>
      <c r="G109" s="958" t="s">
        <v>11</v>
      </c>
      <c r="H109" s="329"/>
      <c r="I109" s="945" t="s">
        <v>2579</v>
      </c>
      <c r="J109" s="980">
        <v>102</v>
      </c>
      <c r="K109" s="944" t="s">
        <v>2580</v>
      </c>
      <c r="L109" s="365"/>
      <c r="M109" s="365"/>
      <c r="N109" s="365"/>
      <c r="O109" s="365"/>
      <c r="P109" s="365"/>
      <c r="Q109" s="365"/>
      <c r="R109" s="365"/>
      <c r="S109" s="365"/>
      <c r="T109" s="365"/>
      <c r="U109" s="365"/>
      <c r="V109" s="365"/>
      <c r="W109" s="365"/>
      <c r="X109" s="365"/>
      <c r="Y109" s="365"/>
      <c r="Z109" s="365"/>
    </row>
    <row r="110" spans="1:26" s="237" customFormat="1" ht="15.75" customHeight="1" x14ac:dyDescent="0.25">
      <c r="A110" s="366"/>
      <c r="B110" s="953"/>
      <c r="C110" s="953"/>
      <c r="D110" s="953"/>
      <c r="E110" s="368" t="s">
        <v>302</v>
      </c>
      <c r="F110" s="377">
        <v>10200</v>
      </c>
      <c r="G110" s="953"/>
      <c r="H110" s="329"/>
      <c r="I110" s="946"/>
      <c r="J110" s="935"/>
      <c r="K110" s="944"/>
      <c r="L110" s="365"/>
      <c r="M110" s="365"/>
      <c r="N110" s="365"/>
      <c r="O110" s="365"/>
      <c r="P110" s="365"/>
      <c r="Q110" s="365"/>
      <c r="R110" s="365"/>
      <c r="S110" s="365"/>
      <c r="T110" s="365"/>
      <c r="U110" s="365"/>
      <c r="V110" s="365"/>
      <c r="W110" s="365"/>
      <c r="X110" s="365"/>
      <c r="Y110" s="365"/>
      <c r="Z110" s="365"/>
    </row>
    <row r="111" spans="1:26" s="237" customFormat="1" ht="15.75" customHeight="1" x14ac:dyDescent="0.25">
      <c r="A111" s="366"/>
      <c r="B111" s="953"/>
      <c r="C111" s="953"/>
      <c r="D111" s="953"/>
      <c r="E111" s="368" t="s">
        <v>303</v>
      </c>
      <c r="F111" s="377">
        <v>12400</v>
      </c>
      <c r="G111" s="953"/>
      <c r="H111" s="329"/>
      <c r="I111" s="946"/>
      <c r="J111" s="935"/>
      <c r="K111" s="944"/>
      <c r="L111" s="365"/>
      <c r="M111" s="365"/>
      <c r="N111" s="365"/>
      <c r="O111" s="365"/>
      <c r="P111" s="365"/>
      <c r="Q111" s="365"/>
      <c r="R111" s="365"/>
      <c r="S111" s="365"/>
      <c r="T111" s="365"/>
      <c r="U111" s="365"/>
      <c r="V111" s="365"/>
      <c r="W111" s="365"/>
      <c r="X111" s="365"/>
      <c r="Y111" s="365"/>
      <c r="Z111" s="365"/>
    </row>
    <row r="112" spans="1:26" s="237" customFormat="1" ht="15.75" customHeight="1" x14ac:dyDescent="0.25">
      <c r="A112" s="366"/>
      <c r="B112" s="954"/>
      <c r="C112" s="954"/>
      <c r="D112" s="954"/>
      <c r="E112" s="368" t="s">
        <v>304</v>
      </c>
      <c r="F112" s="377">
        <v>19230</v>
      </c>
      <c r="G112" s="954"/>
      <c r="H112" s="329"/>
      <c r="I112" s="947"/>
      <c r="J112" s="936"/>
      <c r="K112" s="944"/>
      <c r="L112" s="365"/>
      <c r="M112" s="365"/>
      <c r="N112" s="365"/>
      <c r="O112" s="365"/>
      <c r="P112" s="365"/>
      <c r="Q112" s="365"/>
      <c r="R112" s="365"/>
      <c r="S112" s="365"/>
      <c r="T112" s="365"/>
      <c r="U112" s="365"/>
      <c r="V112" s="365"/>
      <c r="W112" s="365"/>
      <c r="X112" s="365"/>
      <c r="Y112" s="365"/>
      <c r="Z112" s="365"/>
    </row>
    <row r="113" spans="1:26" ht="15.75" customHeight="1" x14ac:dyDescent="0.25">
      <c r="A113" s="15"/>
      <c r="B113" s="18">
        <v>43232</v>
      </c>
      <c r="C113" s="14">
        <v>103</v>
      </c>
      <c r="D113" s="14" t="s">
        <v>300</v>
      </c>
      <c r="E113" s="23" t="s">
        <v>305</v>
      </c>
      <c r="F113" s="20">
        <v>575</v>
      </c>
      <c r="G113" s="37" t="s">
        <v>11</v>
      </c>
      <c r="H113" s="21"/>
      <c r="I113" s="372"/>
      <c r="J113" s="38">
        <v>103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s="237" customFormat="1" ht="15.75" customHeight="1" x14ac:dyDescent="0.25">
      <c r="A114" s="366"/>
      <c r="B114" s="961">
        <v>43263</v>
      </c>
      <c r="C114" s="962">
        <v>104</v>
      </c>
      <c r="D114" s="962" t="s">
        <v>300</v>
      </c>
      <c r="E114" s="368" t="s">
        <v>306</v>
      </c>
      <c r="F114" s="377">
        <v>3395</v>
      </c>
      <c r="G114" s="958" t="s">
        <v>11</v>
      </c>
      <c r="H114" s="329"/>
      <c r="I114" s="945" t="s">
        <v>2575</v>
      </c>
      <c r="J114" s="980">
        <v>104</v>
      </c>
      <c r="K114" s="995" t="s">
        <v>2576</v>
      </c>
      <c r="L114" s="365"/>
      <c r="M114" s="365"/>
      <c r="N114" s="365"/>
      <c r="O114" s="365"/>
      <c r="P114" s="365"/>
      <c r="Q114" s="365"/>
      <c r="R114" s="365"/>
      <c r="S114" s="365"/>
      <c r="T114" s="365"/>
      <c r="U114" s="365"/>
      <c r="V114" s="365"/>
      <c r="W114" s="365"/>
      <c r="X114" s="365"/>
      <c r="Y114" s="365"/>
      <c r="Z114" s="365"/>
    </row>
    <row r="115" spans="1:26" s="237" customFormat="1" ht="15.75" customHeight="1" x14ac:dyDescent="0.25">
      <c r="A115" s="366"/>
      <c r="B115" s="954"/>
      <c r="C115" s="954"/>
      <c r="D115" s="954"/>
      <c r="E115" s="368" t="s">
        <v>307</v>
      </c>
      <c r="F115" s="377">
        <v>1225</v>
      </c>
      <c r="G115" s="954"/>
      <c r="H115" s="329"/>
      <c r="I115" s="997"/>
      <c r="J115" s="936"/>
      <c r="K115" s="995"/>
      <c r="L115" s="365"/>
      <c r="M115" s="365"/>
      <c r="N115" s="365"/>
      <c r="O115" s="365"/>
      <c r="P115" s="365"/>
      <c r="Q115" s="365"/>
      <c r="R115" s="365"/>
      <c r="S115" s="365"/>
      <c r="T115" s="365"/>
      <c r="U115" s="365"/>
      <c r="V115" s="365"/>
      <c r="W115" s="365"/>
      <c r="X115" s="365"/>
      <c r="Y115" s="365"/>
      <c r="Z115" s="365"/>
    </row>
    <row r="116" spans="1:26" s="237" customFormat="1" ht="15.75" customHeight="1" x14ac:dyDescent="0.25">
      <c r="A116" s="366"/>
      <c r="B116" s="336">
        <v>43293</v>
      </c>
      <c r="C116" s="424">
        <v>105</v>
      </c>
      <c r="D116" s="328" t="s">
        <v>300</v>
      </c>
      <c r="E116" s="368" t="s">
        <v>308</v>
      </c>
      <c r="F116" s="377">
        <v>135</v>
      </c>
      <c r="G116" s="328" t="s">
        <v>11</v>
      </c>
      <c r="H116" s="419"/>
      <c r="I116" s="417" t="s">
        <v>2588</v>
      </c>
      <c r="J116" s="423">
        <v>105</v>
      </c>
      <c r="K116" s="365" t="s">
        <v>2587</v>
      </c>
      <c r="L116" s="365"/>
      <c r="M116" s="365"/>
      <c r="N116" s="365"/>
      <c r="O116" s="365"/>
      <c r="P116" s="365"/>
      <c r="Q116" s="365"/>
      <c r="R116" s="365"/>
      <c r="S116" s="365"/>
      <c r="T116" s="365"/>
      <c r="U116" s="365"/>
      <c r="V116" s="365"/>
      <c r="W116" s="365"/>
      <c r="X116" s="365"/>
      <c r="Y116" s="365"/>
      <c r="Z116" s="365"/>
    </row>
    <row r="117" spans="1:26" s="237" customFormat="1" ht="15.75" customHeight="1" x14ac:dyDescent="0.25">
      <c r="A117" s="366"/>
      <c r="B117" s="336">
        <v>43324</v>
      </c>
      <c r="C117" s="328">
        <v>106</v>
      </c>
      <c r="D117" s="328" t="s">
        <v>300</v>
      </c>
      <c r="E117" s="368" t="s">
        <v>309</v>
      </c>
      <c r="F117" s="377">
        <v>1925</v>
      </c>
      <c r="G117" s="328" t="s">
        <v>11</v>
      </c>
      <c r="H117" s="419"/>
      <c r="I117" s="417" t="s">
        <v>2578</v>
      </c>
      <c r="J117" s="423">
        <v>106</v>
      </c>
      <c r="K117" s="365" t="s">
        <v>2577</v>
      </c>
      <c r="L117" s="365"/>
      <c r="M117" s="365"/>
      <c r="N117" s="365"/>
      <c r="O117" s="365"/>
      <c r="P117" s="365"/>
      <c r="Q117" s="365"/>
      <c r="R117" s="365"/>
      <c r="S117" s="365"/>
      <c r="T117" s="365"/>
      <c r="U117" s="365"/>
      <c r="V117" s="365"/>
      <c r="W117" s="365"/>
      <c r="X117" s="365"/>
      <c r="Y117" s="365"/>
      <c r="Z117" s="365"/>
    </row>
    <row r="118" spans="1:26" s="237" customFormat="1" ht="15.75" customHeight="1" x14ac:dyDescent="0.25">
      <c r="A118" s="366"/>
      <c r="B118" s="377" t="s">
        <v>310</v>
      </c>
      <c r="C118" s="328">
        <v>107</v>
      </c>
      <c r="D118" s="328" t="s">
        <v>300</v>
      </c>
      <c r="E118" s="368" t="s">
        <v>311</v>
      </c>
      <c r="F118" s="377">
        <v>2770</v>
      </c>
      <c r="G118" s="328" t="s">
        <v>11</v>
      </c>
      <c r="H118" s="419"/>
      <c r="I118" s="417" t="s">
        <v>2589</v>
      </c>
      <c r="J118" s="423">
        <v>107</v>
      </c>
      <c r="K118" s="365" t="s">
        <v>2590</v>
      </c>
      <c r="L118" s="365"/>
      <c r="M118" s="365"/>
      <c r="N118" s="365"/>
      <c r="O118" s="365"/>
      <c r="P118" s="365"/>
      <c r="Q118" s="365"/>
      <c r="R118" s="365"/>
      <c r="S118" s="365"/>
      <c r="T118" s="365"/>
      <c r="U118" s="365"/>
      <c r="V118" s="365"/>
      <c r="W118" s="365"/>
      <c r="X118" s="365"/>
      <c r="Y118" s="365"/>
      <c r="Z118" s="365"/>
    </row>
    <row r="119" spans="1:26" s="237" customFormat="1" ht="15.75" customHeight="1" x14ac:dyDescent="0.25">
      <c r="A119" s="366"/>
      <c r="B119" s="377" t="s">
        <v>310</v>
      </c>
      <c r="C119" s="328">
        <v>108</v>
      </c>
      <c r="D119" s="328" t="s">
        <v>300</v>
      </c>
      <c r="E119" s="368" t="s">
        <v>312</v>
      </c>
      <c r="F119" s="377">
        <v>500</v>
      </c>
      <c r="G119" s="328" t="s">
        <v>11</v>
      </c>
      <c r="H119" s="419"/>
      <c r="I119" s="417" t="s">
        <v>2582</v>
      </c>
      <c r="J119" s="423">
        <v>108</v>
      </c>
      <c r="K119" s="365" t="s">
        <v>2581</v>
      </c>
      <c r="L119" s="365"/>
      <c r="M119" s="365"/>
      <c r="N119" s="365"/>
      <c r="O119" s="365"/>
      <c r="P119" s="365"/>
      <c r="Q119" s="365"/>
      <c r="R119" s="365"/>
      <c r="S119" s="365"/>
      <c r="T119" s="365"/>
      <c r="U119" s="365"/>
      <c r="V119" s="365"/>
      <c r="W119" s="365"/>
      <c r="X119" s="365"/>
      <c r="Y119" s="365"/>
      <c r="Z119" s="365"/>
    </row>
    <row r="120" spans="1:26" s="237" customFormat="1" ht="15.75" customHeight="1" x14ac:dyDescent="0.25">
      <c r="A120" s="366"/>
      <c r="B120" s="377" t="s">
        <v>310</v>
      </c>
      <c r="C120" s="328">
        <v>109</v>
      </c>
      <c r="D120" s="328" t="s">
        <v>300</v>
      </c>
      <c r="E120" s="368" t="s">
        <v>313</v>
      </c>
      <c r="F120" s="377">
        <v>575</v>
      </c>
      <c r="G120" s="328" t="s">
        <v>11</v>
      </c>
      <c r="H120" s="419"/>
      <c r="I120" s="417" t="s">
        <v>2585</v>
      </c>
      <c r="J120" s="423">
        <v>109</v>
      </c>
      <c r="K120" s="365" t="s">
        <v>2586</v>
      </c>
      <c r="L120" s="365"/>
      <c r="M120" s="365"/>
      <c r="N120" s="365"/>
      <c r="O120" s="365"/>
      <c r="P120" s="365"/>
      <c r="Q120" s="365"/>
      <c r="R120" s="365"/>
      <c r="S120" s="365"/>
      <c r="T120" s="365"/>
      <c r="U120" s="365"/>
      <c r="V120" s="365"/>
      <c r="W120" s="365"/>
      <c r="X120" s="365"/>
      <c r="Y120" s="365"/>
      <c r="Z120" s="365"/>
    </row>
    <row r="121" spans="1:26" s="237" customFormat="1" ht="15.75" customHeight="1" x14ac:dyDescent="0.25">
      <c r="A121" s="366"/>
      <c r="B121" s="377" t="s">
        <v>310</v>
      </c>
      <c r="C121" s="328">
        <v>110</v>
      </c>
      <c r="D121" s="328" t="s">
        <v>300</v>
      </c>
      <c r="E121" s="368" t="s">
        <v>314</v>
      </c>
      <c r="F121" s="377">
        <v>645</v>
      </c>
      <c r="G121" s="328" t="s">
        <v>11</v>
      </c>
      <c r="H121" s="419"/>
      <c r="I121" s="417" t="s">
        <v>2606</v>
      </c>
      <c r="J121" s="423">
        <v>110</v>
      </c>
      <c r="K121" s="365" t="s">
        <v>2605</v>
      </c>
      <c r="L121" s="365"/>
      <c r="M121" s="365"/>
      <c r="N121" s="365"/>
      <c r="O121" s="365"/>
      <c r="P121" s="365"/>
      <c r="Q121" s="365"/>
      <c r="R121" s="365"/>
      <c r="S121" s="365"/>
      <c r="T121" s="365"/>
      <c r="U121" s="365"/>
      <c r="V121" s="365"/>
      <c r="W121" s="365"/>
      <c r="X121" s="365"/>
      <c r="Y121" s="365"/>
      <c r="Z121" s="365"/>
    </row>
    <row r="122" spans="1:26" s="237" customFormat="1" ht="15.75" customHeight="1" x14ac:dyDescent="0.25">
      <c r="A122" s="366"/>
      <c r="B122" s="377" t="s">
        <v>310</v>
      </c>
      <c r="C122" s="328">
        <v>111</v>
      </c>
      <c r="D122" s="328" t="s">
        <v>300</v>
      </c>
      <c r="E122" s="368" t="s">
        <v>315</v>
      </c>
      <c r="F122" s="377">
        <v>3600</v>
      </c>
      <c r="G122" s="328" t="s">
        <v>11</v>
      </c>
      <c r="H122" s="419"/>
      <c r="I122" s="417" t="s">
        <v>2584</v>
      </c>
      <c r="J122" s="423">
        <v>111</v>
      </c>
      <c r="K122" s="365" t="s">
        <v>2583</v>
      </c>
      <c r="L122" s="365"/>
      <c r="M122" s="365"/>
      <c r="N122" s="365"/>
      <c r="O122" s="365"/>
      <c r="P122" s="365"/>
      <c r="Q122" s="365"/>
      <c r="R122" s="365"/>
      <c r="S122" s="365"/>
      <c r="T122" s="365"/>
      <c r="U122" s="365"/>
      <c r="V122" s="365"/>
      <c r="W122" s="365"/>
      <c r="X122" s="365"/>
      <c r="Y122" s="365"/>
      <c r="Z122" s="365"/>
    </row>
    <row r="123" spans="1:26" s="237" customFormat="1" ht="15.75" customHeight="1" x14ac:dyDescent="0.25">
      <c r="A123" s="366"/>
      <c r="B123" s="377" t="s">
        <v>310</v>
      </c>
      <c r="C123" s="328">
        <v>112</v>
      </c>
      <c r="D123" s="328" t="s">
        <v>300</v>
      </c>
      <c r="E123" s="368" t="s">
        <v>316</v>
      </c>
      <c r="F123" s="377">
        <v>635</v>
      </c>
      <c r="G123" s="328" t="s">
        <v>91</v>
      </c>
      <c r="H123" s="419"/>
      <c r="I123" s="417" t="s">
        <v>2604</v>
      </c>
      <c r="J123" s="365"/>
      <c r="K123" s="365" t="s">
        <v>2603</v>
      </c>
      <c r="L123" s="365"/>
      <c r="M123" s="365"/>
      <c r="N123" s="365"/>
      <c r="O123" s="365"/>
      <c r="P123" s="365"/>
      <c r="Q123" s="365"/>
      <c r="R123" s="365"/>
      <c r="S123" s="365"/>
      <c r="T123" s="365"/>
      <c r="U123" s="365"/>
      <c r="V123" s="365"/>
      <c r="W123" s="365"/>
      <c r="X123" s="365"/>
      <c r="Y123" s="365"/>
      <c r="Z123" s="365"/>
    </row>
    <row r="124" spans="1:26" s="237" customFormat="1" ht="15.75" customHeight="1" x14ac:dyDescent="0.25">
      <c r="A124" s="366"/>
      <c r="B124" s="963">
        <v>43525</v>
      </c>
      <c r="C124" s="957">
        <v>113</v>
      </c>
      <c r="D124" s="962" t="s">
        <v>317</v>
      </c>
      <c r="E124" s="368" t="s">
        <v>318</v>
      </c>
      <c r="F124" s="377">
        <v>3355.5</v>
      </c>
      <c r="G124" s="958" t="s">
        <v>11</v>
      </c>
      <c r="H124" s="419"/>
      <c r="I124" s="945" t="s">
        <v>2573</v>
      </c>
      <c r="J124" s="981">
        <v>113</v>
      </c>
      <c r="K124" s="995" t="s">
        <v>2574</v>
      </c>
      <c r="L124" s="365"/>
      <c r="M124" s="365"/>
      <c r="N124" s="365"/>
      <c r="O124" s="365"/>
      <c r="P124" s="365"/>
      <c r="Q124" s="365"/>
      <c r="R124" s="365"/>
      <c r="S124" s="365"/>
      <c r="T124" s="365"/>
      <c r="U124" s="365"/>
      <c r="V124" s="365"/>
      <c r="W124" s="365"/>
      <c r="X124" s="365"/>
      <c r="Y124" s="365"/>
      <c r="Z124" s="365"/>
    </row>
    <row r="125" spans="1:26" s="237" customFormat="1" ht="15.75" customHeight="1" x14ac:dyDescent="0.25">
      <c r="A125" s="366"/>
      <c r="B125" s="954"/>
      <c r="C125" s="954"/>
      <c r="D125" s="954"/>
      <c r="E125" s="368" t="s">
        <v>319</v>
      </c>
      <c r="F125" s="377">
        <v>1264.5</v>
      </c>
      <c r="G125" s="954"/>
      <c r="H125" s="419"/>
      <c r="I125" s="997"/>
      <c r="J125" s="936"/>
      <c r="K125" s="995"/>
      <c r="L125" s="365"/>
      <c r="M125" s="365"/>
      <c r="N125" s="365"/>
      <c r="O125" s="365"/>
      <c r="P125" s="365"/>
      <c r="Q125" s="365"/>
      <c r="R125" s="365"/>
      <c r="S125" s="365"/>
      <c r="T125" s="365"/>
      <c r="U125" s="365"/>
      <c r="V125" s="365"/>
      <c r="W125" s="365"/>
      <c r="X125" s="365"/>
      <c r="Y125" s="365"/>
      <c r="Z125" s="365"/>
    </row>
    <row r="126" spans="1:26" s="237" customFormat="1" ht="15.75" customHeight="1" x14ac:dyDescent="0.25">
      <c r="A126" s="366"/>
      <c r="B126" s="336">
        <v>43525</v>
      </c>
      <c r="C126" s="328">
        <v>114</v>
      </c>
      <c r="D126" s="328" t="s">
        <v>317</v>
      </c>
      <c r="E126" s="368" t="s">
        <v>320</v>
      </c>
      <c r="F126" s="377">
        <v>17950</v>
      </c>
      <c r="G126" s="328" t="s">
        <v>11</v>
      </c>
      <c r="H126" s="419"/>
      <c r="I126" s="417" t="s">
        <v>2557</v>
      </c>
      <c r="J126" s="420">
        <v>114</v>
      </c>
      <c r="K126" s="365" t="s">
        <v>2558</v>
      </c>
      <c r="L126" s="365"/>
      <c r="M126" s="365"/>
      <c r="N126" s="365"/>
      <c r="O126" s="365"/>
      <c r="P126" s="365"/>
      <c r="Q126" s="365"/>
      <c r="R126" s="365"/>
      <c r="S126" s="365"/>
      <c r="T126" s="365"/>
      <c r="U126" s="365"/>
      <c r="V126" s="365"/>
      <c r="W126" s="365"/>
      <c r="X126" s="365"/>
      <c r="Y126" s="365"/>
      <c r="Z126" s="365"/>
    </row>
    <row r="127" spans="1:26" s="237" customFormat="1" ht="15.75" customHeight="1" x14ac:dyDescent="0.25">
      <c r="A127" s="366"/>
      <c r="B127" s="336">
        <v>43770</v>
      </c>
      <c r="C127" s="328">
        <v>117</v>
      </c>
      <c r="D127" s="328" t="s">
        <v>317</v>
      </c>
      <c r="E127" s="368" t="s">
        <v>321</v>
      </c>
      <c r="F127" s="377">
        <v>2492.62</v>
      </c>
      <c r="G127" s="328" t="s">
        <v>11</v>
      </c>
      <c r="H127" s="419"/>
      <c r="I127" s="417" t="s">
        <v>2560</v>
      </c>
      <c r="J127" s="420">
        <v>117</v>
      </c>
      <c r="K127" s="365" t="s">
        <v>2559</v>
      </c>
      <c r="L127" s="365"/>
      <c r="M127" s="365"/>
      <c r="N127" s="365"/>
      <c r="O127" s="365"/>
      <c r="P127" s="365"/>
      <c r="Q127" s="365"/>
      <c r="R127" s="365"/>
      <c r="S127" s="365"/>
      <c r="T127" s="365"/>
      <c r="U127" s="365"/>
      <c r="V127" s="365"/>
      <c r="W127" s="365"/>
      <c r="X127" s="365"/>
      <c r="Y127" s="365"/>
      <c r="Z127" s="365"/>
    </row>
    <row r="128" spans="1:26" s="237" customFormat="1" ht="15.75" customHeight="1" x14ac:dyDescent="0.25">
      <c r="A128" s="366"/>
      <c r="B128" s="377" t="s">
        <v>322</v>
      </c>
      <c r="C128" s="328">
        <v>118</v>
      </c>
      <c r="D128" s="328" t="s">
        <v>317</v>
      </c>
      <c r="E128" s="368" t="s">
        <v>323</v>
      </c>
      <c r="F128" s="377">
        <v>3225</v>
      </c>
      <c r="G128" s="328" t="s">
        <v>11</v>
      </c>
      <c r="H128" s="419"/>
      <c r="I128" s="417" t="s">
        <v>2544</v>
      </c>
      <c r="J128" s="420">
        <v>118</v>
      </c>
      <c r="K128" s="365" t="s">
        <v>2543</v>
      </c>
      <c r="L128" s="365"/>
      <c r="M128" s="365"/>
      <c r="N128" s="365"/>
      <c r="O128" s="365"/>
      <c r="P128" s="365"/>
      <c r="Q128" s="365"/>
      <c r="R128" s="365"/>
      <c r="S128" s="365"/>
      <c r="T128" s="365"/>
      <c r="U128" s="365"/>
      <c r="V128" s="365"/>
      <c r="W128" s="365"/>
      <c r="X128" s="365"/>
      <c r="Y128" s="365"/>
      <c r="Z128" s="365"/>
    </row>
    <row r="129" spans="1:26" s="237" customFormat="1" ht="15.75" customHeight="1" x14ac:dyDescent="0.25">
      <c r="A129" s="366"/>
      <c r="B129" s="377" t="s">
        <v>324</v>
      </c>
      <c r="C129" s="328">
        <v>120</v>
      </c>
      <c r="D129" s="328" t="s">
        <v>317</v>
      </c>
      <c r="E129" s="368" t="s">
        <v>325</v>
      </c>
      <c r="F129" s="377">
        <v>425</v>
      </c>
      <c r="G129" s="328" t="s">
        <v>11</v>
      </c>
      <c r="H129" s="419"/>
      <c r="I129" s="417" t="s">
        <v>2562</v>
      </c>
      <c r="J129" s="420">
        <v>120</v>
      </c>
      <c r="K129" s="365" t="s">
        <v>2561</v>
      </c>
      <c r="L129" s="365"/>
      <c r="M129" s="365"/>
      <c r="N129" s="365"/>
      <c r="O129" s="365"/>
      <c r="P129" s="365"/>
      <c r="Q129" s="365"/>
      <c r="R129" s="365"/>
      <c r="S129" s="365"/>
      <c r="T129" s="365"/>
      <c r="U129" s="365"/>
      <c r="V129" s="365"/>
      <c r="W129" s="365"/>
      <c r="X129" s="365"/>
      <c r="Y129" s="365"/>
      <c r="Z129" s="365"/>
    </row>
    <row r="130" spans="1:26" s="237" customFormat="1" ht="15.75" customHeight="1" x14ac:dyDescent="0.25">
      <c r="A130" s="366"/>
      <c r="B130" s="377" t="s">
        <v>326</v>
      </c>
      <c r="C130" s="328">
        <v>121</v>
      </c>
      <c r="D130" s="328" t="s">
        <v>317</v>
      </c>
      <c r="E130" s="368" t="s">
        <v>327</v>
      </c>
      <c r="F130" s="377">
        <v>460</v>
      </c>
      <c r="G130" s="328" t="s">
        <v>11</v>
      </c>
      <c r="H130" s="419"/>
      <c r="I130" s="417" t="s">
        <v>2563</v>
      </c>
      <c r="J130" s="420">
        <v>121</v>
      </c>
      <c r="K130" s="365" t="s">
        <v>2564</v>
      </c>
      <c r="L130" s="365"/>
      <c r="M130" s="365"/>
      <c r="N130" s="365"/>
      <c r="O130" s="365"/>
      <c r="P130" s="365"/>
      <c r="Q130" s="365"/>
      <c r="R130" s="365"/>
      <c r="S130" s="365"/>
      <c r="T130" s="365"/>
      <c r="U130" s="365"/>
      <c r="V130" s="365"/>
      <c r="W130" s="365"/>
      <c r="X130" s="365"/>
      <c r="Y130" s="365"/>
      <c r="Z130" s="365"/>
    </row>
    <row r="131" spans="1:26" s="237" customFormat="1" ht="15.75" customHeight="1" x14ac:dyDescent="0.25">
      <c r="A131" s="366"/>
      <c r="B131" s="377" t="s">
        <v>328</v>
      </c>
      <c r="C131" s="328">
        <v>122</v>
      </c>
      <c r="D131" s="328" t="s">
        <v>317</v>
      </c>
      <c r="E131" s="368" t="s">
        <v>329</v>
      </c>
      <c r="F131" s="377">
        <v>500</v>
      </c>
      <c r="G131" s="328" t="s">
        <v>11</v>
      </c>
      <c r="H131" s="419"/>
      <c r="I131" s="417" t="s">
        <v>2552</v>
      </c>
      <c r="J131" s="420">
        <v>122</v>
      </c>
      <c r="K131" s="365" t="s">
        <v>2551</v>
      </c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65"/>
      <c r="Z131" s="365"/>
    </row>
    <row r="132" spans="1:26" s="237" customFormat="1" ht="15.75" customHeight="1" x14ac:dyDescent="0.25">
      <c r="A132" s="366"/>
      <c r="B132" s="377" t="s">
        <v>328</v>
      </c>
      <c r="C132" s="328">
        <v>123</v>
      </c>
      <c r="D132" s="328" t="s">
        <v>317</v>
      </c>
      <c r="E132" s="368" t="s">
        <v>330</v>
      </c>
      <c r="F132" s="377">
        <v>575</v>
      </c>
      <c r="G132" s="328" t="s">
        <v>11</v>
      </c>
      <c r="H132" s="419"/>
      <c r="I132" s="417" t="s">
        <v>2546</v>
      </c>
      <c r="J132" s="420">
        <v>123</v>
      </c>
      <c r="K132" s="365" t="s">
        <v>2545</v>
      </c>
      <c r="L132" s="365"/>
      <c r="M132" s="365"/>
      <c r="N132" s="365"/>
      <c r="O132" s="365"/>
      <c r="P132" s="365"/>
      <c r="Q132" s="365"/>
      <c r="R132" s="365"/>
      <c r="S132" s="365"/>
      <c r="T132" s="365"/>
      <c r="U132" s="365"/>
      <c r="V132" s="365"/>
      <c r="W132" s="365"/>
      <c r="X132" s="365"/>
      <c r="Y132" s="365"/>
      <c r="Z132" s="365"/>
    </row>
    <row r="133" spans="1:26" s="237" customFormat="1" ht="15.75" customHeight="1" x14ac:dyDescent="0.25">
      <c r="A133" s="366"/>
      <c r="B133" s="377" t="s">
        <v>328</v>
      </c>
      <c r="C133" s="328">
        <v>124</v>
      </c>
      <c r="D133" s="328" t="s">
        <v>317</v>
      </c>
      <c r="E133" s="368" t="s">
        <v>331</v>
      </c>
      <c r="F133" s="377">
        <v>645</v>
      </c>
      <c r="G133" s="328" t="s">
        <v>11</v>
      </c>
      <c r="H133" s="419"/>
      <c r="I133" s="417" t="s">
        <v>2565</v>
      </c>
      <c r="J133" s="420">
        <v>124</v>
      </c>
      <c r="K133" s="365" t="s">
        <v>2566</v>
      </c>
      <c r="L133" s="365"/>
      <c r="M133" s="365"/>
      <c r="N133" s="365"/>
      <c r="O133" s="365"/>
      <c r="P133" s="365"/>
      <c r="Q133" s="365"/>
      <c r="R133" s="365"/>
      <c r="S133" s="365"/>
      <c r="T133" s="365"/>
      <c r="U133" s="365"/>
      <c r="V133" s="365"/>
      <c r="W133" s="365"/>
      <c r="X133" s="365"/>
      <c r="Y133" s="365"/>
      <c r="Z133" s="365"/>
    </row>
    <row r="134" spans="1:26" s="237" customFormat="1" ht="15.75" customHeight="1" x14ac:dyDescent="0.25">
      <c r="A134" s="366"/>
      <c r="B134" s="377" t="s">
        <v>328</v>
      </c>
      <c r="C134" s="328">
        <v>125</v>
      </c>
      <c r="D134" s="328" t="s">
        <v>317</v>
      </c>
      <c r="E134" s="368" t="s">
        <v>332</v>
      </c>
      <c r="F134" s="377">
        <v>3600</v>
      </c>
      <c r="G134" s="328" t="s">
        <v>11</v>
      </c>
      <c r="H134" s="419"/>
      <c r="I134" s="417" t="s">
        <v>2567</v>
      </c>
      <c r="J134" s="420">
        <v>125</v>
      </c>
      <c r="K134" s="365" t="s">
        <v>2568</v>
      </c>
      <c r="L134" s="365"/>
      <c r="M134" s="365"/>
      <c r="N134" s="365"/>
      <c r="O134" s="365"/>
      <c r="P134" s="365"/>
      <c r="Q134" s="365"/>
      <c r="R134" s="365"/>
      <c r="S134" s="365"/>
      <c r="T134" s="365"/>
      <c r="U134" s="365"/>
      <c r="V134" s="365"/>
      <c r="W134" s="365"/>
      <c r="X134" s="365"/>
      <c r="Y134" s="365"/>
      <c r="Z134" s="365"/>
    </row>
    <row r="135" spans="1:26" s="237" customFormat="1" ht="15.75" customHeight="1" x14ac:dyDescent="0.25">
      <c r="A135" s="366"/>
      <c r="B135" s="377" t="s">
        <v>328</v>
      </c>
      <c r="C135" s="328">
        <v>126</v>
      </c>
      <c r="D135" s="328" t="s">
        <v>317</v>
      </c>
      <c r="E135" s="368" t="s">
        <v>333</v>
      </c>
      <c r="F135" s="377">
        <v>410</v>
      </c>
      <c r="G135" s="328" t="s">
        <v>91</v>
      </c>
      <c r="H135" s="419"/>
      <c r="I135" s="417" t="s">
        <v>2548</v>
      </c>
      <c r="J135" s="420">
        <v>126</v>
      </c>
      <c r="K135" s="365" t="s">
        <v>2547</v>
      </c>
      <c r="L135" s="365"/>
      <c r="M135" s="365"/>
      <c r="N135" s="365"/>
      <c r="O135" s="365"/>
      <c r="P135" s="365"/>
      <c r="Q135" s="365"/>
      <c r="R135" s="365"/>
      <c r="S135" s="365"/>
      <c r="T135" s="365"/>
      <c r="U135" s="365"/>
      <c r="V135" s="365"/>
      <c r="W135" s="365"/>
      <c r="X135" s="365"/>
      <c r="Y135" s="365"/>
      <c r="Z135" s="365"/>
    </row>
    <row r="136" spans="1:26" s="237" customFormat="1" ht="15.75" customHeight="1" x14ac:dyDescent="0.25">
      <c r="A136" s="366"/>
      <c r="B136" s="377" t="s">
        <v>328</v>
      </c>
      <c r="C136" s="328">
        <v>127</v>
      </c>
      <c r="D136" s="328" t="s">
        <v>317</v>
      </c>
      <c r="E136" s="368" t="s">
        <v>334</v>
      </c>
      <c r="F136" s="377">
        <v>2735</v>
      </c>
      <c r="G136" s="328" t="s">
        <v>11</v>
      </c>
      <c r="H136" s="419"/>
      <c r="I136" s="417" t="s">
        <v>2569</v>
      </c>
      <c r="J136" s="420">
        <v>127</v>
      </c>
      <c r="K136" s="365" t="s">
        <v>2570</v>
      </c>
      <c r="L136" s="365"/>
      <c r="M136" s="365"/>
      <c r="N136" s="365"/>
      <c r="O136" s="365"/>
      <c r="P136" s="365"/>
      <c r="Q136" s="365"/>
      <c r="R136" s="365"/>
      <c r="S136" s="365"/>
      <c r="T136" s="365"/>
      <c r="U136" s="365"/>
      <c r="V136" s="365"/>
      <c r="W136" s="365"/>
      <c r="X136" s="365"/>
      <c r="Y136" s="365"/>
      <c r="Z136" s="365"/>
    </row>
    <row r="137" spans="1:26" s="237" customFormat="1" ht="15.75" customHeight="1" x14ac:dyDescent="0.25">
      <c r="A137" s="366"/>
      <c r="B137" s="377" t="s">
        <v>335</v>
      </c>
      <c r="C137" s="328">
        <v>128</v>
      </c>
      <c r="D137" s="328" t="s">
        <v>317</v>
      </c>
      <c r="E137" s="368" t="s">
        <v>336</v>
      </c>
      <c r="F137" s="377">
        <v>1980</v>
      </c>
      <c r="G137" s="328" t="s">
        <v>11</v>
      </c>
      <c r="H137" s="419"/>
      <c r="I137" s="417" t="s">
        <v>2571</v>
      </c>
      <c r="J137" s="420">
        <v>128</v>
      </c>
      <c r="K137" s="365" t="s">
        <v>2572</v>
      </c>
      <c r="L137" s="365"/>
      <c r="M137" s="365"/>
      <c r="N137" s="365"/>
      <c r="O137" s="365"/>
      <c r="P137" s="365"/>
      <c r="Q137" s="365"/>
      <c r="R137" s="365"/>
      <c r="S137" s="365"/>
      <c r="T137" s="365"/>
      <c r="U137" s="365"/>
      <c r="V137" s="365"/>
      <c r="W137" s="365"/>
      <c r="X137" s="365"/>
      <c r="Y137" s="365"/>
      <c r="Z137" s="365"/>
    </row>
    <row r="138" spans="1:26" s="237" customFormat="1" ht="15.75" customHeight="1" x14ac:dyDescent="0.25">
      <c r="A138" s="520"/>
      <c r="B138" s="377" t="s">
        <v>335</v>
      </c>
      <c r="C138" s="328">
        <v>129</v>
      </c>
      <c r="D138" s="328" t="s">
        <v>337</v>
      </c>
      <c r="E138" s="368" t="s">
        <v>338</v>
      </c>
      <c r="F138" s="377">
        <v>450</v>
      </c>
      <c r="G138" s="328" t="s">
        <v>11</v>
      </c>
      <c r="H138" s="419"/>
      <c r="I138" s="373" t="s">
        <v>2886</v>
      </c>
      <c r="J138" s="365"/>
      <c r="K138" s="539" t="s">
        <v>2887</v>
      </c>
      <c r="L138" s="365"/>
      <c r="M138" s="365"/>
      <c r="N138" s="365"/>
      <c r="O138" s="365"/>
      <c r="P138" s="365"/>
      <c r="Q138" s="365"/>
      <c r="R138" s="365"/>
      <c r="S138" s="365"/>
      <c r="T138" s="365"/>
      <c r="U138" s="365"/>
      <c r="V138" s="365"/>
      <c r="W138" s="365"/>
      <c r="X138" s="365"/>
      <c r="Y138" s="365"/>
      <c r="Z138" s="365"/>
    </row>
    <row r="139" spans="1:26" s="237" customFormat="1" ht="15.75" customHeight="1" x14ac:dyDescent="0.25">
      <c r="A139" s="366"/>
      <c r="B139" s="377" t="s">
        <v>339</v>
      </c>
      <c r="C139" s="957">
        <v>130</v>
      </c>
      <c r="D139" s="962" t="s">
        <v>317</v>
      </c>
      <c r="E139" s="368" t="s">
        <v>340</v>
      </c>
      <c r="F139" s="377">
        <v>3333.5</v>
      </c>
      <c r="G139" s="958" t="s">
        <v>11</v>
      </c>
      <c r="H139" s="419"/>
      <c r="I139" s="417" t="s">
        <v>2550</v>
      </c>
      <c r="J139" s="981">
        <v>130</v>
      </c>
      <c r="K139" s="995" t="s">
        <v>2549</v>
      </c>
      <c r="L139" s="365"/>
      <c r="M139" s="365"/>
      <c r="N139" s="365"/>
      <c r="O139" s="365"/>
      <c r="P139" s="365"/>
      <c r="Q139" s="365"/>
      <c r="R139" s="365"/>
      <c r="S139" s="365"/>
      <c r="T139" s="365"/>
      <c r="U139" s="365"/>
      <c r="V139" s="365"/>
      <c r="W139" s="365"/>
      <c r="X139" s="365"/>
      <c r="Y139" s="365"/>
      <c r="Z139" s="365"/>
    </row>
    <row r="140" spans="1:26" s="237" customFormat="1" ht="15.75" customHeight="1" x14ac:dyDescent="0.25">
      <c r="A140" s="366"/>
      <c r="B140" s="421"/>
      <c r="C140" s="953"/>
      <c r="D140" s="953"/>
      <c r="E140" s="368" t="s">
        <v>341</v>
      </c>
      <c r="F140" s="377">
        <v>3335</v>
      </c>
      <c r="G140" s="953"/>
      <c r="H140" s="419"/>
      <c r="I140" s="373"/>
      <c r="J140" s="935"/>
      <c r="K140" s="995"/>
      <c r="L140" s="365"/>
      <c r="M140" s="365"/>
      <c r="N140" s="365"/>
      <c r="O140" s="365"/>
      <c r="P140" s="365"/>
      <c r="Q140" s="365"/>
      <c r="R140" s="365"/>
      <c r="S140" s="365"/>
      <c r="T140" s="365"/>
      <c r="U140" s="365"/>
      <c r="V140" s="365"/>
      <c r="W140" s="365"/>
      <c r="X140" s="365"/>
      <c r="Y140" s="365"/>
      <c r="Z140" s="365"/>
    </row>
    <row r="141" spans="1:26" s="237" customFormat="1" ht="15.75" customHeight="1" x14ac:dyDescent="0.25">
      <c r="A141" s="366"/>
      <c r="B141" s="421"/>
      <c r="C141" s="954"/>
      <c r="D141" s="954"/>
      <c r="E141" s="368" t="s">
        <v>342</v>
      </c>
      <c r="F141" s="377">
        <v>196.5</v>
      </c>
      <c r="G141" s="954"/>
      <c r="H141" s="419"/>
      <c r="I141" s="373"/>
      <c r="J141" s="982"/>
      <c r="K141" s="995"/>
      <c r="L141" s="365"/>
      <c r="M141" s="365"/>
      <c r="N141" s="365"/>
      <c r="O141" s="365"/>
      <c r="P141" s="365"/>
      <c r="Q141" s="365"/>
      <c r="R141" s="365"/>
      <c r="S141" s="365"/>
      <c r="T141" s="365"/>
      <c r="U141" s="365"/>
      <c r="V141" s="365"/>
      <c r="W141" s="365"/>
      <c r="X141" s="365"/>
      <c r="Y141" s="365"/>
      <c r="Z141" s="365"/>
    </row>
    <row r="142" spans="1:26" ht="15.75" customHeight="1" x14ac:dyDescent="0.25">
      <c r="A142" s="15"/>
      <c r="B142" s="18">
        <v>43587</v>
      </c>
      <c r="C142" s="14">
        <v>132</v>
      </c>
      <c r="D142" s="14" t="s">
        <v>343</v>
      </c>
      <c r="E142" s="23" t="s">
        <v>344</v>
      </c>
      <c r="F142" s="20">
        <v>1962.5</v>
      </c>
      <c r="G142" s="14" t="s">
        <v>11</v>
      </c>
      <c r="H142" s="39"/>
      <c r="I142" s="372"/>
      <c r="J142" s="41">
        <v>132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15"/>
      <c r="B143" s="18">
        <v>43801</v>
      </c>
      <c r="C143" s="14">
        <v>134</v>
      </c>
      <c r="D143" s="14" t="s">
        <v>343</v>
      </c>
      <c r="E143" s="23" t="s">
        <v>344</v>
      </c>
      <c r="F143" s="20">
        <v>1962.5</v>
      </c>
      <c r="G143" s="14" t="s">
        <v>11</v>
      </c>
      <c r="H143" s="39"/>
      <c r="I143" s="372"/>
      <c r="J143" s="41">
        <v>134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s="237" customFormat="1" ht="15.75" customHeight="1" x14ac:dyDescent="0.25">
      <c r="A144" s="366"/>
      <c r="B144" s="377" t="s">
        <v>345</v>
      </c>
      <c r="C144" s="328">
        <v>143</v>
      </c>
      <c r="D144" s="328" t="s">
        <v>343</v>
      </c>
      <c r="E144" s="368" t="s">
        <v>346</v>
      </c>
      <c r="F144" s="377">
        <v>845</v>
      </c>
      <c r="G144" s="328" t="s">
        <v>11</v>
      </c>
      <c r="H144" s="419"/>
      <c r="I144" s="417" t="s">
        <v>2554</v>
      </c>
      <c r="J144" s="422">
        <v>143</v>
      </c>
      <c r="K144" s="365" t="s">
        <v>2553</v>
      </c>
      <c r="L144" s="365"/>
      <c r="M144" s="365"/>
      <c r="N144" s="365"/>
      <c r="O144" s="365"/>
      <c r="P144" s="365"/>
      <c r="Q144" s="365"/>
      <c r="R144" s="365"/>
      <c r="S144" s="365"/>
      <c r="T144" s="365"/>
      <c r="U144" s="365"/>
      <c r="V144" s="365"/>
      <c r="W144" s="365"/>
      <c r="X144" s="365"/>
      <c r="Y144" s="365"/>
      <c r="Z144" s="365"/>
    </row>
    <row r="145" spans="1:26" ht="15.75" customHeight="1" x14ac:dyDescent="0.25">
      <c r="A145" s="15"/>
      <c r="B145" s="20" t="s">
        <v>347</v>
      </c>
      <c r="C145" s="14">
        <v>147</v>
      </c>
      <c r="D145" s="14" t="s">
        <v>343</v>
      </c>
      <c r="E145" s="23" t="s">
        <v>348</v>
      </c>
      <c r="F145" s="20">
        <v>590</v>
      </c>
      <c r="G145" s="14" t="s">
        <v>91</v>
      </c>
      <c r="H145" s="39"/>
      <c r="I145" s="372"/>
      <c r="J145" s="41">
        <v>147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s="237" customFormat="1" ht="15.75" customHeight="1" x14ac:dyDescent="0.25">
      <c r="A146" s="433"/>
      <c r="B146" s="336">
        <v>43467</v>
      </c>
      <c r="C146" s="328">
        <v>131</v>
      </c>
      <c r="D146" s="328" t="s">
        <v>349</v>
      </c>
      <c r="E146" s="368" t="s">
        <v>350</v>
      </c>
      <c r="F146" s="377">
        <v>1910</v>
      </c>
      <c r="G146" s="328" t="s">
        <v>11</v>
      </c>
      <c r="H146" s="419"/>
      <c r="I146" s="267" t="s">
        <v>2725</v>
      </c>
      <c r="J146" s="233"/>
      <c r="K146" s="267" t="s">
        <v>2729</v>
      </c>
      <c r="L146" s="365"/>
      <c r="M146" s="365"/>
      <c r="N146" s="365"/>
      <c r="O146" s="365"/>
      <c r="P146" s="365"/>
      <c r="Q146" s="365"/>
      <c r="R146" s="365"/>
      <c r="S146" s="365"/>
      <c r="T146" s="365"/>
      <c r="U146" s="365"/>
      <c r="V146" s="365"/>
      <c r="W146" s="365"/>
      <c r="X146" s="365"/>
      <c r="Y146" s="365"/>
      <c r="Z146" s="365"/>
    </row>
    <row r="147" spans="1:26" ht="15.75" customHeight="1" x14ac:dyDescent="0.25">
      <c r="A147" s="15"/>
      <c r="B147" s="18">
        <v>43618</v>
      </c>
      <c r="C147" s="14">
        <v>133</v>
      </c>
      <c r="D147" s="14" t="s">
        <v>349</v>
      </c>
      <c r="E147" s="23" t="s">
        <v>351</v>
      </c>
      <c r="F147" s="20">
        <v>535</v>
      </c>
      <c r="G147" s="14" t="s">
        <v>11</v>
      </c>
      <c r="H147" s="39"/>
      <c r="I147" s="372"/>
      <c r="J147" s="8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s="237" customFormat="1" ht="15.75" customHeight="1" x14ac:dyDescent="0.25">
      <c r="A148" s="433"/>
      <c r="B148" s="377" t="s">
        <v>352</v>
      </c>
      <c r="C148" s="328">
        <v>135</v>
      </c>
      <c r="D148" s="328" t="s">
        <v>349</v>
      </c>
      <c r="E148" s="958" t="s">
        <v>353</v>
      </c>
      <c r="F148" s="377">
        <v>425</v>
      </c>
      <c r="G148" s="328" t="s">
        <v>11</v>
      </c>
      <c r="H148" s="419"/>
      <c r="I148" s="990" t="s">
        <v>2725</v>
      </c>
      <c r="J148" s="233"/>
      <c r="K148" s="988" t="s">
        <v>2734</v>
      </c>
      <c r="L148" s="365"/>
      <c r="M148" s="365"/>
      <c r="N148" s="365"/>
      <c r="O148" s="365"/>
      <c r="P148" s="365"/>
      <c r="Q148" s="365"/>
      <c r="R148" s="365"/>
      <c r="S148" s="365"/>
      <c r="T148" s="365"/>
      <c r="U148" s="365"/>
      <c r="V148" s="365"/>
      <c r="W148" s="365"/>
      <c r="X148" s="365"/>
      <c r="Y148" s="365"/>
      <c r="Z148" s="365"/>
    </row>
    <row r="149" spans="1:26" s="237" customFormat="1" ht="15.75" customHeight="1" x14ac:dyDescent="0.25">
      <c r="A149" s="433"/>
      <c r="B149" s="377" t="s">
        <v>354</v>
      </c>
      <c r="C149" s="328">
        <v>137</v>
      </c>
      <c r="D149" s="328" t="s">
        <v>349</v>
      </c>
      <c r="E149" s="992"/>
      <c r="F149" s="377">
        <v>425</v>
      </c>
      <c r="G149" s="328" t="s">
        <v>11</v>
      </c>
      <c r="H149" s="419"/>
      <c r="I149" s="991"/>
      <c r="J149" s="233"/>
      <c r="K149" s="989"/>
      <c r="L149" s="365"/>
      <c r="M149" s="365"/>
      <c r="N149" s="365"/>
      <c r="O149" s="365"/>
      <c r="P149" s="365"/>
      <c r="Q149" s="365"/>
      <c r="R149" s="365"/>
      <c r="S149" s="365"/>
      <c r="T149" s="365"/>
      <c r="U149" s="365"/>
      <c r="V149" s="365"/>
      <c r="W149" s="365"/>
      <c r="X149" s="365"/>
      <c r="Y149" s="365"/>
      <c r="Z149" s="365"/>
    </row>
    <row r="150" spans="1:26" s="237" customFormat="1" ht="15.75" customHeight="1" x14ac:dyDescent="0.25">
      <c r="A150" s="433"/>
      <c r="B150" s="377" t="s">
        <v>355</v>
      </c>
      <c r="C150" s="328">
        <v>138</v>
      </c>
      <c r="D150" s="328" t="s">
        <v>349</v>
      </c>
      <c r="E150" s="368" t="s">
        <v>356</v>
      </c>
      <c r="F150" s="377">
        <v>1925</v>
      </c>
      <c r="G150" s="328" t="s">
        <v>11</v>
      </c>
      <c r="H150" s="419"/>
      <c r="I150" s="267" t="s">
        <v>2725</v>
      </c>
      <c r="J150" s="233"/>
      <c r="K150" s="267" t="s">
        <v>2733</v>
      </c>
      <c r="L150" s="365"/>
      <c r="M150" s="365"/>
      <c r="N150" s="365"/>
      <c r="O150" s="365"/>
      <c r="P150" s="365"/>
      <c r="Q150" s="365"/>
      <c r="R150" s="365"/>
      <c r="S150" s="365"/>
      <c r="T150" s="365"/>
      <c r="U150" s="365"/>
      <c r="V150" s="365"/>
      <c r="W150" s="365"/>
      <c r="X150" s="365"/>
      <c r="Y150" s="365"/>
      <c r="Z150" s="365"/>
    </row>
    <row r="151" spans="1:26" s="237" customFormat="1" ht="15.75" customHeight="1" x14ac:dyDescent="0.25">
      <c r="A151" s="433"/>
      <c r="B151" s="377" t="s">
        <v>357</v>
      </c>
      <c r="C151" s="328">
        <v>139</v>
      </c>
      <c r="D151" s="328" t="s">
        <v>349</v>
      </c>
      <c r="E151" s="368" t="s">
        <v>358</v>
      </c>
      <c r="F151" s="377">
        <v>4025</v>
      </c>
      <c r="G151" s="328" t="s">
        <v>11</v>
      </c>
      <c r="H151" s="419"/>
      <c r="I151" s="267" t="s">
        <v>2725</v>
      </c>
      <c r="J151" s="233"/>
      <c r="K151" s="267" t="s">
        <v>2730</v>
      </c>
      <c r="L151" s="365"/>
      <c r="M151" s="365"/>
      <c r="N151" s="365"/>
      <c r="O151" s="365"/>
      <c r="P151" s="365"/>
      <c r="Q151" s="365"/>
      <c r="R151" s="365"/>
      <c r="S151" s="365"/>
      <c r="T151" s="365"/>
      <c r="U151" s="365"/>
      <c r="V151" s="365"/>
      <c r="W151" s="365"/>
      <c r="X151" s="365"/>
      <c r="Y151" s="365"/>
      <c r="Z151" s="365"/>
    </row>
    <row r="152" spans="1:26" s="237" customFormat="1" ht="15.75" customHeight="1" x14ac:dyDescent="0.25">
      <c r="A152" s="432"/>
      <c r="B152" s="377" t="s">
        <v>345</v>
      </c>
      <c r="C152" s="328">
        <v>141</v>
      </c>
      <c r="D152" s="328" t="s">
        <v>349</v>
      </c>
      <c r="E152" s="421" t="s">
        <v>359</v>
      </c>
      <c r="F152" s="377">
        <v>525</v>
      </c>
      <c r="G152" s="328" t="s">
        <v>11</v>
      </c>
      <c r="H152" s="419"/>
      <c r="I152" s="267" t="s">
        <v>2725</v>
      </c>
      <c r="J152" s="233"/>
      <c r="K152" s="267" t="s">
        <v>2728</v>
      </c>
      <c r="L152" s="365"/>
      <c r="M152" s="365"/>
      <c r="N152" s="365"/>
      <c r="O152" s="365"/>
      <c r="P152" s="365"/>
      <c r="Q152" s="365"/>
      <c r="R152" s="365"/>
      <c r="S152" s="365"/>
      <c r="T152" s="365"/>
      <c r="U152" s="365"/>
      <c r="V152" s="365"/>
      <c r="W152" s="365"/>
      <c r="X152" s="365"/>
      <c r="Y152" s="365"/>
      <c r="Z152" s="365"/>
    </row>
    <row r="153" spans="1:26" s="237" customFormat="1" ht="15.75" customHeight="1" x14ac:dyDescent="0.25">
      <c r="A153" s="433"/>
      <c r="B153" s="377" t="s">
        <v>345</v>
      </c>
      <c r="C153" s="328">
        <v>142</v>
      </c>
      <c r="D153" s="328" t="s">
        <v>349</v>
      </c>
      <c r="E153" s="368" t="s">
        <v>360</v>
      </c>
      <c r="F153" s="377">
        <v>560</v>
      </c>
      <c r="G153" s="328" t="s">
        <v>11</v>
      </c>
      <c r="H153" s="419"/>
      <c r="I153" s="267" t="s">
        <v>2725</v>
      </c>
      <c r="J153" s="233"/>
      <c r="K153" s="267" t="s">
        <v>2731</v>
      </c>
      <c r="L153" s="365"/>
      <c r="M153" s="365"/>
      <c r="N153" s="365"/>
      <c r="O153" s="365"/>
      <c r="P153" s="365"/>
      <c r="Q153" s="365"/>
      <c r="R153" s="365"/>
      <c r="S153" s="365"/>
      <c r="T153" s="365"/>
      <c r="U153" s="365"/>
      <c r="V153" s="365"/>
      <c r="W153" s="365"/>
      <c r="X153" s="365"/>
      <c r="Y153" s="365"/>
      <c r="Z153" s="365"/>
    </row>
    <row r="154" spans="1:26" s="237" customFormat="1" ht="26.25" customHeight="1" x14ac:dyDescent="0.25">
      <c r="A154" s="432"/>
      <c r="B154" s="377" t="s">
        <v>345</v>
      </c>
      <c r="C154" s="328">
        <v>144</v>
      </c>
      <c r="D154" s="328" t="s">
        <v>349</v>
      </c>
      <c r="E154" s="421" t="s">
        <v>361</v>
      </c>
      <c r="F154" s="377">
        <v>3625</v>
      </c>
      <c r="G154" s="328" t="s">
        <v>11</v>
      </c>
      <c r="H154" s="329"/>
      <c r="I154" s="267" t="s">
        <v>2725</v>
      </c>
      <c r="J154" s="233"/>
      <c r="K154" s="267" t="s">
        <v>2724</v>
      </c>
      <c r="L154" s="365"/>
      <c r="M154" s="365"/>
      <c r="N154" s="365"/>
      <c r="O154" s="365"/>
      <c r="P154" s="365"/>
      <c r="Q154" s="365"/>
      <c r="R154" s="365"/>
      <c r="S154" s="365"/>
      <c r="T154" s="365"/>
      <c r="U154" s="365"/>
      <c r="V154" s="365"/>
      <c r="W154" s="365"/>
      <c r="X154" s="365"/>
      <c r="Y154" s="365"/>
      <c r="Z154" s="365"/>
    </row>
    <row r="155" spans="1:26" s="237" customFormat="1" ht="15.75" customHeight="1" x14ac:dyDescent="0.25">
      <c r="A155" s="433"/>
      <c r="B155" s="377" t="s">
        <v>345</v>
      </c>
      <c r="C155" s="328">
        <v>145</v>
      </c>
      <c r="D155" s="328" t="s">
        <v>349</v>
      </c>
      <c r="E155" s="368" t="s">
        <v>362</v>
      </c>
      <c r="F155" s="377">
        <v>320</v>
      </c>
      <c r="G155" s="328" t="s">
        <v>11</v>
      </c>
      <c r="H155" s="419"/>
      <c r="I155" s="267" t="s">
        <v>2725</v>
      </c>
      <c r="J155" s="233"/>
      <c r="K155" s="267" t="s">
        <v>2732</v>
      </c>
      <c r="L155" s="365"/>
      <c r="M155" s="365"/>
      <c r="N155" s="365"/>
      <c r="O155" s="365"/>
      <c r="P155" s="365"/>
      <c r="Q155" s="365"/>
      <c r="R155" s="365"/>
      <c r="S155" s="365"/>
      <c r="T155" s="365"/>
      <c r="U155" s="365"/>
      <c r="V155" s="365"/>
      <c r="W155" s="365"/>
      <c r="X155" s="365"/>
      <c r="Y155" s="365"/>
      <c r="Z155" s="365"/>
    </row>
    <row r="156" spans="1:26" s="237" customFormat="1" ht="15.75" customHeight="1" x14ac:dyDescent="0.25">
      <c r="A156" s="432"/>
      <c r="B156" s="377" t="s">
        <v>347</v>
      </c>
      <c r="C156" s="328">
        <v>146</v>
      </c>
      <c r="D156" s="328" t="s">
        <v>349</v>
      </c>
      <c r="E156" s="368" t="s">
        <v>363</v>
      </c>
      <c r="F156" s="377">
        <v>2755</v>
      </c>
      <c r="G156" s="328" t="s">
        <v>11</v>
      </c>
      <c r="H156" s="419"/>
      <c r="I156" s="267" t="s">
        <v>2725</v>
      </c>
      <c r="J156" s="233"/>
      <c r="K156" s="267" t="s">
        <v>2726</v>
      </c>
      <c r="L156" s="365"/>
      <c r="M156" s="365"/>
      <c r="N156" s="365"/>
      <c r="O156" s="365"/>
      <c r="P156" s="365"/>
      <c r="Q156" s="365"/>
      <c r="R156" s="365"/>
      <c r="S156" s="365"/>
      <c r="T156" s="365"/>
      <c r="U156" s="365"/>
      <c r="V156" s="365"/>
      <c r="W156" s="365"/>
      <c r="X156" s="365"/>
      <c r="Y156" s="365"/>
      <c r="Z156" s="365"/>
    </row>
    <row r="157" spans="1:26" s="237" customFormat="1" ht="15.75" customHeight="1" x14ac:dyDescent="0.25">
      <c r="A157" s="432"/>
      <c r="B157" s="377" t="s">
        <v>364</v>
      </c>
      <c r="C157" s="328">
        <v>148</v>
      </c>
      <c r="D157" s="328" t="s">
        <v>349</v>
      </c>
      <c r="E157" s="368" t="s">
        <v>365</v>
      </c>
      <c r="F157" s="377">
        <v>421</v>
      </c>
      <c r="G157" s="328" t="s">
        <v>11</v>
      </c>
      <c r="H157" s="306"/>
      <c r="I157" s="267" t="s">
        <v>2725</v>
      </c>
      <c r="J157" s="233"/>
      <c r="K157" s="267" t="s">
        <v>2727</v>
      </c>
      <c r="L157" s="365"/>
      <c r="M157" s="365"/>
      <c r="N157" s="365"/>
      <c r="O157" s="365"/>
      <c r="P157" s="365"/>
      <c r="Q157" s="365"/>
      <c r="R157" s="365"/>
      <c r="S157" s="365"/>
      <c r="T157" s="365"/>
      <c r="U157" s="365"/>
      <c r="V157" s="365"/>
      <c r="W157" s="365"/>
      <c r="X157" s="365"/>
      <c r="Y157" s="365"/>
      <c r="Z157" s="365"/>
    </row>
    <row r="158" spans="1:26" s="237" customFormat="1" ht="15.75" customHeight="1" x14ac:dyDescent="0.25">
      <c r="A158" s="432"/>
      <c r="B158" s="959">
        <v>43468</v>
      </c>
      <c r="C158" s="957">
        <v>149</v>
      </c>
      <c r="D158" s="958" t="s">
        <v>366</v>
      </c>
      <c r="E158" s="368" t="s">
        <v>367</v>
      </c>
      <c r="F158" s="377">
        <v>180</v>
      </c>
      <c r="G158" s="970" t="s">
        <v>11</v>
      </c>
      <c r="H158" s="306"/>
      <c r="I158" s="267" t="s">
        <v>2681</v>
      </c>
      <c r="J158" s="233"/>
      <c r="K158" s="267" t="s">
        <v>2688</v>
      </c>
      <c r="L158" s="365"/>
      <c r="M158" s="365"/>
      <c r="N158" s="365"/>
      <c r="O158" s="365"/>
      <c r="P158" s="365"/>
      <c r="Q158" s="365"/>
      <c r="R158" s="365"/>
      <c r="S158" s="365"/>
      <c r="T158" s="365"/>
      <c r="U158" s="365"/>
      <c r="V158" s="365"/>
      <c r="W158" s="365"/>
      <c r="X158" s="365"/>
      <c r="Y158" s="365"/>
      <c r="Z158" s="365"/>
    </row>
    <row r="159" spans="1:26" s="237" customFormat="1" ht="15.75" customHeight="1" x14ac:dyDescent="0.25">
      <c r="A159" s="432"/>
      <c r="B159" s="960"/>
      <c r="C159" s="953"/>
      <c r="D159" s="953"/>
      <c r="E159" s="421" t="s">
        <v>368</v>
      </c>
      <c r="F159" s="377">
        <v>3276</v>
      </c>
      <c r="G159" s="953"/>
      <c r="H159" s="306"/>
      <c r="I159" s="267" t="s">
        <v>2681</v>
      </c>
      <c r="J159" s="233"/>
      <c r="K159" s="267" t="s">
        <v>2686</v>
      </c>
      <c r="L159" s="365"/>
      <c r="M159" s="365"/>
      <c r="N159" s="365"/>
      <c r="O159" s="365"/>
      <c r="P159" s="365"/>
      <c r="Q159" s="365"/>
      <c r="R159" s="365"/>
      <c r="S159" s="365"/>
      <c r="T159" s="365"/>
      <c r="U159" s="365"/>
      <c r="V159" s="365"/>
      <c r="W159" s="365"/>
      <c r="X159" s="365"/>
      <c r="Y159" s="365"/>
      <c r="Z159" s="365"/>
    </row>
    <row r="160" spans="1:26" s="237" customFormat="1" ht="15.75" customHeight="1" x14ac:dyDescent="0.25">
      <c r="A160" s="432"/>
      <c r="B160" s="956"/>
      <c r="C160" s="954"/>
      <c r="D160" s="954"/>
      <c r="E160" s="368" t="s">
        <v>369</v>
      </c>
      <c r="F160" s="377">
        <v>1664</v>
      </c>
      <c r="G160" s="954"/>
      <c r="H160" s="306"/>
      <c r="I160" s="267" t="s">
        <v>2681</v>
      </c>
      <c r="J160" s="233"/>
      <c r="K160" s="267" t="s">
        <v>2692</v>
      </c>
      <c r="L160" s="365"/>
      <c r="M160" s="365"/>
      <c r="N160" s="365"/>
      <c r="O160" s="365"/>
      <c r="P160" s="365"/>
      <c r="Q160" s="365"/>
      <c r="R160" s="365"/>
      <c r="S160" s="365"/>
      <c r="T160" s="365"/>
      <c r="U160" s="365"/>
      <c r="V160" s="365"/>
      <c r="W160" s="365"/>
      <c r="X160" s="365"/>
      <c r="Y160" s="365"/>
      <c r="Z160" s="365"/>
    </row>
    <row r="161" spans="1:26" s="237" customFormat="1" ht="15.75" customHeight="1" x14ac:dyDescent="0.25">
      <c r="A161" s="432"/>
      <c r="B161" s="336">
        <v>43499</v>
      </c>
      <c r="C161" s="328">
        <v>150</v>
      </c>
      <c r="D161" s="443" t="s">
        <v>366</v>
      </c>
      <c r="E161" s="421" t="s">
        <v>370</v>
      </c>
      <c r="F161" s="377">
        <v>2300</v>
      </c>
      <c r="G161" s="328" t="s">
        <v>11</v>
      </c>
      <c r="H161" s="306"/>
      <c r="I161" s="267" t="s">
        <v>2681</v>
      </c>
      <c r="J161" s="233"/>
      <c r="K161" s="267" t="s">
        <v>2694</v>
      </c>
      <c r="L161" s="365"/>
      <c r="M161" s="365"/>
      <c r="N161" s="365"/>
      <c r="O161" s="365"/>
      <c r="P161" s="365"/>
      <c r="Q161" s="365"/>
      <c r="R161" s="365"/>
      <c r="S161" s="365"/>
      <c r="T161" s="365"/>
      <c r="U161" s="365"/>
      <c r="V161" s="365"/>
      <c r="W161" s="365"/>
      <c r="X161" s="365"/>
      <c r="Y161" s="365"/>
      <c r="Z161" s="365"/>
    </row>
    <row r="162" spans="1:26" s="237" customFormat="1" ht="15.75" customHeight="1" x14ac:dyDescent="0.25">
      <c r="A162" s="432"/>
      <c r="B162" s="336">
        <v>43588</v>
      </c>
      <c r="C162" s="328">
        <v>151</v>
      </c>
      <c r="D162" s="443" t="s">
        <v>366</v>
      </c>
      <c r="E162" s="368" t="s">
        <v>371</v>
      </c>
      <c r="F162" s="377">
        <v>1960</v>
      </c>
      <c r="G162" s="328" t="s">
        <v>11</v>
      </c>
      <c r="H162" s="306"/>
      <c r="I162" s="267" t="s">
        <v>2681</v>
      </c>
      <c r="J162" s="233"/>
      <c r="K162" s="267" t="s">
        <v>2682</v>
      </c>
      <c r="L162" s="365"/>
      <c r="M162" s="365"/>
      <c r="N162" s="365"/>
      <c r="O162" s="365"/>
      <c r="P162" s="365"/>
      <c r="Q162" s="365"/>
      <c r="R162" s="365"/>
      <c r="S162" s="365"/>
      <c r="T162" s="365"/>
      <c r="U162" s="365"/>
      <c r="V162" s="365"/>
      <c r="W162" s="365"/>
      <c r="X162" s="365"/>
      <c r="Y162" s="365"/>
      <c r="Z162" s="365"/>
    </row>
    <row r="163" spans="1:26" s="237" customFormat="1" ht="15.75" customHeight="1" x14ac:dyDescent="0.25">
      <c r="A163" s="432"/>
      <c r="B163" s="336">
        <v>43711</v>
      </c>
      <c r="C163" s="328">
        <v>152</v>
      </c>
      <c r="D163" s="443" t="s">
        <v>366</v>
      </c>
      <c r="E163" s="421" t="s">
        <v>372</v>
      </c>
      <c r="F163" s="377">
        <v>429.4</v>
      </c>
      <c r="G163" s="328" t="s">
        <v>11</v>
      </c>
      <c r="H163" s="306"/>
      <c r="I163" s="267" t="s">
        <v>2681</v>
      </c>
      <c r="J163" s="233"/>
      <c r="K163" s="267" t="s">
        <v>2689</v>
      </c>
      <c r="L163" s="365"/>
      <c r="M163" s="365"/>
      <c r="N163" s="365"/>
      <c r="O163" s="365"/>
      <c r="P163" s="365"/>
      <c r="Q163" s="365"/>
      <c r="R163" s="365"/>
      <c r="S163" s="365"/>
      <c r="T163" s="365"/>
      <c r="U163" s="365"/>
      <c r="V163" s="365"/>
      <c r="W163" s="365"/>
      <c r="X163" s="365"/>
      <c r="Y163" s="365"/>
      <c r="Z163" s="365"/>
    </row>
    <row r="164" spans="1:26" s="237" customFormat="1" ht="15.75" customHeight="1" x14ac:dyDescent="0.25">
      <c r="A164" s="432"/>
      <c r="B164" s="377" t="s">
        <v>373</v>
      </c>
      <c r="C164" s="328">
        <v>153</v>
      </c>
      <c r="D164" s="443" t="s">
        <v>366</v>
      </c>
      <c r="E164" s="958" t="s">
        <v>374</v>
      </c>
      <c r="F164" s="955">
        <v>2516</v>
      </c>
      <c r="G164" s="962" t="s">
        <v>11</v>
      </c>
      <c r="H164" s="306"/>
      <c r="I164" s="267" t="s">
        <v>2681</v>
      </c>
      <c r="J164" s="233"/>
      <c r="K164" s="267" t="s">
        <v>2685</v>
      </c>
      <c r="L164" s="365"/>
      <c r="M164" s="365"/>
      <c r="N164" s="365"/>
      <c r="O164" s="365"/>
      <c r="P164" s="365"/>
      <c r="Q164" s="365"/>
      <c r="R164" s="365"/>
      <c r="S164" s="365"/>
      <c r="T164" s="365"/>
      <c r="U164" s="365"/>
      <c r="V164" s="365"/>
      <c r="W164" s="365"/>
      <c r="X164" s="365"/>
      <c r="Y164" s="365"/>
      <c r="Z164" s="365"/>
    </row>
    <row r="165" spans="1:26" s="237" customFormat="1" ht="15.75" customHeight="1" x14ac:dyDescent="0.25">
      <c r="A165" s="432"/>
      <c r="B165" s="377" t="s">
        <v>373</v>
      </c>
      <c r="C165" s="328">
        <v>154</v>
      </c>
      <c r="D165" s="443" t="s">
        <v>366</v>
      </c>
      <c r="E165" s="954"/>
      <c r="F165" s="956"/>
      <c r="G165" s="954"/>
      <c r="H165" s="306"/>
      <c r="I165" s="267" t="s">
        <v>2681</v>
      </c>
      <c r="J165" s="233"/>
      <c r="K165" s="267" t="s">
        <v>2685</v>
      </c>
      <c r="L165" s="365"/>
      <c r="M165" s="365"/>
      <c r="N165" s="365"/>
      <c r="O165" s="365"/>
      <c r="P165" s="365"/>
      <c r="Q165" s="365"/>
      <c r="R165" s="365"/>
      <c r="S165" s="365"/>
      <c r="T165" s="365"/>
      <c r="U165" s="365"/>
      <c r="V165" s="365"/>
      <c r="W165" s="365"/>
      <c r="X165" s="365"/>
      <c r="Y165" s="365"/>
      <c r="Z165" s="365"/>
    </row>
    <row r="166" spans="1:26" s="237" customFormat="1" ht="15.75" customHeight="1" x14ac:dyDescent="0.25">
      <c r="A166" s="432"/>
      <c r="B166" s="377" t="s">
        <v>375</v>
      </c>
      <c r="C166" s="328">
        <v>155</v>
      </c>
      <c r="D166" s="443" t="s">
        <v>366</v>
      </c>
      <c r="E166" s="328" t="s">
        <v>376</v>
      </c>
      <c r="F166" s="377">
        <v>150.4</v>
      </c>
      <c r="G166" s="328" t="s">
        <v>11</v>
      </c>
      <c r="H166" s="306"/>
      <c r="I166" s="267" t="s">
        <v>2681</v>
      </c>
      <c r="J166" s="233"/>
      <c r="K166" s="267" t="s">
        <v>2693</v>
      </c>
      <c r="L166" s="365"/>
      <c r="M166" s="365"/>
      <c r="N166" s="365"/>
      <c r="O166" s="365"/>
      <c r="P166" s="365"/>
      <c r="Q166" s="365"/>
      <c r="R166" s="365"/>
      <c r="S166" s="365"/>
      <c r="T166" s="365"/>
      <c r="U166" s="365"/>
      <c r="V166" s="365"/>
      <c r="W166" s="365"/>
      <c r="X166" s="365"/>
      <c r="Y166" s="365"/>
      <c r="Z166" s="365"/>
    </row>
    <row r="167" spans="1:26" s="237" customFormat="1" ht="15.75" customHeight="1" x14ac:dyDescent="0.25">
      <c r="A167" s="432"/>
      <c r="B167" s="377" t="s">
        <v>375</v>
      </c>
      <c r="C167" s="328">
        <v>156</v>
      </c>
      <c r="D167" s="443" t="s">
        <v>366</v>
      </c>
      <c r="E167" s="328" t="s">
        <v>377</v>
      </c>
      <c r="F167" s="377">
        <v>1925</v>
      </c>
      <c r="G167" s="328" t="s">
        <v>11</v>
      </c>
      <c r="H167" s="306"/>
      <c r="I167" s="267" t="s">
        <v>2681</v>
      </c>
      <c r="J167" s="233"/>
      <c r="K167" s="267" t="s">
        <v>2690</v>
      </c>
      <c r="L167" s="365"/>
      <c r="M167" s="365"/>
      <c r="N167" s="365"/>
      <c r="O167" s="365"/>
      <c r="P167" s="365"/>
      <c r="Q167" s="365"/>
      <c r="R167" s="365"/>
      <c r="S167" s="365"/>
      <c r="T167" s="365"/>
      <c r="U167" s="365"/>
      <c r="V167" s="365"/>
      <c r="W167" s="365"/>
      <c r="X167" s="365"/>
      <c r="Y167" s="365"/>
      <c r="Z167" s="365"/>
    </row>
    <row r="168" spans="1:26" s="237" customFormat="1" ht="15.75" customHeight="1" x14ac:dyDescent="0.25">
      <c r="A168" s="432"/>
      <c r="B168" s="377" t="s">
        <v>378</v>
      </c>
      <c r="C168" s="328">
        <v>157</v>
      </c>
      <c r="D168" s="443" t="s">
        <v>366</v>
      </c>
      <c r="E168" s="328" t="s">
        <v>379</v>
      </c>
      <c r="F168" s="377">
        <v>600</v>
      </c>
      <c r="G168" s="328" t="s">
        <v>11</v>
      </c>
      <c r="H168" s="306"/>
      <c r="I168" s="267" t="s">
        <v>2681</v>
      </c>
      <c r="J168" s="233"/>
      <c r="K168" s="267" t="s">
        <v>2683</v>
      </c>
      <c r="L168" s="365"/>
      <c r="M168" s="365"/>
      <c r="N168" s="365"/>
      <c r="O168" s="365"/>
      <c r="P168" s="365"/>
      <c r="Q168" s="365"/>
      <c r="R168" s="365"/>
      <c r="S168" s="365"/>
      <c r="T168" s="365"/>
      <c r="U168" s="365"/>
      <c r="V168" s="365"/>
      <c r="W168" s="365"/>
      <c r="X168" s="365"/>
      <c r="Y168" s="365"/>
      <c r="Z168" s="365"/>
    </row>
    <row r="169" spans="1:26" s="237" customFormat="1" ht="15.75" customHeight="1" x14ac:dyDescent="0.25">
      <c r="A169" s="432"/>
      <c r="B169" s="955" t="s">
        <v>378</v>
      </c>
      <c r="C169" s="957">
        <v>158</v>
      </c>
      <c r="D169" s="958" t="s">
        <v>366</v>
      </c>
      <c r="E169" s="328" t="s">
        <v>380</v>
      </c>
      <c r="F169" s="377">
        <v>12370</v>
      </c>
      <c r="G169" s="443" t="s">
        <v>11</v>
      </c>
      <c r="H169" s="306"/>
      <c r="I169" s="267" t="s">
        <v>2681</v>
      </c>
      <c r="J169" s="233"/>
      <c r="K169" s="267" t="s">
        <v>2691</v>
      </c>
      <c r="L169" s="365"/>
      <c r="M169" s="365"/>
      <c r="N169" s="365"/>
      <c r="O169" s="365"/>
      <c r="P169" s="365"/>
      <c r="Q169" s="365"/>
      <c r="R169" s="365"/>
      <c r="S169" s="365"/>
      <c r="T169" s="365"/>
      <c r="U169" s="365"/>
      <c r="V169" s="365"/>
      <c r="W169" s="365"/>
      <c r="X169" s="365"/>
      <c r="Y169" s="365"/>
      <c r="Z169" s="365"/>
    </row>
    <row r="170" spans="1:26" s="237" customFormat="1" ht="15.75" customHeight="1" x14ac:dyDescent="0.25">
      <c r="A170" s="432"/>
      <c r="B170" s="956"/>
      <c r="C170" s="954"/>
      <c r="D170" s="954"/>
      <c r="E170" s="328" t="s">
        <v>381</v>
      </c>
      <c r="F170" s="377">
        <v>6502.89</v>
      </c>
      <c r="G170" s="443"/>
      <c r="H170" s="306"/>
      <c r="I170" s="267" t="s">
        <v>2681</v>
      </c>
      <c r="J170" s="233"/>
      <c r="K170" s="267" t="s">
        <v>2687</v>
      </c>
      <c r="L170" s="365"/>
      <c r="M170" s="365"/>
      <c r="N170" s="365"/>
      <c r="O170" s="365"/>
      <c r="P170" s="365"/>
      <c r="Q170" s="365"/>
      <c r="R170" s="365"/>
      <c r="S170" s="365"/>
      <c r="T170" s="365"/>
      <c r="U170" s="365"/>
      <c r="V170" s="365"/>
      <c r="W170" s="365"/>
      <c r="X170" s="365"/>
      <c r="Y170" s="365"/>
      <c r="Z170" s="365"/>
    </row>
    <row r="171" spans="1:26" s="237" customFormat="1" ht="15.75" customHeight="1" x14ac:dyDescent="0.25">
      <c r="A171" s="432"/>
      <c r="B171" s="377" t="s">
        <v>382</v>
      </c>
      <c r="C171" s="328">
        <v>159</v>
      </c>
      <c r="D171" s="443" t="s">
        <v>366</v>
      </c>
      <c r="E171" s="328" t="s">
        <v>383</v>
      </c>
      <c r="F171" s="377">
        <v>5913</v>
      </c>
      <c r="G171" s="328" t="s">
        <v>11</v>
      </c>
      <c r="H171" s="306"/>
      <c r="I171" s="267" t="s">
        <v>2681</v>
      </c>
      <c r="J171" s="233"/>
      <c r="K171" s="267" t="s">
        <v>2680</v>
      </c>
      <c r="L171" s="365"/>
      <c r="M171" s="365"/>
      <c r="N171" s="365"/>
      <c r="O171" s="365"/>
      <c r="P171" s="365"/>
      <c r="Q171" s="365"/>
      <c r="R171" s="365"/>
      <c r="S171" s="365"/>
      <c r="T171" s="365"/>
      <c r="U171" s="365"/>
      <c r="V171" s="365"/>
      <c r="W171" s="365"/>
      <c r="X171" s="365"/>
      <c r="Y171" s="365"/>
      <c r="Z171" s="365"/>
    </row>
    <row r="172" spans="1:26" s="237" customFormat="1" ht="15.75" customHeight="1" x14ac:dyDescent="0.25">
      <c r="A172" s="432"/>
      <c r="B172" s="377" t="s">
        <v>382</v>
      </c>
      <c r="C172" s="328">
        <v>161</v>
      </c>
      <c r="D172" s="443" t="s">
        <v>366</v>
      </c>
      <c r="E172" s="328" t="s">
        <v>384</v>
      </c>
      <c r="F172" s="276">
        <v>3625</v>
      </c>
      <c r="G172" s="328" t="s">
        <v>11</v>
      </c>
      <c r="H172" s="306"/>
      <c r="I172" s="267" t="s">
        <v>2681</v>
      </c>
      <c r="J172" s="233"/>
      <c r="K172" s="267" t="s">
        <v>2684</v>
      </c>
      <c r="L172" s="365"/>
      <c r="M172" s="365"/>
      <c r="N172" s="365"/>
      <c r="O172" s="365"/>
      <c r="P172" s="365"/>
      <c r="Q172" s="365"/>
      <c r="R172" s="365"/>
      <c r="S172" s="365"/>
      <c r="T172" s="365"/>
      <c r="U172" s="365"/>
      <c r="V172" s="365"/>
      <c r="W172" s="365"/>
      <c r="X172" s="365"/>
      <c r="Y172" s="365"/>
      <c r="Z172" s="365"/>
    </row>
    <row r="173" spans="1:26" s="358" customFormat="1" ht="26.25" customHeight="1" x14ac:dyDescent="0.25">
      <c r="A173" s="359"/>
      <c r="B173" s="354" t="s">
        <v>382</v>
      </c>
      <c r="C173" s="360">
        <v>160</v>
      </c>
      <c r="D173" s="355" t="s">
        <v>385</v>
      </c>
      <c r="E173" s="360" t="s">
        <v>386</v>
      </c>
      <c r="F173" s="353" t="s">
        <v>387</v>
      </c>
      <c r="G173" s="360" t="s">
        <v>11</v>
      </c>
      <c r="H173" s="361"/>
      <c r="I173" s="583" t="s">
        <v>3065</v>
      </c>
      <c r="J173" s="356"/>
      <c r="K173" s="357"/>
      <c r="L173" s="357"/>
      <c r="M173" s="357"/>
      <c r="N173" s="357"/>
      <c r="O173" s="357"/>
      <c r="P173" s="357"/>
      <c r="Q173" s="357"/>
      <c r="R173" s="357"/>
      <c r="S173" s="357"/>
      <c r="T173" s="357"/>
      <c r="U173" s="357"/>
      <c r="V173" s="357"/>
      <c r="W173" s="357"/>
      <c r="X173" s="357"/>
      <c r="Y173" s="357"/>
      <c r="Z173" s="357"/>
    </row>
    <row r="174" spans="1:26" ht="15.75" customHeight="1" x14ac:dyDescent="0.25">
      <c r="A174" s="15"/>
      <c r="B174" s="4"/>
      <c r="C174" s="4"/>
      <c r="D174" s="4"/>
      <c r="E174" s="4"/>
      <c r="F174" s="4"/>
      <c r="G174" s="4"/>
      <c r="H174" s="42"/>
      <c r="I174" s="37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15"/>
      <c r="B175" s="4"/>
      <c r="C175" s="4"/>
      <c r="D175" s="4"/>
      <c r="E175" s="4"/>
      <c r="F175" s="4"/>
      <c r="G175" s="4"/>
      <c r="H175" s="42"/>
      <c r="I175" s="37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15"/>
      <c r="B176" s="4"/>
      <c r="C176" s="4"/>
      <c r="D176" s="4"/>
      <c r="E176" s="4"/>
      <c r="F176" s="4"/>
      <c r="G176" s="4"/>
      <c r="H176" s="42"/>
      <c r="I176" s="37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15"/>
      <c r="B177" s="4"/>
      <c r="C177" s="4"/>
      <c r="D177" s="4"/>
      <c r="E177" s="4"/>
      <c r="F177" s="4"/>
      <c r="G177" s="4"/>
      <c r="H177" s="42"/>
      <c r="I177" s="37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15"/>
      <c r="B178" s="4"/>
      <c r="C178" s="4"/>
      <c r="D178" s="4"/>
      <c r="E178" s="4"/>
      <c r="F178" s="4"/>
      <c r="G178" s="4"/>
      <c r="H178" s="42"/>
      <c r="I178" s="37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15"/>
      <c r="B179" s="4"/>
      <c r="C179" s="4"/>
      <c r="D179" s="4"/>
      <c r="E179" s="4"/>
      <c r="F179" s="4"/>
      <c r="G179" s="4"/>
      <c r="H179" s="42"/>
      <c r="I179" s="37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15"/>
      <c r="B180" s="4"/>
      <c r="C180" s="4"/>
      <c r="D180" s="4"/>
      <c r="E180" s="4"/>
      <c r="F180" s="4"/>
      <c r="G180" s="4"/>
      <c r="H180" s="42"/>
      <c r="I180" s="37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15"/>
      <c r="B181" s="4"/>
      <c r="C181" s="4"/>
      <c r="D181" s="4"/>
      <c r="E181" s="4"/>
      <c r="F181" s="4"/>
      <c r="G181" s="4"/>
      <c r="H181" s="42"/>
      <c r="I181" s="37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15"/>
      <c r="B182" s="4"/>
      <c r="C182" s="4"/>
      <c r="D182" s="4"/>
      <c r="E182" s="4"/>
      <c r="F182" s="4"/>
      <c r="G182" s="4"/>
      <c r="H182" s="42"/>
      <c r="I182" s="37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15"/>
      <c r="B183" s="4"/>
      <c r="C183" s="4"/>
      <c r="D183" s="4"/>
      <c r="E183" s="4"/>
      <c r="F183" s="4"/>
      <c r="G183" s="4"/>
      <c r="H183" s="42"/>
      <c r="I183" s="37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15"/>
      <c r="B184" s="4"/>
      <c r="C184" s="4"/>
      <c r="D184" s="4"/>
      <c r="E184" s="4"/>
      <c r="F184" s="4"/>
      <c r="G184" s="4"/>
      <c r="H184" s="42"/>
      <c r="I184" s="37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15"/>
      <c r="B185" s="4"/>
      <c r="C185" s="4"/>
      <c r="D185" s="4"/>
      <c r="E185" s="4"/>
      <c r="F185" s="4"/>
      <c r="G185" s="4"/>
      <c r="H185" s="42"/>
      <c r="I185" s="37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15"/>
      <c r="B186" s="4"/>
      <c r="C186" s="4"/>
      <c r="D186" s="4"/>
      <c r="E186" s="4"/>
      <c r="F186" s="4"/>
      <c r="G186" s="4"/>
      <c r="H186" s="42"/>
      <c r="I186" s="37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15"/>
      <c r="B187" s="4"/>
      <c r="C187" s="4"/>
      <c r="D187" s="4"/>
      <c r="E187" s="4"/>
      <c r="F187" s="4"/>
      <c r="G187" s="4"/>
      <c r="H187" s="42"/>
      <c r="I187" s="37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15"/>
      <c r="B188" s="4"/>
      <c r="C188" s="4"/>
      <c r="D188" s="4"/>
      <c r="E188" s="4"/>
      <c r="F188" s="4"/>
      <c r="G188" s="4"/>
      <c r="H188" s="42"/>
      <c r="I188" s="37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15"/>
      <c r="B189" s="4"/>
      <c r="C189" s="4"/>
      <c r="D189" s="4"/>
      <c r="E189" s="4"/>
      <c r="F189" s="4"/>
      <c r="G189" s="4"/>
      <c r="H189" s="42"/>
      <c r="I189" s="37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15"/>
      <c r="B190" s="4"/>
      <c r="C190" s="4"/>
      <c r="D190" s="4"/>
      <c r="E190" s="4"/>
      <c r="F190" s="4"/>
      <c r="G190" s="4"/>
      <c r="H190" s="42"/>
      <c r="I190" s="37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15"/>
      <c r="B191" s="4"/>
      <c r="C191" s="4"/>
      <c r="D191" s="4"/>
      <c r="E191" s="4"/>
      <c r="F191" s="4"/>
      <c r="G191" s="4"/>
      <c r="H191" s="42"/>
      <c r="I191" s="37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15"/>
      <c r="B192" s="4"/>
      <c r="C192" s="4"/>
      <c r="D192" s="4"/>
      <c r="E192" s="4"/>
      <c r="F192" s="4"/>
      <c r="G192" s="4"/>
      <c r="H192" s="42"/>
      <c r="I192" s="37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15"/>
      <c r="B193" s="4"/>
      <c r="C193" s="4"/>
      <c r="D193" s="4"/>
      <c r="E193" s="4"/>
      <c r="F193" s="4"/>
      <c r="G193" s="4"/>
      <c r="H193" s="42"/>
      <c r="I193" s="37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15"/>
      <c r="B194" s="4"/>
      <c r="C194" s="4"/>
      <c r="D194" s="4"/>
      <c r="E194" s="4"/>
      <c r="F194" s="4"/>
      <c r="G194" s="4"/>
      <c r="H194" s="42"/>
      <c r="I194" s="37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15"/>
      <c r="B195" s="4"/>
      <c r="C195" s="4"/>
      <c r="D195" s="4"/>
      <c r="E195" s="4"/>
      <c r="F195" s="4"/>
      <c r="G195" s="4"/>
      <c r="H195" s="42"/>
      <c r="I195" s="37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15"/>
      <c r="B196" s="4"/>
      <c r="C196" s="4"/>
      <c r="D196" s="4"/>
      <c r="E196" s="4"/>
      <c r="F196" s="4"/>
      <c r="G196" s="4"/>
      <c r="H196" s="42"/>
      <c r="I196" s="37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15"/>
      <c r="B197" s="4"/>
      <c r="C197" s="4"/>
      <c r="D197" s="4"/>
      <c r="E197" s="4"/>
      <c r="F197" s="4"/>
      <c r="G197" s="4"/>
      <c r="H197" s="42"/>
      <c r="I197" s="37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15"/>
      <c r="B198" s="4"/>
      <c r="C198" s="4"/>
      <c r="D198" s="4"/>
      <c r="E198" s="4"/>
      <c r="F198" s="4"/>
      <c r="G198" s="4"/>
      <c r="H198" s="42"/>
      <c r="I198" s="37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15"/>
      <c r="B199" s="4"/>
      <c r="C199" s="4"/>
      <c r="D199" s="4"/>
      <c r="E199" s="4"/>
      <c r="F199" s="4"/>
      <c r="G199" s="4"/>
      <c r="H199" s="42"/>
      <c r="I199" s="37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15"/>
      <c r="B200" s="4"/>
      <c r="C200" s="4"/>
      <c r="D200" s="4"/>
      <c r="E200" s="4"/>
      <c r="F200" s="4"/>
      <c r="G200" s="4"/>
      <c r="H200" s="42"/>
      <c r="I200" s="37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15"/>
      <c r="B201" s="4"/>
      <c r="C201" s="4"/>
      <c r="D201" s="4"/>
      <c r="E201" s="4"/>
      <c r="F201" s="4"/>
      <c r="G201" s="4"/>
      <c r="H201" s="42"/>
      <c r="I201" s="37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15"/>
      <c r="B202" s="4"/>
      <c r="C202" s="4"/>
      <c r="D202" s="4"/>
      <c r="E202" s="4"/>
      <c r="F202" s="4"/>
      <c r="G202" s="4"/>
      <c r="H202" s="42"/>
      <c r="I202" s="37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15"/>
      <c r="B203" s="4"/>
      <c r="C203" s="4"/>
      <c r="D203" s="4"/>
      <c r="E203" s="4"/>
      <c r="F203" s="4"/>
      <c r="G203" s="4"/>
      <c r="H203" s="42"/>
      <c r="I203" s="37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15"/>
      <c r="B204" s="4"/>
      <c r="C204" s="4"/>
      <c r="D204" s="4"/>
      <c r="E204" s="4"/>
      <c r="F204" s="4"/>
      <c r="G204" s="4"/>
      <c r="H204" s="42"/>
      <c r="I204" s="37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15"/>
      <c r="B205" s="4"/>
      <c r="C205" s="4"/>
      <c r="D205" s="4"/>
      <c r="E205" s="4"/>
      <c r="F205" s="4"/>
      <c r="G205" s="4"/>
      <c r="H205" s="42"/>
      <c r="I205" s="37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15"/>
      <c r="B206" s="4"/>
      <c r="C206" s="4"/>
      <c r="D206" s="4"/>
      <c r="E206" s="4"/>
      <c r="F206" s="4"/>
      <c r="G206" s="4"/>
      <c r="H206" s="42"/>
      <c r="I206" s="37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15"/>
      <c r="B207" s="4"/>
      <c r="C207" s="4"/>
      <c r="D207" s="4"/>
      <c r="E207" s="4"/>
      <c r="F207" s="4"/>
      <c r="G207" s="4"/>
      <c r="H207" s="42"/>
      <c r="I207" s="37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15"/>
      <c r="B208" s="4"/>
      <c r="C208" s="4"/>
      <c r="D208" s="4"/>
      <c r="E208" s="4"/>
      <c r="F208" s="4"/>
      <c r="G208" s="4"/>
      <c r="H208" s="42"/>
      <c r="I208" s="37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15"/>
      <c r="B209" s="4"/>
      <c r="C209" s="4"/>
      <c r="D209" s="4"/>
      <c r="E209" s="4"/>
      <c r="F209" s="4"/>
      <c r="G209" s="4"/>
      <c r="H209" s="42"/>
      <c r="I209" s="37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15"/>
      <c r="B210" s="4"/>
      <c r="C210" s="4"/>
      <c r="D210" s="4"/>
      <c r="E210" s="4"/>
      <c r="F210" s="4"/>
      <c r="G210" s="4"/>
      <c r="H210" s="42"/>
      <c r="I210" s="37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15"/>
      <c r="B211" s="4"/>
      <c r="C211" s="4"/>
      <c r="D211" s="4"/>
      <c r="E211" s="4"/>
      <c r="F211" s="4"/>
      <c r="G211" s="4"/>
      <c r="H211" s="42"/>
      <c r="I211" s="37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15"/>
      <c r="B212" s="4"/>
      <c r="C212" s="4"/>
      <c r="D212" s="4"/>
      <c r="E212" s="4"/>
      <c r="F212" s="4"/>
      <c r="G212" s="4"/>
      <c r="H212" s="42"/>
      <c r="I212" s="37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15"/>
      <c r="B213" s="4"/>
      <c r="C213" s="4"/>
      <c r="D213" s="4"/>
      <c r="E213" s="4"/>
      <c r="F213" s="4"/>
      <c r="G213" s="4"/>
      <c r="H213" s="42"/>
      <c r="I213" s="37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15"/>
      <c r="B214" s="4"/>
      <c r="C214" s="4"/>
      <c r="D214" s="4"/>
      <c r="E214" s="4"/>
      <c r="F214" s="4"/>
      <c r="G214" s="4"/>
      <c r="H214" s="42"/>
      <c r="I214" s="37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15"/>
      <c r="B215" s="4"/>
      <c r="C215" s="4"/>
      <c r="D215" s="4"/>
      <c r="E215" s="4"/>
      <c r="F215" s="4"/>
      <c r="G215" s="4"/>
      <c r="H215" s="42"/>
      <c r="I215" s="37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15"/>
      <c r="B216" s="4"/>
      <c r="C216" s="4"/>
      <c r="D216" s="4"/>
      <c r="E216" s="4"/>
      <c r="F216" s="4"/>
      <c r="G216" s="4"/>
      <c r="H216" s="42"/>
      <c r="I216" s="37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15"/>
      <c r="B217" s="4"/>
      <c r="C217" s="4"/>
      <c r="D217" s="4"/>
      <c r="E217" s="4"/>
      <c r="F217" s="4"/>
      <c r="G217" s="4"/>
      <c r="H217" s="42"/>
      <c r="I217" s="37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15"/>
      <c r="B218" s="4"/>
      <c r="C218" s="4"/>
      <c r="D218" s="4"/>
      <c r="E218" s="4"/>
      <c r="F218" s="4"/>
      <c r="G218" s="4"/>
      <c r="H218" s="42"/>
      <c r="I218" s="37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15"/>
      <c r="B219" s="4"/>
      <c r="C219" s="4"/>
      <c r="D219" s="4"/>
      <c r="E219" s="4"/>
      <c r="F219" s="4"/>
      <c r="G219" s="4"/>
      <c r="H219" s="42"/>
      <c r="I219" s="37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15"/>
      <c r="B220" s="4"/>
      <c r="C220" s="4"/>
      <c r="D220" s="4"/>
      <c r="E220" s="4"/>
      <c r="F220" s="4"/>
      <c r="G220" s="4"/>
      <c r="H220" s="42"/>
      <c r="I220" s="37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15"/>
      <c r="B221" s="4"/>
      <c r="C221" s="4"/>
      <c r="D221" s="4"/>
      <c r="E221" s="4"/>
      <c r="F221" s="4"/>
      <c r="G221" s="4"/>
      <c r="H221" s="42"/>
      <c r="I221" s="37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15"/>
      <c r="B222" s="4"/>
      <c r="C222" s="4"/>
      <c r="D222" s="4"/>
      <c r="E222" s="4"/>
      <c r="F222" s="4"/>
      <c r="G222" s="4"/>
      <c r="H222" s="42"/>
      <c r="I222" s="37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15"/>
      <c r="B223" s="4"/>
      <c r="C223" s="4"/>
      <c r="D223" s="4"/>
      <c r="E223" s="4"/>
      <c r="F223" s="4"/>
      <c r="G223" s="4"/>
      <c r="H223" s="42"/>
      <c r="I223" s="37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15"/>
      <c r="B224" s="4"/>
      <c r="C224" s="4"/>
      <c r="D224" s="4"/>
      <c r="E224" s="4"/>
      <c r="F224" s="4"/>
      <c r="G224" s="4"/>
      <c r="H224" s="42"/>
      <c r="I224" s="37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15"/>
      <c r="B225" s="4"/>
      <c r="C225" s="4"/>
      <c r="D225" s="4"/>
      <c r="E225" s="4"/>
      <c r="F225" s="4"/>
      <c r="G225" s="4"/>
      <c r="H225" s="42"/>
      <c r="I225" s="37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15"/>
      <c r="B226" s="4"/>
      <c r="C226" s="4"/>
      <c r="D226" s="4"/>
      <c r="E226" s="4"/>
      <c r="F226" s="4"/>
      <c r="G226" s="4"/>
      <c r="H226" s="42"/>
      <c r="I226" s="37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15"/>
      <c r="B227" s="4"/>
      <c r="C227" s="4"/>
      <c r="D227" s="4"/>
      <c r="E227" s="4"/>
      <c r="F227" s="4"/>
      <c r="G227" s="4"/>
      <c r="H227" s="42"/>
      <c r="I227" s="37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15"/>
      <c r="B228" s="4"/>
      <c r="C228" s="4"/>
      <c r="D228" s="4"/>
      <c r="E228" s="4"/>
      <c r="F228" s="4"/>
      <c r="G228" s="4"/>
      <c r="H228" s="42"/>
      <c r="I228" s="37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15"/>
      <c r="B229" s="4"/>
      <c r="C229" s="4"/>
      <c r="D229" s="4"/>
      <c r="E229" s="4"/>
      <c r="F229" s="4"/>
      <c r="G229" s="4"/>
      <c r="H229" s="42"/>
      <c r="I229" s="37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15"/>
      <c r="B230" s="4"/>
      <c r="C230" s="4"/>
      <c r="D230" s="4"/>
      <c r="E230" s="4"/>
      <c r="F230" s="4"/>
      <c r="G230" s="4"/>
      <c r="H230" s="42"/>
      <c r="I230" s="37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15"/>
      <c r="B231" s="4"/>
      <c r="C231" s="4"/>
      <c r="D231" s="4"/>
      <c r="E231" s="4"/>
      <c r="F231" s="4"/>
      <c r="G231" s="4"/>
      <c r="H231" s="42"/>
      <c r="I231" s="37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15"/>
      <c r="B232" s="4"/>
      <c r="C232" s="4"/>
      <c r="D232" s="4"/>
      <c r="E232" s="4"/>
      <c r="F232" s="4"/>
      <c r="G232" s="4"/>
      <c r="H232" s="42"/>
      <c r="I232" s="37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15"/>
      <c r="B233" s="4"/>
      <c r="C233" s="4"/>
      <c r="D233" s="4"/>
      <c r="E233" s="4"/>
      <c r="F233" s="4"/>
      <c r="G233" s="4"/>
      <c r="H233" s="42"/>
      <c r="I233" s="37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15"/>
      <c r="B234" s="4"/>
      <c r="C234" s="4"/>
      <c r="D234" s="4"/>
      <c r="E234" s="4"/>
      <c r="F234" s="4"/>
      <c r="G234" s="4"/>
      <c r="H234" s="42"/>
      <c r="I234" s="37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15"/>
      <c r="B235" s="4"/>
      <c r="C235" s="4"/>
      <c r="D235" s="4"/>
      <c r="E235" s="4"/>
      <c r="F235" s="4"/>
      <c r="G235" s="4"/>
      <c r="H235" s="42"/>
      <c r="I235" s="37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15"/>
      <c r="B236" s="4"/>
      <c r="C236" s="4"/>
      <c r="D236" s="4"/>
      <c r="E236" s="4"/>
      <c r="F236" s="4"/>
      <c r="G236" s="4"/>
      <c r="H236" s="42"/>
      <c r="I236" s="37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15"/>
      <c r="B237" s="4"/>
      <c r="C237" s="4"/>
      <c r="D237" s="4"/>
      <c r="E237" s="4"/>
      <c r="F237" s="4"/>
      <c r="G237" s="4"/>
      <c r="H237" s="42"/>
      <c r="I237" s="37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15"/>
      <c r="B238" s="4"/>
      <c r="C238" s="4"/>
      <c r="D238" s="4"/>
      <c r="E238" s="4"/>
      <c r="F238" s="4"/>
      <c r="G238" s="4"/>
      <c r="H238" s="42"/>
      <c r="I238" s="37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15"/>
      <c r="B239" s="4"/>
      <c r="C239" s="4"/>
      <c r="D239" s="4"/>
      <c r="E239" s="4"/>
      <c r="F239" s="4"/>
      <c r="G239" s="4"/>
      <c r="H239" s="42"/>
      <c r="I239" s="37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15"/>
      <c r="B240" s="4"/>
      <c r="C240" s="4"/>
      <c r="D240" s="4"/>
      <c r="E240" s="4"/>
      <c r="F240" s="4"/>
      <c r="G240" s="4"/>
      <c r="H240" s="42"/>
      <c r="I240" s="37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15"/>
      <c r="B241" s="4"/>
      <c r="C241" s="4"/>
      <c r="D241" s="4"/>
      <c r="E241" s="4"/>
      <c r="F241" s="4"/>
      <c r="G241" s="4"/>
      <c r="H241" s="42"/>
      <c r="I241" s="37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15"/>
      <c r="B242" s="4"/>
      <c r="C242" s="4"/>
      <c r="D242" s="4"/>
      <c r="E242" s="4"/>
      <c r="F242" s="4"/>
      <c r="G242" s="4"/>
      <c r="H242" s="42"/>
      <c r="I242" s="37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15"/>
      <c r="B243" s="4"/>
      <c r="C243" s="4"/>
      <c r="D243" s="4"/>
      <c r="E243" s="4"/>
      <c r="F243" s="4"/>
      <c r="G243" s="4"/>
      <c r="H243" s="42"/>
      <c r="I243" s="37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15"/>
      <c r="B244" s="4"/>
      <c r="C244" s="4"/>
      <c r="D244" s="4"/>
      <c r="E244" s="4"/>
      <c r="F244" s="4"/>
      <c r="G244" s="4"/>
      <c r="H244" s="42"/>
      <c r="I244" s="37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15"/>
      <c r="B245" s="4"/>
      <c r="C245" s="4"/>
      <c r="D245" s="4"/>
      <c r="E245" s="4"/>
      <c r="F245" s="4"/>
      <c r="G245" s="4"/>
      <c r="H245" s="42"/>
      <c r="I245" s="37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15"/>
      <c r="B246" s="4"/>
      <c r="C246" s="4"/>
      <c r="D246" s="4"/>
      <c r="E246" s="4"/>
      <c r="F246" s="4"/>
      <c r="G246" s="4"/>
      <c r="H246" s="42"/>
      <c r="I246" s="37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15"/>
      <c r="B247" s="4"/>
      <c r="C247" s="4"/>
      <c r="D247" s="4"/>
      <c r="E247" s="4"/>
      <c r="F247" s="4"/>
      <c r="G247" s="4"/>
      <c r="H247" s="42"/>
      <c r="I247" s="37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15"/>
      <c r="B248" s="4"/>
      <c r="C248" s="4"/>
      <c r="D248" s="4"/>
      <c r="E248" s="4"/>
      <c r="F248" s="4"/>
      <c r="G248" s="4"/>
      <c r="H248" s="42"/>
      <c r="I248" s="37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15"/>
      <c r="B249" s="4"/>
      <c r="C249" s="4"/>
      <c r="D249" s="4"/>
      <c r="E249" s="4"/>
      <c r="F249" s="4"/>
      <c r="G249" s="4"/>
      <c r="H249" s="42"/>
      <c r="I249" s="37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15"/>
      <c r="B250" s="4"/>
      <c r="C250" s="4"/>
      <c r="D250" s="4"/>
      <c r="E250" s="4"/>
      <c r="F250" s="4"/>
      <c r="G250" s="4"/>
      <c r="H250" s="42"/>
      <c r="I250" s="37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15"/>
      <c r="B251" s="4"/>
      <c r="C251" s="4"/>
      <c r="D251" s="4"/>
      <c r="E251" s="4"/>
      <c r="F251" s="4"/>
      <c r="G251" s="4"/>
      <c r="H251" s="42"/>
      <c r="I251" s="37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15"/>
      <c r="B252" s="4"/>
      <c r="C252" s="4"/>
      <c r="D252" s="4"/>
      <c r="E252" s="4"/>
      <c r="F252" s="4"/>
      <c r="G252" s="4"/>
      <c r="H252" s="42"/>
      <c r="I252" s="37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15"/>
      <c r="B253" s="4"/>
      <c r="C253" s="4"/>
      <c r="D253" s="4"/>
      <c r="E253" s="4"/>
      <c r="F253" s="4"/>
      <c r="G253" s="4"/>
      <c r="H253" s="42"/>
      <c r="I253" s="37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15"/>
      <c r="B254" s="4"/>
      <c r="C254" s="4"/>
      <c r="D254" s="4"/>
      <c r="E254" s="4"/>
      <c r="F254" s="4"/>
      <c r="G254" s="4"/>
      <c r="H254" s="42"/>
      <c r="I254" s="37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15"/>
      <c r="B255" s="4"/>
      <c r="C255" s="4"/>
      <c r="D255" s="4"/>
      <c r="E255" s="4"/>
      <c r="F255" s="4"/>
      <c r="G255" s="4"/>
      <c r="H255" s="42"/>
      <c r="I255" s="37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15"/>
      <c r="B256" s="4"/>
      <c r="C256" s="4"/>
      <c r="D256" s="4"/>
      <c r="E256" s="4"/>
      <c r="F256" s="4"/>
      <c r="G256" s="4"/>
      <c r="H256" s="42"/>
      <c r="I256" s="37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15"/>
      <c r="B257" s="4"/>
      <c r="C257" s="4"/>
      <c r="D257" s="4"/>
      <c r="E257" s="4"/>
      <c r="F257" s="4"/>
      <c r="G257" s="4"/>
      <c r="H257" s="42"/>
      <c r="I257" s="37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15"/>
      <c r="B258" s="4"/>
      <c r="C258" s="4"/>
      <c r="D258" s="4"/>
      <c r="E258" s="4"/>
      <c r="F258" s="4"/>
      <c r="G258" s="4"/>
      <c r="H258" s="42"/>
      <c r="I258" s="37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15"/>
      <c r="B259" s="4"/>
      <c r="C259" s="4"/>
      <c r="D259" s="4"/>
      <c r="E259" s="4"/>
      <c r="F259" s="4"/>
      <c r="G259" s="4"/>
      <c r="H259" s="42"/>
      <c r="I259" s="37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15"/>
      <c r="B260" s="4"/>
      <c r="C260" s="4"/>
      <c r="D260" s="4"/>
      <c r="E260" s="4"/>
      <c r="F260" s="4"/>
      <c r="G260" s="4"/>
      <c r="H260" s="42"/>
      <c r="I260" s="37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15"/>
      <c r="B261" s="4"/>
      <c r="C261" s="4"/>
      <c r="D261" s="4"/>
      <c r="E261" s="4"/>
      <c r="F261" s="4"/>
      <c r="G261" s="4"/>
      <c r="H261" s="42"/>
      <c r="I261" s="37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15"/>
      <c r="B262" s="4"/>
      <c r="C262" s="4"/>
      <c r="D262" s="4"/>
      <c r="E262" s="4"/>
      <c r="F262" s="4"/>
      <c r="G262" s="4"/>
      <c r="H262" s="42"/>
      <c r="I262" s="37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15"/>
      <c r="B263" s="4"/>
      <c r="C263" s="4"/>
      <c r="D263" s="4"/>
      <c r="E263" s="4"/>
      <c r="F263" s="4"/>
      <c r="G263" s="4"/>
      <c r="H263" s="42"/>
      <c r="I263" s="37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15"/>
      <c r="B264" s="4"/>
      <c r="C264" s="4"/>
      <c r="D264" s="4"/>
      <c r="E264" s="4"/>
      <c r="F264" s="4"/>
      <c r="G264" s="4"/>
      <c r="H264" s="42"/>
      <c r="I264" s="37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15"/>
      <c r="B265" s="4"/>
      <c r="C265" s="4"/>
      <c r="D265" s="4"/>
      <c r="E265" s="4"/>
      <c r="F265" s="4"/>
      <c r="G265" s="4"/>
      <c r="H265" s="42"/>
      <c r="I265" s="37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15"/>
      <c r="B266" s="4"/>
      <c r="C266" s="4"/>
      <c r="D266" s="4"/>
      <c r="E266" s="4"/>
      <c r="F266" s="4"/>
      <c r="G266" s="4"/>
      <c r="H266" s="42"/>
      <c r="I266" s="37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15"/>
      <c r="B267" s="4"/>
      <c r="C267" s="4"/>
      <c r="D267" s="4"/>
      <c r="E267" s="4"/>
      <c r="F267" s="4"/>
      <c r="G267" s="4"/>
      <c r="H267" s="42"/>
      <c r="I267" s="37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15"/>
      <c r="B268" s="4"/>
      <c r="C268" s="4"/>
      <c r="D268" s="4"/>
      <c r="E268" s="4"/>
      <c r="F268" s="4"/>
      <c r="G268" s="4"/>
      <c r="H268" s="42"/>
      <c r="I268" s="37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15"/>
      <c r="B269" s="4"/>
      <c r="C269" s="4"/>
      <c r="D269" s="4"/>
      <c r="E269" s="4"/>
      <c r="F269" s="4"/>
      <c r="G269" s="4"/>
      <c r="H269" s="42"/>
      <c r="I269" s="37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15"/>
      <c r="B270" s="4"/>
      <c r="C270" s="4"/>
      <c r="D270" s="4"/>
      <c r="E270" s="4"/>
      <c r="F270" s="4"/>
      <c r="G270" s="4"/>
      <c r="H270" s="42"/>
      <c r="I270" s="37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15"/>
      <c r="B271" s="4"/>
      <c r="C271" s="4"/>
      <c r="D271" s="4"/>
      <c r="E271" s="4"/>
      <c r="F271" s="4"/>
      <c r="G271" s="4"/>
      <c r="H271" s="42"/>
      <c r="I271" s="37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15"/>
      <c r="B272" s="4"/>
      <c r="C272" s="4"/>
      <c r="D272" s="4"/>
      <c r="E272" s="4"/>
      <c r="F272" s="4"/>
      <c r="G272" s="4"/>
      <c r="H272" s="42"/>
      <c r="I272" s="37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15"/>
      <c r="B273" s="4"/>
      <c r="C273" s="4"/>
      <c r="D273" s="4"/>
      <c r="E273" s="4"/>
      <c r="F273" s="4"/>
      <c r="G273" s="4"/>
      <c r="H273" s="42"/>
      <c r="I273" s="37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15"/>
      <c r="B274" s="4"/>
      <c r="C274" s="4"/>
      <c r="D274" s="4"/>
      <c r="E274" s="4"/>
      <c r="F274" s="4"/>
      <c r="G274" s="4"/>
      <c r="H274" s="42"/>
      <c r="I274" s="37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15"/>
      <c r="B275" s="4"/>
      <c r="C275" s="4"/>
      <c r="D275" s="4"/>
      <c r="E275" s="4"/>
      <c r="F275" s="4"/>
      <c r="G275" s="4"/>
      <c r="H275" s="42"/>
      <c r="I275" s="37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15"/>
      <c r="B276" s="4"/>
      <c r="C276" s="4"/>
      <c r="D276" s="4"/>
      <c r="E276" s="4"/>
      <c r="F276" s="4"/>
      <c r="G276" s="4"/>
      <c r="H276" s="42"/>
      <c r="I276" s="37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15"/>
      <c r="B277" s="4"/>
      <c r="C277" s="4"/>
      <c r="D277" s="4"/>
      <c r="E277" s="4"/>
      <c r="F277" s="4"/>
      <c r="G277" s="4"/>
      <c r="H277" s="42"/>
      <c r="I277" s="37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15"/>
      <c r="B278" s="4"/>
      <c r="C278" s="4"/>
      <c r="D278" s="4"/>
      <c r="E278" s="4"/>
      <c r="F278" s="4"/>
      <c r="G278" s="4"/>
      <c r="H278" s="42"/>
      <c r="I278" s="37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15"/>
      <c r="B279" s="4"/>
      <c r="C279" s="4"/>
      <c r="D279" s="4"/>
      <c r="E279" s="4"/>
      <c r="F279" s="4"/>
      <c r="G279" s="4"/>
      <c r="H279" s="42"/>
      <c r="I279" s="37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15"/>
      <c r="B280" s="4"/>
      <c r="C280" s="4"/>
      <c r="D280" s="4"/>
      <c r="E280" s="4"/>
      <c r="F280" s="4"/>
      <c r="G280" s="4"/>
      <c r="H280" s="42"/>
      <c r="I280" s="37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15"/>
      <c r="B281" s="4"/>
      <c r="C281" s="4"/>
      <c r="D281" s="4"/>
      <c r="E281" s="4"/>
      <c r="F281" s="4"/>
      <c r="G281" s="4"/>
      <c r="H281" s="42"/>
      <c r="I281" s="37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15"/>
      <c r="B282" s="4"/>
      <c r="C282" s="4"/>
      <c r="D282" s="4"/>
      <c r="E282" s="4"/>
      <c r="F282" s="4"/>
      <c r="G282" s="4"/>
      <c r="H282" s="42"/>
      <c r="I282" s="37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15"/>
      <c r="B283" s="4"/>
      <c r="C283" s="4"/>
      <c r="D283" s="4"/>
      <c r="E283" s="4"/>
      <c r="F283" s="4"/>
      <c r="G283" s="4"/>
      <c r="H283" s="42"/>
      <c r="I283" s="37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15"/>
      <c r="B284" s="4"/>
      <c r="C284" s="4"/>
      <c r="D284" s="4"/>
      <c r="E284" s="4"/>
      <c r="F284" s="4"/>
      <c r="G284" s="4"/>
      <c r="H284" s="42"/>
      <c r="I284" s="37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15"/>
      <c r="B285" s="4"/>
      <c r="C285" s="4"/>
      <c r="D285" s="4"/>
      <c r="E285" s="4"/>
      <c r="F285" s="4"/>
      <c r="G285" s="4"/>
      <c r="H285" s="42"/>
      <c r="I285" s="37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15"/>
      <c r="B286" s="4"/>
      <c r="C286" s="4"/>
      <c r="D286" s="4"/>
      <c r="E286" s="4"/>
      <c r="F286" s="4"/>
      <c r="G286" s="4"/>
      <c r="H286" s="42"/>
      <c r="I286" s="37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15"/>
      <c r="B287" s="4"/>
      <c r="C287" s="4"/>
      <c r="D287" s="4"/>
      <c r="E287" s="4"/>
      <c r="F287" s="4"/>
      <c r="G287" s="4"/>
      <c r="H287" s="42"/>
      <c r="I287" s="37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15"/>
      <c r="B288" s="4"/>
      <c r="C288" s="4"/>
      <c r="D288" s="4"/>
      <c r="E288" s="4"/>
      <c r="F288" s="4"/>
      <c r="G288" s="4"/>
      <c r="H288" s="42"/>
      <c r="I288" s="37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15"/>
      <c r="B289" s="4"/>
      <c r="C289" s="4"/>
      <c r="D289" s="4"/>
      <c r="E289" s="4"/>
      <c r="F289" s="4"/>
      <c r="G289" s="4"/>
      <c r="H289" s="42"/>
      <c r="I289" s="37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15"/>
      <c r="B290" s="4"/>
      <c r="C290" s="4"/>
      <c r="D290" s="4"/>
      <c r="E290" s="4"/>
      <c r="F290" s="4"/>
      <c r="G290" s="4"/>
      <c r="H290" s="42"/>
      <c r="I290" s="37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15"/>
      <c r="B291" s="4"/>
      <c r="C291" s="4"/>
      <c r="D291" s="4"/>
      <c r="E291" s="4"/>
      <c r="F291" s="4"/>
      <c r="G291" s="4"/>
      <c r="H291" s="42"/>
      <c r="I291" s="37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15"/>
      <c r="B292" s="4"/>
      <c r="C292" s="4"/>
      <c r="D292" s="4"/>
      <c r="E292" s="4"/>
      <c r="F292" s="4"/>
      <c r="G292" s="4"/>
      <c r="H292" s="42"/>
      <c r="I292" s="37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15"/>
      <c r="B293" s="4"/>
      <c r="C293" s="4"/>
      <c r="D293" s="4"/>
      <c r="E293" s="4"/>
      <c r="F293" s="4"/>
      <c r="G293" s="4"/>
      <c r="H293" s="42"/>
      <c r="I293" s="37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15"/>
      <c r="B294" s="4"/>
      <c r="C294" s="4"/>
      <c r="D294" s="4"/>
      <c r="E294" s="4"/>
      <c r="F294" s="4"/>
      <c r="G294" s="4"/>
      <c r="H294" s="42"/>
      <c r="I294" s="37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15"/>
      <c r="B295" s="4"/>
      <c r="C295" s="4"/>
      <c r="D295" s="4"/>
      <c r="E295" s="4"/>
      <c r="F295" s="4"/>
      <c r="G295" s="4"/>
      <c r="H295" s="42"/>
      <c r="I295" s="37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15"/>
      <c r="B296" s="4"/>
      <c r="C296" s="4"/>
      <c r="D296" s="4"/>
      <c r="E296" s="4"/>
      <c r="F296" s="4"/>
      <c r="G296" s="4"/>
      <c r="H296" s="42"/>
      <c r="I296" s="37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15"/>
      <c r="B297" s="4"/>
      <c r="C297" s="4"/>
      <c r="D297" s="4"/>
      <c r="E297" s="4"/>
      <c r="F297" s="4"/>
      <c r="G297" s="4"/>
      <c r="H297" s="42"/>
      <c r="I297" s="37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15"/>
      <c r="B298" s="4"/>
      <c r="C298" s="4"/>
      <c r="D298" s="4"/>
      <c r="E298" s="4"/>
      <c r="F298" s="4"/>
      <c r="G298" s="4"/>
      <c r="H298" s="42"/>
      <c r="I298" s="37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15"/>
      <c r="B299" s="4"/>
      <c r="C299" s="4"/>
      <c r="D299" s="4"/>
      <c r="E299" s="4"/>
      <c r="F299" s="4"/>
      <c r="G299" s="4"/>
      <c r="H299" s="42"/>
      <c r="I299" s="37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15"/>
      <c r="B300" s="4"/>
      <c r="C300" s="4"/>
      <c r="D300" s="4"/>
      <c r="E300" s="4"/>
      <c r="F300" s="4"/>
      <c r="G300" s="4"/>
      <c r="H300" s="42"/>
      <c r="I300" s="37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15"/>
      <c r="B301" s="4"/>
      <c r="C301" s="4"/>
      <c r="D301" s="4"/>
      <c r="E301" s="4"/>
      <c r="F301" s="4"/>
      <c r="G301" s="4"/>
      <c r="H301" s="42"/>
      <c r="I301" s="37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15"/>
      <c r="B302" s="4"/>
      <c r="C302" s="4"/>
      <c r="D302" s="4"/>
      <c r="E302" s="4"/>
      <c r="F302" s="4"/>
      <c r="G302" s="4"/>
      <c r="H302" s="42"/>
      <c r="I302" s="37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15"/>
      <c r="B303" s="4"/>
      <c r="C303" s="4"/>
      <c r="D303" s="4"/>
      <c r="E303" s="4"/>
      <c r="F303" s="4"/>
      <c r="G303" s="4"/>
      <c r="H303" s="42"/>
      <c r="I303" s="37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15"/>
      <c r="B304" s="4"/>
      <c r="C304" s="4"/>
      <c r="D304" s="4"/>
      <c r="E304" s="4"/>
      <c r="F304" s="4"/>
      <c r="G304" s="4"/>
      <c r="H304" s="42"/>
      <c r="I304" s="37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15"/>
      <c r="B305" s="4"/>
      <c r="C305" s="4"/>
      <c r="D305" s="4"/>
      <c r="E305" s="4"/>
      <c r="F305" s="4"/>
      <c r="G305" s="4"/>
      <c r="H305" s="42"/>
      <c r="I305" s="37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15"/>
      <c r="B306" s="4"/>
      <c r="C306" s="4"/>
      <c r="D306" s="4"/>
      <c r="E306" s="4"/>
      <c r="F306" s="4"/>
      <c r="G306" s="4"/>
      <c r="H306" s="42"/>
      <c r="I306" s="37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15"/>
      <c r="B307" s="4"/>
      <c r="C307" s="4"/>
      <c r="D307" s="4"/>
      <c r="E307" s="4"/>
      <c r="F307" s="4"/>
      <c r="G307" s="4"/>
      <c r="H307" s="42"/>
      <c r="I307" s="37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15"/>
      <c r="B308" s="4"/>
      <c r="C308" s="4"/>
      <c r="D308" s="4"/>
      <c r="E308" s="4"/>
      <c r="F308" s="4"/>
      <c r="G308" s="4"/>
      <c r="H308" s="42"/>
      <c r="I308" s="37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15"/>
      <c r="B309" s="4"/>
      <c r="C309" s="4"/>
      <c r="D309" s="4"/>
      <c r="E309" s="4"/>
      <c r="F309" s="4"/>
      <c r="G309" s="4"/>
      <c r="H309" s="42"/>
      <c r="I309" s="37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15"/>
      <c r="B310" s="4"/>
      <c r="C310" s="4"/>
      <c r="D310" s="4"/>
      <c r="E310" s="4"/>
      <c r="F310" s="4"/>
      <c r="G310" s="4"/>
      <c r="H310" s="42"/>
      <c r="I310" s="37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15"/>
      <c r="B311" s="4"/>
      <c r="C311" s="4"/>
      <c r="D311" s="4"/>
      <c r="E311" s="4"/>
      <c r="F311" s="4"/>
      <c r="G311" s="4"/>
      <c r="H311" s="42"/>
      <c r="I311" s="37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15"/>
      <c r="B312" s="4"/>
      <c r="C312" s="4"/>
      <c r="D312" s="4"/>
      <c r="E312" s="4"/>
      <c r="F312" s="4"/>
      <c r="G312" s="4"/>
      <c r="H312" s="42"/>
      <c r="I312" s="37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15"/>
      <c r="B313" s="4"/>
      <c r="C313" s="4"/>
      <c r="D313" s="4"/>
      <c r="E313" s="4"/>
      <c r="F313" s="4"/>
      <c r="G313" s="4"/>
      <c r="H313" s="42"/>
      <c r="I313" s="37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15"/>
      <c r="B314" s="4"/>
      <c r="C314" s="4"/>
      <c r="D314" s="4"/>
      <c r="E314" s="4"/>
      <c r="F314" s="4"/>
      <c r="G314" s="4"/>
      <c r="H314" s="42"/>
      <c r="I314" s="37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15"/>
      <c r="B315" s="4"/>
      <c r="C315" s="4"/>
      <c r="D315" s="4"/>
      <c r="E315" s="4"/>
      <c r="F315" s="4"/>
      <c r="G315" s="4"/>
      <c r="H315" s="42"/>
      <c r="I315" s="37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15"/>
      <c r="B316" s="4"/>
      <c r="C316" s="4"/>
      <c r="D316" s="4"/>
      <c r="E316" s="4"/>
      <c r="F316" s="4"/>
      <c r="G316" s="4"/>
      <c r="H316" s="42"/>
      <c r="I316" s="37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15"/>
      <c r="B317" s="4"/>
      <c r="C317" s="4"/>
      <c r="D317" s="4"/>
      <c r="E317" s="4"/>
      <c r="F317" s="4"/>
      <c r="G317" s="4"/>
      <c r="H317" s="42"/>
      <c r="I317" s="37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15"/>
      <c r="B318" s="4"/>
      <c r="C318" s="4"/>
      <c r="D318" s="4"/>
      <c r="E318" s="4"/>
      <c r="F318" s="4"/>
      <c r="G318" s="4"/>
      <c r="H318" s="42"/>
      <c r="I318" s="37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15"/>
      <c r="B319" s="4"/>
      <c r="C319" s="4"/>
      <c r="D319" s="4"/>
      <c r="E319" s="4"/>
      <c r="F319" s="4"/>
      <c r="G319" s="4"/>
      <c r="H319" s="42"/>
      <c r="I319" s="37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15"/>
      <c r="B320" s="4"/>
      <c r="C320" s="4"/>
      <c r="D320" s="4"/>
      <c r="E320" s="4"/>
      <c r="F320" s="4"/>
      <c r="G320" s="4"/>
      <c r="H320" s="42"/>
      <c r="I320" s="37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15"/>
      <c r="B321" s="4"/>
      <c r="C321" s="4"/>
      <c r="D321" s="4"/>
      <c r="E321" s="4"/>
      <c r="F321" s="4"/>
      <c r="G321" s="4"/>
      <c r="H321" s="42"/>
      <c r="I321" s="37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15"/>
      <c r="B322" s="4"/>
      <c r="C322" s="4"/>
      <c r="D322" s="4"/>
      <c r="E322" s="4"/>
      <c r="F322" s="4"/>
      <c r="G322" s="4"/>
      <c r="H322" s="42"/>
      <c r="I322" s="37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15"/>
      <c r="B323" s="4"/>
      <c r="C323" s="4"/>
      <c r="D323" s="4"/>
      <c r="E323" s="4"/>
      <c r="F323" s="4"/>
      <c r="G323" s="4"/>
      <c r="H323" s="42"/>
      <c r="I323" s="37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15"/>
      <c r="B324" s="4"/>
      <c r="C324" s="4"/>
      <c r="D324" s="4"/>
      <c r="E324" s="4"/>
      <c r="F324" s="4"/>
      <c r="G324" s="4"/>
      <c r="H324" s="42"/>
      <c r="I324" s="37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15"/>
      <c r="B325" s="4"/>
      <c r="C325" s="4"/>
      <c r="D325" s="4"/>
      <c r="E325" s="4"/>
      <c r="F325" s="4"/>
      <c r="G325" s="4"/>
      <c r="H325" s="42"/>
      <c r="I325" s="37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15"/>
      <c r="B326" s="4"/>
      <c r="C326" s="4"/>
      <c r="D326" s="4"/>
      <c r="E326" s="4"/>
      <c r="F326" s="4"/>
      <c r="G326" s="4"/>
      <c r="H326" s="42"/>
      <c r="I326" s="37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15"/>
      <c r="B327" s="4"/>
      <c r="C327" s="4"/>
      <c r="D327" s="4"/>
      <c r="E327" s="4"/>
      <c r="F327" s="4"/>
      <c r="G327" s="4"/>
      <c r="H327" s="42"/>
      <c r="I327" s="37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15"/>
      <c r="B328" s="4"/>
      <c r="C328" s="4"/>
      <c r="D328" s="4"/>
      <c r="E328" s="4"/>
      <c r="F328" s="4"/>
      <c r="G328" s="4"/>
      <c r="H328" s="42"/>
      <c r="I328" s="37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15"/>
      <c r="B329" s="4"/>
      <c r="C329" s="4"/>
      <c r="D329" s="4"/>
      <c r="E329" s="4"/>
      <c r="F329" s="4"/>
      <c r="G329" s="4"/>
      <c r="H329" s="42"/>
      <c r="I329" s="37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15"/>
      <c r="B330" s="4"/>
      <c r="C330" s="4"/>
      <c r="D330" s="4"/>
      <c r="E330" s="4"/>
      <c r="F330" s="4"/>
      <c r="G330" s="4"/>
      <c r="H330" s="42"/>
      <c r="I330" s="37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15"/>
      <c r="B331" s="4"/>
      <c r="C331" s="4"/>
      <c r="D331" s="4"/>
      <c r="E331" s="4"/>
      <c r="F331" s="4"/>
      <c r="G331" s="4"/>
      <c r="H331" s="42"/>
      <c r="I331" s="37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15"/>
      <c r="B332" s="4"/>
      <c r="C332" s="4"/>
      <c r="D332" s="4"/>
      <c r="E332" s="4"/>
      <c r="F332" s="4"/>
      <c r="G332" s="4"/>
      <c r="H332" s="42"/>
      <c r="I332" s="37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15"/>
      <c r="B333" s="4"/>
      <c r="C333" s="4"/>
      <c r="D333" s="4"/>
      <c r="E333" s="4"/>
      <c r="F333" s="4"/>
      <c r="G333" s="4"/>
      <c r="H333" s="42"/>
      <c r="I333" s="37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15"/>
      <c r="B334" s="4"/>
      <c r="C334" s="4"/>
      <c r="D334" s="4"/>
      <c r="E334" s="4"/>
      <c r="F334" s="4"/>
      <c r="G334" s="4"/>
      <c r="H334" s="42"/>
      <c r="I334" s="37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15"/>
      <c r="B335" s="4"/>
      <c r="C335" s="4"/>
      <c r="D335" s="4"/>
      <c r="E335" s="4"/>
      <c r="F335" s="4"/>
      <c r="G335" s="4"/>
      <c r="H335" s="42"/>
      <c r="I335" s="37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15"/>
      <c r="B336" s="4"/>
      <c r="C336" s="4"/>
      <c r="D336" s="4"/>
      <c r="E336" s="4"/>
      <c r="F336" s="4"/>
      <c r="G336" s="4"/>
      <c r="H336" s="42"/>
      <c r="I336" s="37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15"/>
      <c r="B337" s="4"/>
      <c r="C337" s="4"/>
      <c r="D337" s="4"/>
      <c r="E337" s="4"/>
      <c r="F337" s="4"/>
      <c r="G337" s="4"/>
      <c r="H337" s="42"/>
      <c r="I337" s="37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15"/>
      <c r="B338" s="4"/>
      <c r="C338" s="4"/>
      <c r="D338" s="4"/>
      <c r="E338" s="4"/>
      <c r="F338" s="4"/>
      <c r="G338" s="4"/>
      <c r="H338" s="42"/>
      <c r="I338" s="37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15"/>
      <c r="B339" s="4"/>
      <c r="C339" s="4"/>
      <c r="D339" s="4"/>
      <c r="E339" s="4"/>
      <c r="F339" s="4"/>
      <c r="G339" s="4"/>
      <c r="H339" s="42"/>
      <c r="I339" s="37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15"/>
      <c r="B340" s="4"/>
      <c r="C340" s="4"/>
      <c r="D340" s="4"/>
      <c r="E340" s="4"/>
      <c r="F340" s="4"/>
      <c r="G340" s="4"/>
      <c r="H340" s="42"/>
      <c r="I340" s="37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15"/>
      <c r="B341" s="4"/>
      <c r="C341" s="4"/>
      <c r="D341" s="4"/>
      <c r="E341" s="4"/>
      <c r="F341" s="4"/>
      <c r="G341" s="4"/>
      <c r="H341" s="42"/>
      <c r="I341" s="37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15"/>
      <c r="B342" s="4"/>
      <c r="C342" s="4"/>
      <c r="D342" s="4"/>
      <c r="E342" s="4"/>
      <c r="F342" s="4"/>
      <c r="G342" s="4"/>
      <c r="H342" s="42"/>
      <c r="I342" s="37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15"/>
      <c r="B343" s="4"/>
      <c r="C343" s="4"/>
      <c r="D343" s="4"/>
      <c r="E343" s="4"/>
      <c r="F343" s="4"/>
      <c r="G343" s="4"/>
      <c r="H343" s="42"/>
      <c r="I343" s="37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15"/>
      <c r="B344" s="4"/>
      <c r="C344" s="4"/>
      <c r="D344" s="4"/>
      <c r="E344" s="4"/>
      <c r="F344" s="4"/>
      <c r="G344" s="4"/>
      <c r="H344" s="42"/>
      <c r="I344" s="37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15"/>
      <c r="B345" s="4"/>
      <c r="C345" s="4"/>
      <c r="D345" s="4"/>
      <c r="E345" s="4"/>
      <c r="F345" s="4"/>
      <c r="G345" s="4"/>
      <c r="H345" s="42"/>
      <c r="I345" s="37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15"/>
      <c r="B346" s="4"/>
      <c r="C346" s="4"/>
      <c r="D346" s="4"/>
      <c r="E346" s="4"/>
      <c r="F346" s="4"/>
      <c r="G346" s="4"/>
      <c r="H346" s="42"/>
      <c r="I346" s="37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15"/>
      <c r="B347" s="4"/>
      <c r="C347" s="4"/>
      <c r="D347" s="4"/>
      <c r="E347" s="4"/>
      <c r="F347" s="4"/>
      <c r="G347" s="4"/>
      <c r="H347" s="42"/>
      <c r="I347" s="37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15"/>
      <c r="B348" s="4"/>
      <c r="C348" s="4"/>
      <c r="D348" s="4"/>
      <c r="E348" s="4"/>
      <c r="F348" s="4"/>
      <c r="G348" s="4"/>
      <c r="H348" s="42"/>
      <c r="I348" s="37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15"/>
      <c r="B349" s="4"/>
      <c r="C349" s="4"/>
      <c r="D349" s="4"/>
      <c r="E349" s="4"/>
      <c r="F349" s="4"/>
      <c r="G349" s="4"/>
      <c r="H349" s="42"/>
      <c r="I349" s="37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15"/>
      <c r="B350" s="4"/>
      <c r="C350" s="4"/>
      <c r="D350" s="4"/>
      <c r="E350" s="4"/>
      <c r="F350" s="4"/>
      <c r="G350" s="4"/>
      <c r="H350" s="42"/>
      <c r="I350" s="37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15"/>
      <c r="B351" s="4"/>
      <c r="C351" s="4"/>
      <c r="D351" s="4"/>
      <c r="E351" s="4"/>
      <c r="F351" s="4"/>
      <c r="G351" s="4"/>
      <c r="H351" s="42"/>
      <c r="I351" s="37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15"/>
      <c r="B352" s="4"/>
      <c r="C352" s="4"/>
      <c r="D352" s="4"/>
      <c r="E352" s="4"/>
      <c r="F352" s="4"/>
      <c r="G352" s="4"/>
      <c r="H352" s="42"/>
      <c r="I352" s="37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15"/>
      <c r="B353" s="4"/>
      <c r="C353" s="4"/>
      <c r="D353" s="4"/>
      <c r="E353" s="4"/>
      <c r="F353" s="4"/>
      <c r="G353" s="4"/>
      <c r="H353" s="42"/>
      <c r="I353" s="37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15"/>
      <c r="B354" s="4"/>
      <c r="C354" s="4"/>
      <c r="D354" s="4"/>
      <c r="E354" s="4"/>
      <c r="F354" s="4"/>
      <c r="G354" s="4"/>
      <c r="H354" s="42"/>
      <c r="I354" s="37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15"/>
      <c r="B355" s="4"/>
      <c r="C355" s="4"/>
      <c r="D355" s="4"/>
      <c r="E355" s="4"/>
      <c r="F355" s="4"/>
      <c r="G355" s="4"/>
      <c r="H355" s="42"/>
      <c r="I355" s="37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15"/>
      <c r="B356" s="4"/>
      <c r="C356" s="4"/>
      <c r="D356" s="4"/>
      <c r="E356" s="4"/>
      <c r="F356" s="4"/>
      <c r="G356" s="4"/>
      <c r="H356" s="42"/>
      <c r="I356" s="37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15"/>
      <c r="B357" s="4"/>
      <c r="C357" s="4"/>
      <c r="D357" s="4"/>
      <c r="E357" s="4"/>
      <c r="F357" s="4"/>
      <c r="G357" s="4"/>
      <c r="H357" s="42"/>
      <c r="I357" s="37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15"/>
      <c r="B358" s="4"/>
      <c r="C358" s="4"/>
      <c r="D358" s="4"/>
      <c r="E358" s="4"/>
      <c r="F358" s="4"/>
      <c r="G358" s="4"/>
      <c r="H358" s="42"/>
      <c r="I358" s="37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15"/>
      <c r="B359" s="4"/>
      <c r="C359" s="4"/>
      <c r="D359" s="4"/>
      <c r="E359" s="4"/>
      <c r="F359" s="4"/>
      <c r="G359" s="4"/>
      <c r="H359" s="42"/>
      <c r="I359" s="37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15"/>
      <c r="B360" s="4"/>
      <c r="C360" s="4"/>
      <c r="D360" s="4"/>
      <c r="E360" s="4"/>
      <c r="F360" s="4"/>
      <c r="G360" s="4"/>
      <c r="H360" s="42"/>
      <c r="I360" s="37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15"/>
      <c r="B361" s="4"/>
      <c r="C361" s="4"/>
      <c r="D361" s="4"/>
      <c r="E361" s="4"/>
      <c r="F361" s="4"/>
      <c r="G361" s="4"/>
      <c r="H361" s="42"/>
      <c r="I361" s="37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15"/>
      <c r="B362" s="4"/>
      <c r="C362" s="4"/>
      <c r="D362" s="4"/>
      <c r="E362" s="4"/>
      <c r="F362" s="4"/>
      <c r="G362" s="4"/>
      <c r="H362" s="42"/>
      <c r="I362" s="37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15"/>
      <c r="B363" s="4"/>
      <c r="C363" s="4"/>
      <c r="D363" s="4"/>
      <c r="E363" s="4"/>
      <c r="F363" s="4"/>
      <c r="G363" s="4"/>
      <c r="H363" s="42"/>
      <c r="I363" s="37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15"/>
      <c r="B364" s="4"/>
      <c r="C364" s="4"/>
      <c r="D364" s="4"/>
      <c r="E364" s="4"/>
      <c r="F364" s="4"/>
      <c r="G364" s="4"/>
      <c r="H364" s="42"/>
      <c r="I364" s="37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15"/>
      <c r="B365" s="4"/>
      <c r="C365" s="4"/>
      <c r="D365" s="4"/>
      <c r="E365" s="4"/>
      <c r="F365" s="4"/>
      <c r="G365" s="4"/>
      <c r="H365" s="42"/>
      <c r="I365" s="37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15"/>
      <c r="B366" s="4"/>
      <c r="C366" s="4"/>
      <c r="D366" s="4"/>
      <c r="E366" s="4"/>
      <c r="F366" s="4"/>
      <c r="G366" s="4"/>
      <c r="H366" s="42"/>
      <c r="I366" s="37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15"/>
      <c r="B367" s="4"/>
      <c r="C367" s="4"/>
      <c r="D367" s="4"/>
      <c r="E367" s="4"/>
      <c r="F367" s="4"/>
      <c r="G367" s="4"/>
      <c r="H367" s="42"/>
      <c r="I367" s="37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15"/>
      <c r="B368" s="4"/>
      <c r="C368" s="4"/>
      <c r="D368" s="4"/>
      <c r="E368" s="4"/>
      <c r="F368" s="4"/>
      <c r="G368" s="4"/>
      <c r="H368" s="42"/>
      <c r="I368" s="37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15"/>
      <c r="B369" s="4"/>
      <c r="C369" s="4"/>
      <c r="D369" s="4"/>
      <c r="E369" s="4"/>
      <c r="F369" s="4"/>
      <c r="G369" s="4"/>
      <c r="H369" s="42"/>
      <c r="I369" s="37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15"/>
      <c r="B370" s="4"/>
      <c r="C370" s="4"/>
      <c r="D370" s="4"/>
      <c r="E370" s="4"/>
      <c r="F370" s="4"/>
      <c r="G370" s="4"/>
      <c r="H370" s="42"/>
      <c r="I370" s="37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15"/>
      <c r="B371" s="4"/>
      <c r="C371" s="4"/>
      <c r="D371" s="4"/>
      <c r="E371" s="4"/>
      <c r="F371" s="4"/>
      <c r="G371" s="4"/>
      <c r="H371" s="42"/>
      <c r="I371" s="37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15"/>
      <c r="B372" s="4"/>
      <c r="C372" s="4"/>
      <c r="D372" s="4"/>
      <c r="E372" s="4"/>
      <c r="F372" s="4"/>
      <c r="G372" s="4"/>
      <c r="H372" s="42"/>
      <c r="I372" s="37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15"/>
      <c r="B373" s="4"/>
      <c r="C373" s="4"/>
      <c r="D373" s="4"/>
      <c r="E373" s="4"/>
      <c r="F373" s="4"/>
      <c r="G373" s="4"/>
      <c r="H373" s="42"/>
      <c r="I373" s="37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15"/>
      <c r="B374" s="4"/>
      <c r="C374" s="4"/>
      <c r="D374" s="4"/>
      <c r="E374" s="4"/>
      <c r="F374" s="4"/>
      <c r="G374" s="4"/>
      <c r="H374" s="42"/>
      <c r="I374" s="37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15"/>
      <c r="B375" s="4"/>
      <c r="C375" s="4"/>
      <c r="D375" s="4"/>
      <c r="E375" s="4"/>
      <c r="F375" s="4"/>
      <c r="G375" s="4"/>
      <c r="H375" s="42"/>
      <c r="I375" s="37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15"/>
      <c r="B376" s="4"/>
      <c r="C376" s="4"/>
      <c r="D376" s="4"/>
      <c r="E376" s="4"/>
      <c r="F376" s="4"/>
      <c r="G376" s="4"/>
      <c r="H376" s="42"/>
      <c r="I376" s="37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15"/>
      <c r="B377" s="4"/>
      <c r="C377" s="4"/>
      <c r="D377" s="4"/>
      <c r="E377" s="4"/>
      <c r="F377" s="4"/>
      <c r="G377" s="4"/>
      <c r="H377" s="42"/>
      <c r="I377" s="37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15"/>
      <c r="B378" s="4"/>
      <c r="C378" s="4"/>
      <c r="D378" s="4"/>
      <c r="E378" s="4"/>
      <c r="F378" s="4"/>
      <c r="G378" s="4"/>
      <c r="H378" s="42"/>
      <c r="I378" s="37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15"/>
      <c r="B379" s="4"/>
      <c r="C379" s="4"/>
      <c r="D379" s="4"/>
      <c r="E379" s="4"/>
      <c r="F379" s="4"/>
      <c r="G379" s="4"/>
      <c r="H379" s="42"/>
      <c r="I379" s="37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15"/>
      <c r="B380" s="4"/>
      <c r="C380" s="4"/>
      <c r="D380" s="4"/>
      <c r="E380" s="4"/>
      <c r="F380" s="4"/>
      <c r="G380" s="4"/>
      <c r="H380" s="42"/>
      <c r="I380" s="37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15"/>
      <c r="B381" s="4"/>
      <c r="C381" s="4"/>
      <c r="D381" s="4"/>
      <c r="E381" s="4"/>
      <c r="F381" s="4"/>
      <c r="G381" s="4"/>
      <c r="H381" s="42"/>
      <c r="I381" s="37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15"/>
      <c r="B382" s="4"/>
      <c r="C382" s="4"/>
      <c r="D382" s="4"/>
      <c r="E382" s="4"/>
      <c r="F382" s="4"/>
      <c r="G382" s="4"/>
      <c r="H382" s="42"/>
      <c r="I382" s="37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15"/>
      <c r="B383" s="4"/>
      <c r="C383" s="4"/>
      <c r="D383" s="4"/>
      <c r="E383" s="4"/>
      <c r="F383" s="4"/>
      <c r="G383" s="4"/>
      <c r="H383" s="42"/>
      <c r="I383" s="37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15"/>
      <c r="B384" s="4"/>
      <c r="C384" s="4"/>
      <c r="D384" s="4"/>
      <c r="E384" s="4"/>
      <c r="F384" s="4"/>
      <c r="G384" s="4"/>
      <c r="H384" s="42"/>
      <c r="I384" s="37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15"/>
      <c r="B385" s="4"/>
      <c r="C385" s="4"/>
      <c r="D385" s="4"/>
      <c r="E385" s="4"/>
      <c r="F385" s="4"/>
      <c r="G385" s="4"/>
      <c r="H385" s="42"/>
      <c r="I385" s="37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15"/>
      <c r="B386" s="4"/>
      <c r="C386" s="4"/>
      <c r="D386" s="4"/>
      <c r="E386" s="4"/>
      <c r="F386" s="4"/>
      <c r="G386" s="4"/>
      <c r="H386" s="42"/>
      <c r="I386" s="37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15"/>
      <c r="B387" s="4"/>
      <c r="C387" s="4"/>
      <c r="D387" s="4"/>
      <c r="E387" s="4"/>
      <c r="F387" s="4"/>
      <c r="G387" s="4"/>
      <c r="H387" s="42"/>
      <c r="I387" s="37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15"/>
      <c r="B388" s="4"/>
      <c r="C388" s="4"/>
      <c r="D388" s="4"/>
      <c r="E388" s="4"/>
      <c r="F388" s="4"/>
      <c r="G388" s="4"/>
      <c r="H388" s="42"/>
      <c r="I388" s="37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15"/>
      <c r="B389" s="4"/>
      <c r="C389" s="4"/>
      <c r="D389" s="4"/>
      <c r="E389" s="4"/>
      <c r="F389" s="4"/>
      <c r="G389" s="4"/>
      <c r="H389" s="42"/>
      <c r="I389" s="37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15"/>
      <c r="B390" s="4"/>
      <c r="C390" s="4"/>
      <c r="D390" s="4"/>
      <c r="E390" s="4"/>
      <c r="F390" s="4"/>
      <c r="G390" s="4"/>
      <c r="H390" s="42"/>
      <c r="I390" s="37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15"/>
      <c r="B391" s="4"/>
      <c r="C391" s="4"/>
      <c r="D391" s="4"/>
      <c r="E391" s="4"/>
      <c r="F391" s="4"/>
      <c r="G391" s="4"/>
      <c r="H391" s="42"/>
      <c r="I391" s="37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15"/>
      <c r="B392" s="4"/>
      <c r="C392" s="4"/>
      <c r="D392" s="4"/>
      <c r="E392" s="4"/>
      <c r="F392" s="4"/>
      <c r="G392" s="4"/>
      <c r="H392" s="42"/>
      <c r="I392" s="37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15"/>
      <c r="B393" s="4"/>
      <c r="C393" s="4"/>
      <c r="D393" s="4"/>
      <c r="E393" s="4"/>
      <c r="F393" s="4"/>
      <c r="G393" s="4"/>
      <c r="H393" s="42"/>
      <c r="I393" s="37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15"/>
      <c r="B394" s="4"/>
      <c r="C394" s="4"/>
      <c r="D394" s="4"/>
      <c r="E394" s="4"/>
      <c r="F394" s="4"/>
      <c r="G394" s="4"/>
      <c r="H394" s="42"/>
      <c r="I394" s="37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15"/>
      <c r="B395" s="4"/>
      <c r="C395" s="4"/>
      <c r="D395" s="4"/>
      <c r="E395" s="4"/>
      <c r="F395" s="4"/>
      <c r="G395" s="4"/>
      <c r="H395" s="42"/>
      <c r="I395" s="37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15"/>
      <c r="B396" s="4"/>
      <c r="C396" s="4"/>
      <c r="D396" s="4"/>
      <c r="E396" s="4"/>
      <c r="F396" s="4"/>
      <c r="G396" s="4"/>
      <c r="H396" s="42"/>
      <c r="I396" s="37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15"/>
      <c r="B397" s="4"/>
      <c r="C397" s="4"/>
      <c r="D397" s="4"/>
      <c r="E397" s="4"/>
      <c r="F397" s="4"/>
      <c r="G397" s="4"/>
      <c r="H397" s="42"/>
      <c r="I397" s="37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15"/>
      <c r="B398" s="4"/>
      <c r="C398" s="4"/>
      <c r="D398" s="4"/>
      <c r="E398" s="4"/>
      <c r="F398" s="4"/>
      <c r="G398" s="4"/>
      <c r="H398" s="42"/>
      <c r="I398" s="37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15"/>
      <c r="B399" s="4"/>
      <c r="C399" s="4"/>
      <c r="D399" s="4"/>
      <c r="E399" s="4"/>
      <c r="F399" s="4"/>
      <c r="G399" s="4"/>
      <c r="H399" s="42"/>
      <c r="I399" s="37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15"/>
      <c r="B400" s="4"/>
      <c r="C400" s="4"/>
      <c r="D400" s="4"/>
      <c r="E400" s="4"/>
      <c r="F400" s="4"/>
      <c r="G400" s="4"/>
      <c r="H400" s="42"/>
      <c r="I400" s="37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15"/>
      <c r="B401" s="4"/>
      <c r="C401" s="4"/>
      <c r="D401" s="4"/>
      <c r="E401" s="4"/>
      <c r="F401" s="4"/>
      <c r="G401" s="4"/>
      <c r="H401" s="42"/>
      <c r="I401" s="37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15"/>
      <c r="B402" s="4"/>
      <c r="C402" s="4"/>
      <c r="D402" s="4"/>
      <c r="E402" s="4"/>
      <c r="F402" s="4"/>
      <c r="G402" s="4"/>
      <c r="H402" s="42"/>
      <c r="I402" s="37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15"/>
      <c r="B403" s="4"/>
      <c r="C403" s="4"/>
      <c r="D403" s="4"/>
      <c r="E403" s="4"/>
      <c r="F403" s="4"/>
      <c r="G403" s="4"/>
      <c r="H403" s="42"/>
      <c r="I403" s="37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15"/>
      <c r="B404" s="4"/>
      <c r="C404" s="4"/>
      <c r="D404" s="4"/>
      <c r="E404" s="4"/>
      <c r="F404" s="4"/>
      <c r="G404" s="4"/>
      <c r="H404" s="42"/>
      <c r="I404" s="37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15"/>
      <c r="B405" s="4"/>
      <c r="C405" s="4"/>
      <c r="D405" s="4"/>
      <c r="E405" s="4"/>
      <c r="F405" s="4"/>
      <c r="G405" s="4"/>
      <c r="H405" s="42"/>
      <c r="I405" s="37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15"/>
      <c r="B406" s="4"/>
      <c r="C406" s="4"/>
      <c r="D406" s="4"/>
      <c r="E406" s="4"/>
      <c r="F406" s="4"/>
      <c r="G406" s="4"/>
      <c r="H406" s="42"/>
      <c r="I406" s="37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15"/>
      <c r="B407" s="4"/>
      <c r="C407" s="4"/>
      <c r="D407" s="4"/>
      <c r="E407" s="4"/>
      <c r="F407" s="4"/>
      <c r="G407" s="4"/>
      <c r="H407" s="42"/>
      <c r="I407" s="37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15"/>
      <c r="B408" s="4"/>
      <c r="C408" s="4"/>
      <c r="D408" s="4"/>
      <c r="E408" s="4"/>
      <c r="F408" s="4"/>
      <c r="G408" s="4"/>
      <c r="H408" s="42"/>
      <c r="I408" s="37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15"/>
      <c r="B409" s="4"/>
      <c r="C409" s="4"/>
      <c r="D409" s="4"/>
      <c r="E409" s="4"/>
      <c r="F409" s="4"/>
      <c r="G409" s="4"/>
      <c r="H409" s="42"/>
      <c r="I409" s="37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15"/>
      <c r="B410" s="4"/>
      <c r="C410" s="4"/>
      <c r="D410" s="4"/>
      <c r="E410" s="4"/>
      <c r="F410" s="4"/>
      <c r="G410" s="4"/>
      <c r="H410" s="42"/>
      <c r="I410" s="37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15"/>
      <c r="B411" s="4"/>
      <c r="C411" s="4"/>
      <c r="D411" s="4"/>
      <c r="E411" s="4"/>
      <c r="F411" s="4"/>
      <c r="G411" s="4"/>
      <c r="H411" s="42"/>
      <c r="I411" s="37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15"/>
      <c r="B412" s="4"/>
      <c r="C412" s="4"/>
      <c r="D412" s="4"/>
      <c r="E412" s="4"/>
      <c r="F412" s="4"/>
      <c r="G412" s="4"/>
      <c r="H412" s="42"/>
      <c r="I412" s="37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15"/>
      <c r="B413" s="4"/>
      <c r="C413" s="4"/>
      <c r="D413" s="4"/>
      <c r="E413" s="4"/>
      <c r="F413" s="4"/>
      <c r="G413" s="4"/>
      <c r="H413" s="42"/>
      <c r="I413" s="37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15"/>
      <c r="B414" s="4"/>
      <c r="C414" s="4"/>
      <c r="D414" s="4"/>
      <c r="E414" s="4"/>
      <c r="F414" s="4"/>
      <c r="G414" s="4"/>
      <c r="H414" s="42"/>
      <c r="I414" s="37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15"/>
      <c r="B415" s="4"/>
      <c r="C415" s="4"/>
      <c r="D415" s="4"/>
      <c r="E415" s="4"/>
      <c r="F415" s="4"/>
      <c r="G415" s="4"/>
      <c r="H415" s="42"/>
      <c r="I415" s="37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15"/>
      <c r="B416" s="4"/>
      <c r="C416" s="4"/>
      <c r="D416" s="4"/>
      <c r="E416" s="4"/>
      <c r="F416" s="4"/>
      <c r="G416" s="4"/>
      <c r="H416" s="42"/>
      <c r="I416" s="37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15"/>
      <c r="B417" s="4"/>
      <c r="C417" s="4"/>
      <c r="D417" s="4"/>
      <c r="E417" s="4"/>
      <c r="F417" s="4"/>
      <c r="G417" s="4"/>
      <c r="H417" s="42"/>
      <c r="I417" s="37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15"/>
      <c r="B418" s="4"/>
      <c r="C418" s="4"/>
      <c r="D418" s="4"/>
      <c r="E418" s="4"/>
      <c r="F418" s="4"/>
      <c r="G418" s="4"/>
      <c r="H418" s="42"/>
      <c r="I418" s="37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15"/>
      <c r="B419" s="4"/>
      <c r="C419" s="4"/>
      <c r="D419" s="4"/>
      <c r="E419" s="4"/>
      <c r="F419" s="4"/>
      <c r="G419" s="4"/>
      <c r="H419" s="42"/>
      <c r="I419" s="37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15"/>
      <c r="B420" s="4"/>
      <c r="C420" s="4"/>
      <c r="D420" s="4"/>
      <c r="E420" s="4"/>
      <c r="F420" s="4"/>
      <c r="G420" s="4"/>
      <c r="H420" s="42"/>
      <c r="I420" s="37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15"/>
      <c r="B421" s="4"/>
      <c r="C421" s="4"/>
      <c r="D421" s="4"/>
      <c r="E421" s="4"/>
      <c r="F421" s="4"/>
      <c r="G421" s="4"/>
      <c r="H421" s="42"/>
      <c r="I421" s="37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15"/>
      <c r="B422" s="4"/>
      <c r="C422" s="4"/>
      <c r="D422" s="4"/>
      <c r="E422" s="4"/>
      <c r="F422" s="4"/>
      <c r="G422" s="4"/>
      <c r="H422" s="42"/>
      <c r="I422" s="37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15"/>
      <c r="B423" s="4"/>
      <c r="C423" s="4"/>
      <c r="D423" s="4"/>
      <c r="E423" s="4"/>
      <c r="F423" s="4"/>
      <c r="G423" s="4"/>
      <c r="H423" s="42"/>
      <c r="I423" s="37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15"/>
      <c r="B424" s="4"/>
      <c r="C424" s="4"/>
      <c r="D424" s="4"/>
      <c r="E424" s="4"/>
      <c r="F424" s="4"/>
      <c r="G424" s="4"/>
      <c r="H424" s="42"/>
      <c r="I424" s="37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15"/>
      <c r="B425" s="4"/>
      <c r="C425" s="4"/>
      <c r="D425" s="4"/>
      <c r="E425" s="4"/>
      <c r="F425" s="4"/>
      <c r="G425" s="4"/>
      <c r="H425" s="42"/>
      <c r="I425" s="37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15"/>
      <c r="B426" s="4"/>
      <c r="C426" s="4"/>
      <c r="D426" s="4"/>
      <c r="E426" s="4"/>
      <c r="F426" s="4"/>
      <c r="G426" s="4"/>
      <c r="H426" s="42"/>
      <c r="I426" s="37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15"/>
      <c r="B427" s="4"/>
      <c r="C427" s="4"/>
      <c r="D427" s="4"/>
      <c r="E427" s="4"/>
      <c r="F427" s="4"/>
      <c r="G427" s="4"/>
      <c r="H427" s="42"/>
      <c r="I427" s="37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15"/>
      <c r="B428" s="4"/>
      <c r="C428" s="4"/>
      <c r="D428" s="4"/>
      <c r="E428" s="4"/>
      <c r="F428" s="4"/>
      <c r="G428" s="4"/>
      <c r="H428" s="42"/>
      <c r="I428" s="37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15"/>
      <c r="B429" s="4"/>
      <c r="C429" s="4"/>
      <c r="D429" s="4"/>
      <c r="E429" s="4"/>
      <c r="F429" s="4"/>
      <c r="G429" s="4"/>
      <c r="H429" s="42"/>
      <c r="I429" s="37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15"/>
      <c r="B430" s="4"/>
      <c r="C430" s="4"/>
      <c r="D430" s="4"/>
      <c r="E430" s="4"/>
      <c r="F430" s="4"/>
      <c r="G430" s="4"/>
      <c r="H430" s="42"/>
      <c r="I430" s="37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15"/>
      <c r="B431" s="4"/>
      <c r="C431" s="4"/>
      <c r="D431" s="4"/>
      <c r="E431" s="4"/>
      <c r="F431" s="4"/>
      <c r="G431" s="4"/>
      <c r="H431" s="42"/>
      <c r="I431" s="37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15"/>
      <c r="B432" s="4"/>
      <c r="C432" s="4"/>
      <c r="D432" s="4"/>
      <c r="E432" s="4"/>
      <c r="F432" s="4"/>
      <c r="G432" s="4"/>
      <c r="H432" s="42"/>
      <c r="I432" s="37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15"/>
      <c r="B433" s="4"/>
      <c r="C433" s="4"/>
      <c r="D433" s="4"/>
      <c r="E433" s="4"/>
      <c r="F433" s="4"/>
      <c r="G433" s="4"/>
      <c r="H433" s="42"/>
      <c r="I433" s="37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15"/>
      <c r="B434" s="4"/>
      <c r="C434" s="4"/>
      <c r="D434" s="4"/>
      <c r="E434" s="4"/>
      <c r="F434" s="4"/>
      <c r="G434" s="4"/>
      <c r="H434" s="42"/>
      <c r="I434" s="37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15"/>
      <c r="B435" s="4"/>
      <c r="C435" s="4"/>
      <c r="D435" s="4"/>
      <c r="E435" s="4"/>
      <c r="F435" s="4"/>
      <c r="G435" s="4"/>
      <c r="H435" s="42"/>
      <c r="I435" s="37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15"/>
      <c r="B436" s="4"/>
      <c r="C436" s="4"/>
      <c r="D436" s="4"/>
      <c r="E436" s="4"/>
      <c r="F436" s="4"/>
      <c r="G436" s="4"/>
      <c r="H436" s="42"/>
      <c r="I436" s="37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15"/>
      <c r="B437" s="4"/>
      <c r="C437" s="4"/>
      <c r="D437" s="4"/>
      <c r="E437" s="4"/>
      <c r="F437" s="4"/>
      <c r="G437" s="4"/>
      <c r="H437" s="42"/>
      <c r="I437" s="37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15"/>
      <c r="B438" s="4"/>
      <c r="C438" s="4"/>
      <c r="D438" s="4"/>
      <c r="E438" s="4"/>
      <c r="F438" s="4"/>
      <c r="G438" s="4"/>
      <c r="H438" s="42"/>
      <c r="I438" s="37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15"/>
      <c r="B439" s="4"/>
      <c r="C439" s="4"/>
      <c r="D439" s="4"/>
      <c r="E439" s="4"/>
      <c r="F439" s="4"/>
      <c r="G439" s="4"/>
      <c r="H439" s="42"/>
      <c r="I439" s="37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15"/>
      <c r="B440" s="4"/>
      <c r="C440" s="4"/>
      <c r="D440" s="4"/>
      <c r="E440" s="4"/>
      <c r="F440" s="4"/>
      <c r="G440" s="4"/>
      <c r="H440" s="42"/>
      <c r="I440" s="37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15"/>
      <c r="B441" s="4"/>
      <c r="C441" s="4"/>
      <c r="D441" s="4"/>
      <c r="E441" s="4"/>
      <c r="F441" s="4"/>
      <c r="G441" s="4"/>
      <c r="H441" s="42"/>
      <c r="I441" s="37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15"/>
      <c r="B442" s="4"/>
      <c r="C442" s="4"/>
      <c r="D442" s="4"/>
      <c r="E442" s="4"/>
      <c r="F442" s="4"/>
      <c r="G442" s="4"/>
      <c r="H442" s="42"/>
      <c r="I442" s="37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15"/>
      <c r="B443" s="4"/>
      <c r="C443" s="4"/>
      <c r="D443" s="4"/>
      <c r="E443" s="4"/>
      <c r="F443" s="4"/>
      <c r="G443" s="4"/>
      <c r="H443" s="42"/>
      <c r="I443" s="37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15"/>
      <c r="B444" s="4"/>
      <c r="C444" s="4"/>
      <c r="D444" s="4"/>
      <c r="E444" s="4"/>
      <c r="F444" s="4"/>
      <c r="G444" s="4"/>
      <c r="H444" s="42"/>
      <c r="I444" s="37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15"/>
      <c r="B445" s="4"/>
      <c r="C445" s="4"/>
      <c r="D445" s="4"/>
      <c r="E445" s="4"/>
      <c r="F445" s="4"/>
      <c r="G445" s="4"/>
      <c r="H445" s="42"/>
      <c r="I445" s="37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15"/>
      <c r="B446" s="4"/>
      <c r="C446" s="4"/>
      <c r="D446" s="4"/>
      <c r="E446" s="4"/>
      <c r="F446" s="4"/>
      <c r="G446" s="4"/>
      <c r="H446" s="42"/>
      <c r="I446" s="37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15"/>
      <c r="B447" s="4"/>
      <c r="C447" s="4"/>
      <c r="D447" s="4"/>
      <c r="E447" s="4"/>
      <c r="F447" s="4"/>
      <c r="G447" s="4"/>
      <c r="H447" s="42"/>
      <c r="I447" s="37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15"/>
      <c r="B448" s="4"/>
      <c r="C448" s="4"/>
      <c r="D448" s="4"/>
      <c r="E448" s="4"/>
      <c r="F448" s="4"/>
      <c r="G448" s="4"/>
      <c r="H448" s="42"/>
      <c r="I448" s="37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15"/>
      <c r="B449" s="4"/>
      <c r="C449" s="4"/>
      <c r="D449" s="4"/>
      <c r="E449" s="4"/>
      <c r="F449" s="4"/>
      <c r="G449" s="4"/>
      <c r="H449" s="42"/>
      <c r="I449" s="37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15"/>
      <c r="B450" s="4"/>
      <c r="C450" s="4"/>
      <c r="D450" s="4"/>
      <c r="E450" s="4"/>
      <c r="F450" s="4"/>
      <c r="G450" s="4"/>
      <c r="H450" s="42"/>
      <c r="I450" s="37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15"/>
      <c r="B451" s="4"/>
      <c r="C451" s="4"/>
      <c r="D451" s="4"/>
      <c r="E451" s="4"/>
      <c r="F451" s="4"/>
      <c r="G451" s="4"/>
      <c r="H451" s="42"/>
      <c r="I451" s="37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15"/>
      <c r="B452" s="4"/>
      <c r="C452" s="4"/>
      <c r="D452" s="4"/>
      <c r="E452" s="4"/>
      <c r="F452" s="4"/>
      <c r="G452" s="4"/>
      <c r="H452" s="42"/>
      <c r="I452" s="37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15"/>
      <c r="B453" s="4"/>
      <c r="C453" s="4"/>
      <c r="D453" s="4"/>
      <c r="E453" s="4"/>
      <c r="F453" s="4"/>
      <c r="G453" s="4"/>
      <c r="H453" s="42"/>
      <c r="I453" s="37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15"/>
      <c r="B454" s="4"/>
      <c r="C454" s="4"/>
      <c r="D454" s="4"/>
      <c r="E454" s="4"/>
      <c r="F454" s="4"/>
      <c r="G454" s="4"/>
      <c r="H454" s="42"/>
      <c r="I454" s="37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15"/>
      <c r="B455" s="4"/>
      <c r="C455" s="4"/>
      <c r="D455" s="4"/>
      <c r="E455" s="4"/>
      <c r="F455" s="4"/>
      <c r="G455" s="4"/>
      <c r="H455" s="42"/>
      <c r="I455" s="37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15"/>
      <c r="B456" s="4"/>
      <c r="C456" s="4"/>
      <c r="D456" s="4"/>
      <c r="E456" s="4"/>
      <c r="F456" s="4"/>
      <c r="G456" s="4"/>
      <c r="H456" s="42"/>
      <c r="I456" s="37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15"/>
      <c r="B457" s="4"/>
      <c r="C457" s="4"/>
      <c r="D457" s="4"/>
      <c r="E457" s="4"/>
      <c r="F457" s="4"/>
      <c r="G457" s="4"/>
      <c r="H457" s="42"/>
      <c r="I457" s="37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15"/>
      <c r="B458" s="4"/>
      <c r="C458" s="4"/>
      <c r="D458" s="4"/>
      <c r="E458" s="4"/>
      <c r="F458" s="4"/>
      <c r="G458" s="4"/>
      <c r="H458" s="42"/>
      <c r="I458" s="37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15"/>
      <c r="B459" s="4"/>
      <c r="C459" s="4"/>
      <c r="D459" s="4"/>
      <c r="E459" s="4"/>
      <c r="F459" s="4"/>
      <c r="G459" s="4"/>
      <c r="H459" s="42"/>
      <c r="I459" s="37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15"/>
      <c r="B460" s="4"/>
      <c r="C460" s="4"/>
      <c r="D460" s="4"/>
      <c r="E460" s="4"/>
      <c r="F460" s="4"/>
      <c r="G460" s="4"/>
      <c r="H460" s="42"/>
      <c r="I460" s="37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15"/>
      <c r="B461" s="4"/>
      <c r="C461" s="4"/>
      <c r="D461" s="4"/>
      <c r="E461" s="4"/>
      <c r="F461" s="4"/>
      <c r="G461" s="4"/>
      <c r="H461" s="42"/>
      <c r="I461" s="37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15"/>
      <c r="B462" s="4"/>
      <c r="C462" s="4"/>
      <c r="D462" s="4"/>
      <c r="E462" s="4"/>
      <c r="F462" s="4"/>
      <c r="G462" s="4"/>
      <c r="H462" s="42"/>
      <c r="I462" s="37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15"/>
      <c r="B463" s="4"/>
      <c r="C463" s="4"/>
      <c r="D463" s="4"/>
      <c r="E463" s="4"/>
      <c r="F463" s="4"/>
      <c r="G463" s="4"/>
      <c r="H463" s="42"/>
      <c r="I463" s="37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15"/>
      <c r="B464" s="4"/>
      <c r="C464" s="4"/>
      <c r="D464" s="4"/>
      <c r="E464" s="4"/>
      <c r="F464" s="4"/>
      <c r="G464" s="4"/>
      <c r="H464" s="42"/>
      <c r="I464" s="37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15"/>
      <c r="B465" s="4"/>
      <c r="C465" s="4"/>
      <c r="D465" s="4"/>
      <c r="E465" s="4"/>
      <c r="F465" s="4"/>
      <c r="G465" s="4"/>
      <c r="H465" s="42"/>
      <c r="I465" s="37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15"/>
      <c r="B466" s="4"/>
      <c r="C466" s="4"/>
      <c r="D466" s="4"/>
      <c r="E466" s="4"/>
      <c r="F466" s="4"/>
      <c r="G466" s="4"/>
      <c r="H466" s="42"/>
      <c r="I466" s="37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15"/>
      <c r="B467" s="4"/>
      <c r="C467" s="4"/>
      <c r="D467" s="4"/>
      <c r="E467" s="4"/>
      <c r="F467" s="4"/>
      <c r="G467" s="4"/>
      <c r="H467" s="42"/>
      <c r="I467" s="37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15"/>
      <c r="B468" s="4"/>
      <c r="C468" s="4"/>
      <c r="D468" s="4"/>
      <c r="E468" s="4"/>
      <c r="F468" s="4"/>
      <c r="G468" s="4"/>
      <c r="H468" s="42"/>
      <c r="I468" s="37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15"/>
      <c r="B469" s="4"/>
      <c r="C469" s="4"/>
      <c r="D469" s="4"/>
      <c r="E469" s="4"/>
      <c r="F469" s="4"/>
      <c r="G469" s="4"/>
      <c r="H469" s="42"/>
      <c r="I469" s="37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15"/>
      <c r="B470" s="4"/>
      <c r="C470" s="4"/>
      <c r="D470" s="4"/>
      <c r="E470" s="4"/>
      <c r="F470" s="4"/>
      <c r="G470" s="4"/>
      <c r="H470" s="42"/>
      <c r="I470" s="37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15"/>
      <c r="B471" s="4"/>
      <c r="C471" s="4"/>
      <c r="D471" s="4"/>
      <c r="E471" s="4"/>
      <c r="F471" s="4"/>
      <c r="G471" s="4"/>
      <c r="H471" s="42"/>
      <c r="I471" s="37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15"/>
      <c r="B472" s="4"/>
      <c r="C472" s="4"/>
      <c r="D472" s="4"/>
      <c r="E472" s="4"/>
      <c r="F472" s="4"/>
      <c r="G472" s="4"/>
      <c r="H472" s="42"/>
      <c r="I472" s="37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15"/>
      <c r="B473" s="4"/>
      <c r="C473" s="4"/>
      <c r="D473" s="4"/>
      <c r="E473" s="4"/>
      <c r="F473" s="4"/>
      <c r="G473" s="4"/>
      <c r="H473" s="42"/>
      <c r="I473" s="37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15"/>
      <c r="B474" s="4"/>
      <c r="C474" s="4"/>
      <c r="D474" s="4"/>
      <c r="E474" s="4"/>
      <c r="F474" s="4"/>
      <c r="G474" s="4"/>
      <c r="H474" s="42"/>
      <c r="I474" s="37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15"/>
      <c r="B475" s="4"/>
      <c r="C475" s="4"/>
      <c r="D475" s="4"/>
      <c r="E475" s="4"/>
      <c r="F475" s="4"/>
      <c r="G475" s="4"/>
      <c r="H475" s="42"/>
      <c r="I475" s="37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15"/>
      <c r="B476" s="4"/>
      <c r="C476" s="4"/>
      <c r="D476" s="4"/>
      <c r="E476" s="4"/>
      <c r="F476" s="4"/>
      <c r="G476" s="4"/>
      <c r="H476" s="42"/>
      <c r="I476" s="37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15"/>
      <c r="B477" s="4"/>
      <c r="C477" s="4"/>
      <c r="D477" s="4"/>
      <c r="E477" s="4"/>
      <c r="F477" s="4"/>
      <c r="G477" s="4"/>
      <c r="H477" s="42"/>
      <c r="I477" s="37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15"/>
      <c r="B478" s="4"/>
      <c r="C478" s="4"/>
      <c r="D478" s="4"/>
      <c r="E478" s="4"/>
      <c r="F478" s="4"/>
      <c r="G478" s="4"/>
      <c r="H478" s="42"/>
      <c r="I478" s="37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15"/>
      <c r="B479" s="4"/>
      <c r="C479" s="4"/>
      <c r="D479" s="4"/>
      <c r="E479" s="4"/>
      <c r="F479" s="4"/>
      <c r="G479" s="4"/>
      <c r="H479" s="42"/>
      <c r="I479" s="37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15"/>
      <c r="B480" s="4"/>
      <c r="C480" s="4"/>
      <c r="D480" s="4"/>
      <c r="E480" s="4"/>
      <c r="F480" s="4"/>
      <c r="G480" s="4"/>
      <c r="H480" s="42"/>
      <c r="I480" s="37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15"/>
      <c r="B481" s="4"/>
      <c r="C481" s="4"/>
      <c r="D481" s="4"/>
      <c r="E481" s="4"/>
      <c r="F481" s="4"/>
      <c r="G481" s="4"/>
      <c r="H481" s="42"/>
      <c r="I481" s="37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15"/>
      <c r="B482" s="4"/>
      <c r="C482" s="4"/>
      <c r="D482" s="4"/>
      <c r="E482" s="4"/>
      <c r="F482" s="4"/>
      <c r="G482" s="4"/>
      <c r="H482" s="42"/>
      <c r="I482" s="37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15"/>
      <c r="B483" s="4"/>
      <c r="C483" s="4"/>
      <c r="D483" s="4"/>
      <c r="E483" s="4"/>
      <c r="F483" s="4"/>
      <c r="G483" s="4"/>
      <c r="H483" s="42"/>
      <c r="I483" s="37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15"/>
      <c r="B484" s="4"/>
      <c r="C484" s="4"/>
      <c r="D484" s="4"/>
      <c r="E484" s="4"/>
      <c r="F484" s="4"/>
      <c r="G484" s="4"/>
      <c r="H484" s="42"/>
      <c r="I484" s="37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15"/>
      <c r="B485" s="4"/>
      <c r="C485" s="4"/>
      <c r="D485" s="4"/>
      <c r="E485" s="4"/>
      <c r="F485" s="4"/>
      <c r="G485" s="4"/>
      <c r="H485" s="42"/>
      <c r="I485" s="37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15"/>
      <c r="B486" s="4"/>
      <c r="C486" s="4"/>
      <c r="D486" s="4"/>
      <c r="E486" s="4"/>
      <c r="F486" s="4"/>
      <c r="G486" s="4"/>
      <c r="H486" s="42"/>
      <c r="I486" s="37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15"/>
      <c r="B487" s="4"/>
      <c r="C487" s="4"/>
      <c r="D487" s="4"/>
      <c r="E487" s="4"/>
      <c r="F487" s="4"/>
      <c r="G487" s="4"/>
      <c r="H487" s="42"/>
      <c r="I487" s="37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15"/>
      <c r="B488" s="4"/>
      <c r="C488" s="4"/>
      <c r="D488" s="4"/>
      <c r="E488" s="4"/>
      <c r="F488" s="4"/>
      <c r="G488" s="4"/>
      <c r="H488" s="42"/>
      <c r="I488" s="37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15"/>
      <c r="B489" s="4"/>
      <c r="C489" s="4"/>
      <c r="D489" s="4"/>
      <c r="E489" s="4"/>
      <c r="F489" s="4"/>
      <c r="G489" s="4"/>
      <c r="H489" s="42"/>
      <c r="I489" s="37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15"/>
      <c r="B490" s="4"/>
      <c r="C490" s="4"/>
      <c r="D490" s="4"/>
      <c r="E490" s="4"/>
      <c r="F490" s="4"/>
      <c r="G490" s="4"/>
      <c r="H490" s="42"/>
      <c r="I490" s="37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15"/>
      <c r="B491" s="4"/>
      <c r="C491" s="4"/>
      <c r="D491" s="4"/>
      <c r="E491" s="4"/>
      <c r="F491" s="4"/>
      <c r="G491" s="4"/>
      <c r="H491" s="42"/>
      <c r="I491" s="37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15"/>
      <c r="B492" s="4"/>
      <c r="C492" s="4"/>
      <c r="D492" s="4"/>
      <c r="E492" s="4"/>
      <c r="F492" s="4"/>
      <c r="G492" s="4"/>
      <c r="H492" s="42"/>
      <c r="I492" s="37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15"/>
      <c r="B493" s="4"/>
      <c r="C493" s="4"/>
      <c r="D493" s="4"/>
      <c r="E493" s="4"/>
      <c r="F493" s="4"/>
      <c r="G493" s="4"/>
      <c r="H493" s="42"/>
      <c r="I493" s="37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15"/>
      <c r="B494" s="4"/>
      <c r="C494" s="4"/>
      <c r="D494" s="4"/>
      <c r="E494" s="4"/>
      <c r="F494" s="4"/>
      <c r="G494" s="4"/>
      <c r="H494" s="42"/>
      <c r="I494" s="37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15"/>
      <c r="B495" s="4"/>
      <c r="C495" s="4"/>
      <c r="D495" s="4"/>
      <c r="E495" s="4"/>
      <c r="F495" s="4"/>
      <c r="G495" s="4"/>
      <c r="H495" s="42"/>
      <c r="I495" s="37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15"/>
      <c r="B496" s="4"/>
      <c r="C496" s="4"/>
      <c r="D496" s="4"/>
      <c r="E496" s="4"/>
      <c r="F496" s="4"/>
      <c r="G496" s="4"/>
      <c r="H496" s="42"/>
      <c r="I496" s="37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15"/>
      <c r="B497" s="4"/>
      <c r="C497" s="4"/>
      <c r="D497" s="4"/>
      <c r="E497" s="4"/>
      <c r="F497" s="4"/>
      <c r="G497" s="4"/>
      <c r="H497" s="42"/>
      <c r="I497" s="37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15"/>
      <c r="B498" s="4"/>
      <c r="C498" s="4"/>
      <c r="D498" s="4"/>
      <c r="E498" s="4"/>
      <c r="F498" s="4"/>
      <c r="G498" s="4"/>
      <c r="H498" s="42"/>
      <c r="I498" s="37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15"/>
      <c r="B499" s="4"/>
      <c r="C499" s="4"/>
      <c r="D499" s="4"/>
      <c r="E499" s="4"/>
      <c r="F499" s="4"/>
      <c r="G499" s="4"/>
      <c r="H499" s="42"/>
      <c r="I499" s="37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15"/>
      <c r="B500" s="4"/>
      <c r="C500" s="4"/>
      <c r="D500" s="4"/>
      <c r="E500" s="4"/>
      <c r="F500" s="4"/>
      <c r="G500" s="4"/>
      <c r="H500" s="42"/>
      <c r="I500" s="37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15"/>
      <c r="B501" s="4"/>
      <c r="C501" s="4"/>
      <c r="D501" s="4"/>
      <c r="E501" s="4"/>
      <c r="F501" s="4"/>
      <c r="G501" s="4"/>
      <c r="H501" s="42"/>
      <c r="I501" s="37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15"/>
      <c r="B502" s="4"/>
      <c r="C502" s="4"/>
      <c r="D502" s="4"/>
      <c r="E502" s="4"/>
      <c r="F502" s="4"/>
      <c r="G502" s="4"/>
      <c r="H502" s="42"/>
      <c r="I502" s="37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15"/>
      <c r="B503" s="4"/>
      <c r="C503" s="4"/>
      <c r="D503" s="4"/>
      <c r="E503" s="4"/>
      <c r="F503" s="4"/>
      <c r="G503" s="4"/>
      <c r="H503" s="42"/>
      <c r="I503" s="37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15"/>
      <c r="B504" s="4"/>
      <c r="C504" s="4"/>
      <c r="D504" s="4"/>
      <c r="E504" s="4"/>
      <c r="F504" s="4"/>
      <c r="G504" s="4"/>
      <c r="H504" s="42"/>
      <c r="I504" s="37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15"/>
      <c r="B505" s="4"/>
      <c r="C505" s="4"/>
      <c r="D505" s="4"/>
      <c r="E505" s="4"/>
      <c r="F505" s="4"/>
      <c r="G505" s="4"/>
      <c r="H505" s="42"/>
      <c r="I505" s="37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15"/>
      <c r="B506" s="4"/>
      <c r="C506" s="4"/>
      <c r="D506" s="4"/>
      <c r="E506" s="4"/>
      <c r="F506" s="4"/>
      <c r="G506" s="4"/>
      <c r="H506" s="42"/>
      <c r="I506" s="37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15"/>
      <c r="B507" s="4"/>
      <c r="C507" s="4"/>
      <c r="D507" s="4"/>
      <c r="E507" s="4"/>
      <c r="F507" s="4"/>
      <c r="G507" s="4"/>
      <c r="H507" s="42"/>
      <c r="I507" s="37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15"/>
      <c r="B508" s="4"/>
      <c r="C508" s="4"/>
      <c r="D508" s="4"/>
      <c r="E508" s="4"/>
      <c r="F508" s="4"/>
      <c r="G508" s="4"/>
      <c r="H508" s="42"/>
      <c r="I508" s="37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15"/>
      <c r="B509" s="4"/>
      <c r="C509" s="4"/>
      <c r="D509" s="4"/>
      <c r="E509" s="4"/>
      <c r="F509" s="4"/>
      <c r="G509" s="4"/>
      <c r="H509" s="42"/>
      <c r="I509" s="37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15"/>
      <c r="B510" s="4"/>
      <c r="C510" s="4"/>
      <c r="D510" s="4"/>
      <c r="E510" s="4"/>
      <c r="F510" s="4"/>
      <c r="G510" s="4"/>
      <c r="H510" s="42"/>
      <c r="I510" s="37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15"/>
      <c r="B511" s="4"/>
      <c r="C511" s="4"/>
      <c r="D511" s="4"/>
      <c r="E511" s="4"/>
      <c r="F511" s="4"/>
      <c r="G511" s="4"/>
      <c r="H511" s="42"/>
      <c r="I511" s="37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15"/>
      <c r="B512" s="4"/>
      <c r="C512" s="4"/>
      <c r="D512" s="4"/>
      <c r="E512" s="4"/>
      <c r="F512" s="4"/>
      <c r="G512" s="4"/>
      <c r="H512" s="42"/>
      <c r="I512" s="37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15"/>
      <c r="B513" s="4"/>
      <c r="C513" s="4"/>
      <c r="D513" s="4"/>
      <c r="E513" s="4"/>
      <c r="F513" s="4"/>
      <c r="G513" s="4"/>
      <c r="H513" s="42"/>
      <c r="I513" s="37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15"/>
      <c r="B514" s="4"/>
      <c r="C514" s="4"/>
      <c r="D514" s="4"/>
      <c r="E514" s="4"/>
      <c r="F514" s="4"/>
      <c r="G514" s="4"/>
      <c r="H514" s="42"/>
      <c r="I514" s="37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15"/>
      <c r="B515" s="4"/>
      <c r="C515" s="4"/>
      <c r="D515" s="4"/>
      <c r="E515" s="4"/>
      <c r="F515" s="4"/>
      <c r="G515" s="4"/>
      <c r="H515" s="42"/>
      <c r="I515" s="37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15"/>
      <c r="B516" s="4"/>
      <c r="C516" s="4"/>
      <c r="D516" s="4"/>
      <c r="E516" s="4"/>
      <c r="F516" s="4"/>
      <c r="G516" s="4"/>
      <c r="H516" s="42"/>
      <c r="I516" s="37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15"/>
      <c r="B517" s="4"/>
      <c r="C517" s="4"/>
      <c r="D517" s="4"/>
      <c r="E517" s="4"/>
      <c r="F517" s="4"/>
      <c r="G517" s="4"/>
      <c r="H517" s="42"/>
      <c r="I517" s="37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15"/>
      <c r="B518" s="4"/>
      <c r="C518" s="4"/>
      <c r="D518" s="4"/>
      <c r="E518" s="4"/>
      <c r="F518" s="4"/>
      <c r="G518" s="4"/>
      <c r="H518" s="42"/>
      <c r="I518" s="37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15"/>
      <c r="B519" s="4"/>
      <c r="C519" s="4"/>
      <c r="D519" s="4"/>
      <c r="E519" s="4"/>
      <c r="F519" s="4"/>
      <c r="G519" s="4"/>
      <c r="H519" s="42"/>
      <c r="I519" s="37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15"/>
      <c r="B520" s="4"/>
      <c r="C520" s="4"/>
      <c r="D520" s="4"/>
      <c r="E520" s="4"/>
      <c r="F520" s="4"/>
      <c r="G520" s="4"/>
      <c r="H520" s="42"/>
      <c r="I520" s="37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15"/>
      <c r="B521" s="4"/>
      <c r="C521" s="4"/>
      <c r="D521" s="4"/>
      <c r="E521" s="4"/>
      <c r="F521" s="4"/>
      <c r="G521" s="4"/>
      <c r="H521" s="42"/>
      <c r="I521" s="37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15"/>
      <c r="B522" s="4"/>
      <c r="C522" s="4"/>
      <c r="D522" s="4"/>
      <c r="E522" s="4"/>
      <c r="F522" s="4"/>
      <c r="G522" s="4"/>
      <c r="H522" s="42"/>
      <c r="I522" s="37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15"/>
      <c r="B523" s="4"/>
      <c r="C523" s="4"/>
      <c r="D523" s="4"/>
      <c r="E523" s="4"/>
      <c r="F523" s="4"/>
      <c r="G523" s="4"/>
      <c r="H523" s="42"/>
      <c r="I523" s="37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15"/>
      <c r="B524" s="4"/>
      <c r="C524" s="4"/>
      <c r="D524" s="4"/>
      <c r="E524" s="4"/>
      <c r="F524" s="4"/>
      <c r="G524" s="4"/>
      <c r="H524" s="42"/>
      <c r="I524" s="37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15"/>
      <c r="B525" s="4"/>
      <c r="C525" s="4"/>
      <c r="D525" s="4"/>
      <c r="E525" s="4"/>
      <c r="F525" s="4"/>
      <c r="G525" s="4"/>
      <c r="H525" s="42"/>
      <c r="I525" s="37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15"/>
      <c r="B526" s="4"/>
      <c r="C526" s="4"/>
      <c r="D526" s="4"/>
      <c r="E526" s="4"/>
      <c r="F526" s="4"/>
      <c r="G526" s="4"/>
      <c r="H526" s="42"/>
      <c r="I526" s="37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15"/>
      <c r="B527" s="4"/>
      <c r="C527" s="4"/>
      <c r="D527" s="4"/>
      <c r="E527" s="4"/>
      <c r="F527" s="4"/>
      <c r="G527" s="4"/>
      <c r="H527" s="42"/>
      <c r="I527" s="37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15"/>
      <c r="B528" s="4"/>
      <c r="C528" s="4"/>
      <c r="D528" s="4"/>
      <c r="E528" s="4"/>
      <c r="F528" s="4"/>
      <c r="G528" s="4"/>
      <c r="H528" s="42"/>
      <c r="I528" s="37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15"/>
      <c r="B529" s="4"/>
      <c r="C529" s="4"/>
      <c r="D529" s="4"/>
      <c r="E529" s="4"/>
      <c r="F529" s="4"/>
      <c r="G529" s="4"/>
      <c r="H529" s="42"/>
      <c r="I529" s="37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15"/>
      <c r="B530" s="4"/>
      <c r="C530" s="4"/>
      <c r="D530" s="4"/>
      <c r="E530" s="4"/>
      <c r="F530" s="4"/>
      <c r="G530" s="4"/>
      <c r="H530" s="42"/>
      <c r="I530" s="37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15"/>
      <c r="B531" s="4"/>
      <c r="C531" s="4"/>
      <c r="D531" s="4"/>
      <c r="E531" s="4"/>
      <c r="F531" s="4"/>
      <c r="G531" s="4"/>
      <c r="H531" s="42"/>
      <c r="I531" s="37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15"/>
      <c r="B532" s="4"/>
      <c r="C532" s="4"/>
      <c r="D532" s="4"/>
      <c r="E532" s="4"/>
      <c r="F532" s="4"/>
      <c r="G532" s="4"/>
      <c r="H532" s="42"/>
      <c r="I532" s="37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15"/>
      <c r="B533" s="4"/>
      <c r="C533" s="4"/>
      <c r="D533" s="4"/>
      <c r="E533" s="4"/>
      <c r="F533" s="4"/>
      <c r="G533" s="4"/>
      <c r="H533" s="42"/>
      <c r="I533" s="37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15"/>
      <c r="B534" s="4"/>
      <c r="C534" s="4"/>
      <c r="D534" s="4"/>
      <c r="E534" s="4"/>
      <c r="F534" s="4"/>
      <c r="G534" s="4"/>
      <c r="H534" s="42"/>
      <c r="I534" s="37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15"/>
      <c r="B535" s="4"/>
      <c r="C535" s="4"/>
      <c r="D535" s="4"/>
      <c r="E535" s="4"/>
      <c r="F535" s="4"/>
      <c r="G535" s="4"/>
      <c r="H535" s="42"/>
      <c r="I535" s="37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15"/>
      <c r="B536" s="4"/>
      <c r="C536" s="4"/>
      <c r="D536" s="4"/>
      <c r="E536" s="4"/>
      <c r="F536" s="4"/>
      <c r="G536" s="4"/>
      <c r="H536" s="42"/>
      <c r="I536" s="37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15"/>
      <c r="B537" s="4"/>
      <c r="C537" s="4"/>
      <c r="D537" s="4"/>
      <c r="E537" s="4"/>
      <c r="F537" s="4"/>
      <c r="G537" s="4"/>
      <c r="H537" s="42"/>
      <c r="I537" s="37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15"/>
      <c r="B538" s="4"/>
      <c r="C538" s="4"/>
      <c r="D538" s="4"/>
      <c r="E538" s="4"/>
      <c r="F538" s="4"/>
      <c r="G538" s="4"/>
      <c r="H538" s="42"/>
      <c r="I538" s="37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15"/>
      <c r="B539" s="4"/>
      <c r="C539" s="4"/>
      <c r="D539" s="4"/>
      <c r="E539" s="4"/>
      <c r="F539" s="4"/>
      <c r="G539" s="4"/>
      <c r="H539" s="42"/>
      <c r="I539" s="37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15"/>
      <c r="B540" s="4"/>
      <c r="C540" s="4"/>
      <c r="D540" s="4"/>
      <c r="E540" s="4"/>
      <c r="F540" s="4"/>
      <c r="G540" s="4"/>
      <c r="H540" s="42"/>
      <c r="I540" s="37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15"/>
      <c r="B541" s="4"/>
      <c r="C541" s="4"/>
      <c r="D541" s="4"/>
      <c r="E541" s="4"/>
      <c r="F541" s="4"/>
      <c r="G541" s="4"/>
      <c r="H541" s="42"/>
      <c r="I541" s="37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15"/>
      <c r="B542" s="4"/>
      <c r="C542" s="4"/>
      <c r="D542" s="4"/>
      <c r="E542" s="4"/>
      <c r="F542" s="4"/>
      <c r="G542" s="4"/>
      <c r="H542" s="42"/>
      <c r="I542" s="37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15"/>
      <c r="B543" s="4"/>
      <c r="C543" s="4"/>
      <c r="D543" s="4"/>
      <c r="E543" s="4"/>
      <c r="F543" s="4"/>
      <c r="G543" s="4"/>
      <c r="H543" s="42"/>
      <c r="I543" s="37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15"/>
      <c r="B544" s="4"/>
      <c r="C544" s="4"/>
      <c r="D544" s="4"/>
      <c r="E544" s="4"/>
      <c r="F544" s="4"/>
      <c r="G544" s="4"/>
      <c r="H544" s="42"/>
      <c r="I544" s="37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15"/>
      <c r="B545" s="4"/>
      <c r="C545" s="4"/>
      <c r="D545" s="4"/>
      <c r="E545" s="4"/>
      <c r="F545" s="4"/>
      <c r="G545" s="4"/>
      <c r="H545" s="42"/>
      <c r="I545" s="37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15"/>
      <c r="B546" s="4"/>
      <c r="C546" s="4"/>
      <c r="D546" s="4"/>
      <c r="E546" s="4"/>
      <c r="F546" s="4"/>
      <c r="G546" s="4"/>
      <c r="H546" s="42"/>
      <c r="I546" s="37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15"/>
      <c r="B547" s="4"/>
      <c r="C547" s="4"/>
      <c r="D547" s="4"/>
      <c r="E547" s="4"/>
      <c r="F547" s="4"/>
      <c r="G547" s="4"/>
      <c r="H547" s="42"/>
      <c r="I547" s="37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15"/>
      <c r="B548" s="4"/>
      <c r="C548" s="4"/>
      <c r="D548" s="4"/>
      <c r="E548" s="4"/>
      <c r="F548" s="4"/>
      <c r="G548" s="4"/>
      <c r="H548" s="42"/>
      <c r="I548" s="37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15"/>
      <c r="B549" s="4"/>
      <c r="C549" s="4"/>
      <c r="D549" s="4"/>
      <c r="E549" s="4"/>
      <c r="F549" s="4"/>
      <c r="G549" s="4"/>
      <c r="H549" s="42"/>
      <c r="I549" s="37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15"/>
      <c r="B550" s="4"/>
      <c r="C550" s="4"/>
      <c r="D550" s="4"/>
      <c r="E550" s="4"/>
      <c r="F550" s="4"/>
      <c r="G550" s="4"/>
      <c r="H550" s="42"/>
      <c r="I550" s="37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15"/>
      <c r="B551" s="4"/>
      <c r="C551" s="4"/>
      <c r="D551" s="4"/>
      <c r="E551" s="4"/>
      <c r="F551" s="4"/>
      <c r="G551" s="4"/>
      <c r="H551" s="42"/>
      <c r="I551" s="37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15"/>
      <c r="B552" s="4"/>
      <c r="C552" s="4"/>
      <c r="D552" s="4"/>
      <c r="E552" s="4"/>
      <c r="F552" s="4"/>
      <c r="G552" s="4"/>
      <c r="H552" s="42"/>
      <c r="I552" s="37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15"/>
      <c r="B553" s="4"/>
      <c r="C553" s="4"/>
      <c r="D553" s="4"/>
      <c r="E553" s="4"/>
      <c r="F553" s="4"/>
      <c r="G553" s="4"/>
      <c r="H553" s="42"/>
      <c r="I553" s="37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15"/>
      <c r="B554" s="4"/>
      <c r="C554" s="4"/>
      <c r="D554" s="4"/>
      <c r="E554" s="4"/>
      <c r="F554" s="4"/>
      <c r="G554" s="4"/>
      <c r="H554" s="42"/>
      <c r="I554" s="37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15"/>
      <c r="B555" s="4"/>
      <c r="C555" s="4"/>
      <c r="D555" s="4"/>
      <c r="E555" s="4"/>
      <c r="F555" s="4"/>
      <c r="G555" s="4"/>
      <c r="H555" s="42"/>
      <c r="I555" s="37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15"/>
      <c r="B556" s="4"/>
      <c r="C556" s="4"/>
      <c r="D556" s="4"/>
      <c r="E556" s="4"/>
      <c r="F556" s="4"/>
      <c r="G556" s="4"/>
      <c r="H556" s="42"/>
      <c r="I556" s="37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15"/>
      <c r="B557" s="4"/>
      <c r="C557" s="4"/>
      <c r="D557" s="4"/>
      <c r="E557" s="4"/>
      <c r="F557" s="4"/>
      <c r="G557" s="4"/>
      <c r="H557" s="42"/>
      <c r="I557" s="37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15"/>
      <c r="B558" s="4"/>
      <c r="C558" s="4"/>
      <c r="D558" s="4"/>
      <c r="E558" s="4"/>
      <c r="F558" s="4"/>
      <c r="G558" s="4"/>
      <c r="H558" s="42"/>
      <c r="I558" s="37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15"/>
      <c r="B559" s="4"/>
      <c r="C559" s="4"/>
      <c r="D559" s="4"/>
      <c r="E559" s="4"/>
      <c r="F559" s="4"/>
      <c r="G559" s="4"/>
      <c r="H559" s="42"/>
      <c r="I559" s="37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15"/>
      <c r="B560" s="4"/>
      <c r="C560" s="4"/>
      <c r="D560" s="4"/>
      <c r="E560" s="4"/>
      <c r="F560" s="4"/>
      <c r="G560" s="4"/>
      <c r="H560" s="42"/>
      <c r="I560" s="37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15"/>
      <c r="B561" s="4"/>
      <c r="C561" s="4"/>
      <c r="D561" s="4"/>
      <c r="E561" s="4"/>
      <c r="F561" s="4"/>
      <c r="G561" s="4"/>
      <c r="H561" s="42"/>
      <c r="I561" s="37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15"/>
      <c r="B562" s="4"/>
      <c r="C562" s="4"/>
      <c r="D562" s="4"/>
      <c r="E562" s="4"/>
      <c r="F562" s="4"/>
      <c r="G562" s="4"/>
      <c r="H562" s="42"/>
      <c r="I562" s="37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15"/>
      <c r="B563" s="4"/>
      <c r="C563" s="4"/>
      <c r="D563" s="4"/>
      <c r="E563" s="4"/>
      <c r="F563" s="4"/>
      <c r="G563" s="4"/>
      <c r="H563" s="42"/>
      <c r="I563" s="37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15"/>
      <c r="B564" s="4"/>
      <c r="C564" s="4"/>
      <c r="D564" s="4"/>
      <c r="E564" s="4"/>
      <c r="F564" s="4"/>
      <c r="G564" s="4"/>
      <c r="H564" s="42"/>
      <c r="I564" s="37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15"/>
      <c r="B565" s="4"/>
      <c r="C565" s="4"/>
      <c r="D565" s="4"/>
      <c r="E565" s="4"/>
      <c r="F565" s="4"/>
      <c r="G565" s="4"/>
      <c r="H565" s="42"/>
      <c r="I565" s="37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15"/>
      <c r="B566" s="4"/>
      <c r="C566" s="4"/>
      <c r="D566" s="4"/>
      <c r="E566" s="4"/>
      <c r="F566" s="4"/>
      <c r="G566" s="4"/>
      <c r="H566" s="42"/>
      <c r="I566" s="37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15"/>
      <c r="B567" s="4"/>
      <c r="C567" s="4"/>
      <c r="D567" s="4"/>
      <c r="E567" s="4"/>
      <c r="F567" s="4"/>
      <c r="G567" s="4"/>
      <c r="H567" s="42"/>
      <c r="I567" s="37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15"/>
      <c r="B568" s="4"/>
      <c r="C568" s="4"/>
      <c r="D568" s="4"/>
      <c r="E568" s="4"/>
      <c r="F568" s="4"/>
      <c r="G568" s="4"/>
      <c r="H568" s="42"/>
      <c r="I568" s="37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15"/>
      <c r="B569" s="4"/>
      <c r="C569" s="4"/>
      <c r="D569" s="4"/>
      <c r="E569" s="4"/>
      <c r="F569" s="4"/>
      <c r="G569" s="4"/>
      <c r="H569" s="42"/>
      <c r="I569" s="37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15"/>
      <c r="B570" s="4"/>
      <c r="C570" s="4"/>
      <c r="D570" s="4"/>
      <c r="E570" s="4"/>
      <c r="F570" s="4"/>
      <c r="G570" s="4"/>
      <c r="H570" s="42"/>
      <c r="I570" s="37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15"/>
      <c r="B571" s="4"/>
      <c r="C571" s="4"/>
      <c r="D571" s="4"/>
      <c r="E571" s="4"/>
      <c r="F571" s="4"/>
      <c r="G571" s="4"/>
      <c r="H571" s="42"/>
      <c r="I571" s="37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15"/>
      <c r="B572" s="4"/>
      <c r="C572" s="4"/>
      <c r="D572" s="4"/>
      <c r="E572" s="4"/>
      <c r="F572" s="4"/>
      <c r="G572" s="4"/>
      <c r="H572" s="42"/>
      <c r="I572" s="37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15"/>
      <c r="B573" s="4"/>
      <c r="C573" s="4"/>
      <c r="D573" s="4"/>
      <c r="E573" s="4"/>
      <c r="F573" s="4"/>
      <c r="G573" s="4"/>
      <c r="H573" s="42"/>
      <c r="I573" s="37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15"/>
      <c r="B574" s="4"/>
      <c r="C574" s="4"/>
      <c r="D574" s="4"/>
      <c r="E574" s="4"/>
      <c r="F574" s="4"/>
      <c r="G574" s="4"/>
      <c r="H574" s="42"/>
      <c r="I574" s="37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15"/>
      <c r="B575" s="4"/>
      <c r="C575" s="4"/>
      <c r="D575" s="4"/>
      <c r="E575" s="4"/>
      <c r="F575" s="4"/>
      <c r="G575" s="4"/>
      <c r="H575" s="42"/>
      <c r="I575" s="37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15"/>
      <c r="B576" s="4"/>
      <c r="C576" s="4"/>
      <c r="D576" s="4"/>
      <c r="E576" s="4"/>
      <c r="F576" s="4"/>
      <c r="G576" s="4"/>
      <c r="H576" s="42"/>
      <c r="I576" s="37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15"/>
      <c r="B577" s="4"/>
      <c r="C577" s="4"/>
      <c r="D577" s="4"/>
      <c r="E577" s="4"/>
      <c r="F577" s="4"/>
      <c r="G577" s="4"/>
      <c r="H577" s="42"/>
      <c r="I577" s="37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15"/>
      <c r="B578" s="4"/>
      <c r="C578" s="4"/>
      <c r="D578" s="4"/>
      <c r="E578" s="4"/>
      <c r="F578" s="4"/>
      <c r="G578" s="4"/>
      <c r="H578" s="42"/>
      <c r="I578" s="37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15"/>
      <c r="B579" s="4"/>
      <c r="C579" s="4"/>
      <c r="D579" s="4"/>
      <c r="E579" s="4"/>
      <c r="F579" s="4"/>
      <c r="G579" s="4"/>
      <c r="H579" s="42"/>
      <c r="I579" s="37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15"/>
      <c r="B580" s="4"/>
      <c r="C580" s="4"/>
      <c r="D580" s="4"/>
      <c r="E580" s="4"/>
      <c r="F580" s="4"/>
      <c r="G580" s="4"/>
      <c r="H580" s="42"/>
      <c r="I580" s="37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15"/>
      <c r="B581" s="4"/>
      <c r="C581" s="4"/>
      <c r="D581" s="4"/>
      <c r="E581" s="4"/>
      <c r="F581" s="4"/>
      <c r="G581" s="4"/>
      <c r="H581" s="42"/>
      <c r="I581" s="37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15"/>
      <c r="B582" s="4"/>
      <c r="C582" s="4"/>
      <c r="D582" s="4"/>
      <c r="E582" s="4"/>
      <c r="F582" s="4"/>
      <c r="G582" s="4"/>
      <c r="H582" s="42"/>
      <c r="I582" s="37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15"/>
      <c r="B583" s="4"/>
      <c r="C583" s="4"/>
      <c r="D583" s="4"/>
      <c r="E583" s="4"/>
      <c r="F583" s="4"/>
      <c r="G583" s="4"/>
      <c r="H583" s="42"/>
      <c r="I583" s="37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15"/>
      <c r="B584" s="4"/>
      <c r="C584" s="4"/>
      <c r="D584" s="4"/>
      <c r="E584" s="4"/>
      <c r="F584" s="4"/>
      <c r="G584" s="4"/>
      <c r="H584" s="42"/>
      <c r="I584" s="37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15"/>
      <c r="B585" s="4"/>
      <c r="C585" s="4"/>
      <c r="D585" s="4"/>
      <c r="E585" s="4"/>
      <c r="F585" s="4"/>
      <c r="G585" s="4"/>
      <c r="H585" s="42"/>
      <c r="I585" s="37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15"/>
      <c r="B586" s="4"/>
      <c r="C586" s="4"/>
      <c r="D586" s="4"/>
      <c r="E586" s="4"/>
      <c r="F586" s="4"/>
      <c r="G586" s="4"/>
      <c r="H586" s="42"/>
      <c r="I586" s="37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15"/>
      <c r="B587" s="4"/>
      <c r="C587" s="4"/>
      <c r="D587" s="4"/>
      <c r="E587" s="4"/>
      <c r="F587" s="4"/>
      <c r="G587" s="4"/>
      <c r="H587" s="42"/>
      <c r="I587" s="37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15"/>
      <c r="B588" s="4"/>
      <c r="C588" s="4"/>
      <c r="D588" s="4"/>
      <c r="E588" s="4"/>
      <c r="F588" s="4"/>
      <c r="G588" s="4"/>
      <c r="H588" s="42"/>
      <c r="I588" s="37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15"/>
      <c r="B589" s="4"/>
      <c r="C589" s="4"/>
      <c r="D589" s="4"/>
      <c r="E589" s="4"/>
      <c r="F589" s="4"/>
      <c r="G589" s="4"/>
      <c r="H589" s="42"/>
      <c r="I589" s="37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15"/>
      <c r="B590" s="4"/>
      <c r="C590" s="4"/>
      <c r="D590" s="4"/>
      <c r="E590" s="4"/>
      <c r="F590" s="4"/>
      <c r="G590" s="4"/>
      <c r="H590" s="42"/>
      <c r="I590" s="37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15"/>
      <c r="B591" s="4"/>
      <c r="C591" s="4"/>
      <c r="D591" s="4"/>
      <c r="E591" s="4"/>
      <c r="F591" s="4"/>
      <c r="G591" s="4"/>
      <c r="H591" s="42"/>
      <c r="I591" s="37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15"/>
      <c r="B592" s="4"/>
      <c r="C592" s="4"/>
      <c r="D592" s="4"/>
      <c r="E592" s="4"/>
      <c r="F592" s="4"/>
      <c r="G592" s="4"/>
      <c r="H592" s="42"/>
      <c r="I592" s="37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15"/>
      <c r="B593" s="4"/>
      <c r="C593" s="4"/>
      <c r="D593" s="4"/>
      <c r="E593" s="4"/>
      <c r="F593" s="4"/>
      <c r="G593" s="4"/>
      <c r="H593" s="42"/>
      <c r="I593" s="37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15"/>
      <c r="B594" s="4"/>
      <c r="C594" s="4"/>
      <c r="D594" s="4"/>
      <c r="E594" s="4"/>
      <c r="F594" s="4"/>
      <c r="G594" s="4"/>
      <c r="H594" s="42"/>
      <c r="I594" s="37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15"/>
      <c r="B595" s="4"/>
      <c r="C595" s="4"/>
      <c r="D595" s="4"/>
      <c r="E595" s="4"/>
      <c r="F595" s="4"/>
      <c r="G595" s="4"/>
      <c r="H595" s="42"/>
      <c r="I595" s="37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15"/>
      <c r="B596" s="4"/>
      <c r="C596" s="4"/>
      <c r="D596" s="4"/>
      <c r="E596" s="4"/>
      <c r="F596" s="4"/>
      <c r="G596" s="4"/>
      <c r="H596" s="42"/>
      <c r="I596" s="37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15"/>
      <c r="B597" s="4"/>
      <c r="C597" s="4"/>
      <c r="D597" s="4"/>
      <c r="E597" s="4"/>
      <c r="F597" s="4"/>
      <c r="G597" s="4"/>
      <c r="H597" s="42"/>
      <c r="I597" s="37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15"/>
      <c r="B598" s="4"/>
      <c r="C598" s="4"/>
      <c r="D598" s="4"/>
      <c r="E598" s="4"/>
      <c r="F598" s="4"/>
      <c r="G598" s="4"/>
      <c r="H598" s="42"/>
      <c r="I598" s="37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15"/>
      <c r="B599" s="4"/>
      <c r="C599" s="4"/>
      <c r="D599" s="4"/>
      <c r="E599" s="4"/>
      <c r="F599" s="4"/>
      <c r="G599" s="4"/>
      <c r="H599" s="42"/>
      <c r="I599" s="37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15"/>
      <c r="B600" s="4"/>
      <c r="C600" s="4"/>
      <c r="D600" s="4"/>
      <c r="E600" s="4"/>
      <c r="F600" s="4"/>
      <c r="G600" s="4"/>
      <c r="H600" s="42"/>
      <c r="I600" s="37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15"/>
      <c r="B601" s="4"/>
      <c r="C601" s="4"/>
      <c r="D601" s="4"/>
      <c r="E601" s="4"/>
      <c r="F601" s="4"/>
      <c r="G601" s="4"/>
      <c r="H601" s="42"/>
      <c r="I601" s="37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15"/>
      <c r="B602" s="4"/>
      <c r="C602" s="4"/>
      <c r="D602" s="4"/>
      <c r="E602" s="4"/>
      <c r="F602" s="4"/>
      <c r="G602" s="4"/>
      <c r="H602" s="42"/>
      <c r="I602" s="37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15"/>
      <c r="B603" s="4"/>
      <c r="C603" s="4"/>
      <c r="D603" s="4"/>
      <c r="E603" s="4"/>
      <c r="F603" s="4"/>
      <c r="G603" s="4"/>
      <c r="H603" s="42"/>
      <c r="I603" s="37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15"/>
      <c r="B604" s="4"/>
      <c r="C604" s="4"/>
      <c r="D604" s="4"/>
      <c r="E604" s="4"/>
      <c r="F604" s="4"/>
      <c r="G604" s="4"/>
      <c r="H604" s="42"/>
      <c r="I604" s="37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15"/>
      <c r="B605" s="4"/>
      <c r="C605" s="4"/>
      <c r="D605" s="4"/>
      <c r="E605" s="4"/>
      <c r="F605" s="4"/>
      <c r="G605" s="4"/>
      <c r="H605" s="42"/>
      <c r="I605" s="37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15"/>
      <c r="B606" s="4"/>
      <c r="C606" s="4"/>
      <c r="D606" s="4"/>
      <c r="E606" s="4"/>
      <c r="F606" s="4"/>
      <c r="G606" s="4"/>
      <c r="H606" s="42"/>
      <c r="I606" s="37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15"/>
      <c r="B607" s="4"/>
      <c r="C607" s="4"/>
      <c r="D607" s="4"/>
      <c r="E607" s="4"/>
      <c r="F607" s="4"/>
      <c r="G607" s="4"/>
      <c r="H607" s="42"/>
      <c r="I607" s="37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15"/>
      <c r="B608" s="4"/>
      <c r="C608" s="4"/>
      <c r="D608" s="4"/>
      <c r="E608" s="4"/>
      <c r="F608" s="4"/>
      <c r="G608" s="4"/>
      <c r="H608" s="42"/>
      <c r="I608" s="37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15"/>
      <c r="B609" s="4"/>
      <c r="C609" s="4"/>
      <c r="D609" s="4"/>
      <c r="E609" s="4"/>
      <c r="F609" s="4"/>
      <c r="G609" s="4"/>
      <c r="H609" s="42"/>
      <c r="I609" s="37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15"/>
      <c r="B610" s="4"/>
      <c r="C610" s="4"/>
      <c r="D610" s="4"/>
      <c r="E610" s="4"/>
      <c r="F610" s="4"/>
      <c r="G610" s="4"/>
      <c r="H610" s="42"/>
      <c r="I610" s="37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15"/>
      <c r="B611" s="4"/>
      <c r="C611" s="4"/>
      <c r="D611" s="4"/>
      <c r="E611" s="4"/>
      <c r="F611" s="4"/>
      <c r="G611" s="4"/>
      <c r="H611" s="42"/>
      <c r="I611" s="37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15"/>
      <c r="B612" s="4"/>
      <c r="C612" s="4"/>
      <c r="D612" s="4"/>
      <c r="E612" s="4"/>
      <c r="F612" s="4"/>
      <c r="G612" s="4"/>
      <c r="H612" s="42"/>
      <c r="I612" s="37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15"/>
      <c r="B613" s="4"/>
      <c r="C613" s="4"/>
      <c r="D613" s="4"/>
      <c r="E613" s="4"/>
      <c r="F613" s="4"/>
      <c r="G613" s="4"/>
      <c r="H613" s="42"/>
      <c r="I613" s="37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15"/>
      <c r="B614" s="4"/>
      <c r="C614" s="4"/>
      <c r="D614" s="4"/>
      <c r="E614" s="4"/>
      <c r="F614" s="4"/>
      <c r="G614" s="4"/>
      <c r="H614" s="42"/>
      <c r="I614" s="37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15"/>
      <c r="B615" s="4"/>
      <c r="C615" s="4"/>
      <c r="D615" s="4"/>
      <c r="E615" s="4"/>
      <c r="F615" s="4"/>
      <c r="G615" s="4"/>
      <c r="H615" s="42"/>
      <c r="I615" s="37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15"/>
      <c r="B616" s="4"/>
      <c r="C616" s="4"/>
      <c r="D616" s="4"/>
      <c r="E616" s="4"/>
      <c r="F616" s="4"/>
      <c r="G616" s="4"/>
      <c r="H616" s="42"/>
      <c r="I616" s="37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15"/>
      <c r="B617" s="4"/>
      <c r="C617" s="4"/>
      <c r="D617" s="4"/>
      <c r="E617" s="4"/>
      <c r="F617" s="4"/>
      <c r="G617" s="4"/>
      <c r="H617" s="42"/>
      <c r="I617" s="37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15"/>
      <c r="B618" s="4"/>
      <c r="C618" s="4"/>
      <c r="D618" s="4"/>
      <c r="E618" s="4"/>
      <c r="F618" s="4"/>
      <c r="G618" s="4"/>
      <c r="H618" s="42"/>
      <c r="I618" s="37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15"/>
      <c r="B619" s="4"/>
      <c r="C619" s="4"/>
      <c r="D619" s="4"/>
      <c r="E619" s="4"/>
      <c r="F619" s="4"/>
      <c r="G619" s="4"/>
      <c r="H619" s="42"/>
      <c r="I619" s="37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15"/>
      <c r="B620" s="4"/>
      <c r="C620" s="4"/>
      <c r="D620" s="4"/>
      <c r="E620" s="4"/>
      <c r="F620" s="4"/>
      <c r="G620" s="4"/>
      <c r="H620" s="42"/>
      <c r="I620" s="37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15"/>
      <c r="B621" s="4"/>
      <c r="C621" s="4"/>
      <c r="D621" s="4"/>
      <c r="E621" s="4"/>
      <c r="F621" s="4"/>
      <c r="G621" s="4"/>
      <c r="H621" s="42"/>
      <c r="I621" s="37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15"/>
      <c r="B622" s="4"/>
      <c r="C622" s="4"/>
      <c r="D622" s="4"/>
      <c r="E622" s="4"/>
      <c r="F622" s="4"/>
      <c r="G622" s="4"/>
      <c r="H622" s="42"/>
      <c r="I622" s="37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15"/>
      <c r="B623" s="4"/>
      <c r="C623" s="4"/>
      <c r="D623" s="4"/>
      <c r="E623" s="4"/>
      <c r="F623" s="4"/>
      <c r="G623" s="4"/>
      <c r="H623" s="42"/>
      <c r="I623" s="37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15"/>
      <c r="B624" s="4"/>
      <c r="C624" s="4"/>
      <c r="D624" s="4"/>
      <c r="E624" s="4"/>
      <c r="F624" s="4"/>
      <c r="G624" s="4"/>
      <c r="H624" s="42"/>
      <c r="I624" s="37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15"/>
      <c r="B625" s="4"/>
      <c r="C625" s="4"/>
      <c r="D625" s="4"/>
      <c r="E625" s="4"/>
      <c r="F625" s="4"/>
      <c r="G625" s="4"/>
      <c r="H625" s="42"/>
      <c r="I625" s="37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15"/>
      <c r="B626" s="4"/>
      <c r="C626" s="4"/>
      <c r="D626" s="4"/>
      <c r="E626" s="4"/>
      <c r="F626" s="4"/>
      <c r="G626" s="4"/>
      <c r="H626" s="42"/>
      <c r="I626" s="37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15"/>
      <c r="B627" s="4"/>
      <c r="C627" s="4"/>
      <c r="D627" s="4"/>
      <c r="E627" s="4"/>
      <c r="F627" s="4"/>
      <c r="G627" s="4"/>
      <c r="H627" s="42"/>
      <c r="I627" s="37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15"/>
      <c r="B628" s="4"/>
      <c r="C628" s="4"/>
      <c r="D628" s="4"/>
      <c r="E628" s="4"/>
      <c r="F628" s="4"/>
      <c r="G628" s="4"/>
      <c r="H628" s="42"/>
      <c r="I628" s="37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15"/>
      <c r="B629" s="4"/>
      <c r="C629" s="4"/>
      <c r="D629" s="4"/>
      <c r="E629" s="4"/>
      <c r="F629" s="4"/>
      <c r="G629" s="4"/>
      <c r="H629" s="42"/>
      <c r="I629" s="37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15"/>
      <c r="B630" s="4"/>
      <c r="C630" s="4"/>
      <c r="D630" s="4"/>
      <c r="E630" s="4"/>
      <c r="F630" s="4"/>
      <c r="G630" s="4"/>
      <c r="H630" s="42"/>
      <c r="I630" s="37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15"/>
      <c r="B631" s="4"/>
      <c r="C631" s="4"/>
      <c r="D631" s="4"/>
      <c r="E631" s="4"/>
      <c r="F631" s="4"/>
      <c r="G631" s="4"/>
      <c r="H631" s="42"/>
      <c r="I631" s="37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15"/>
      <c r="B632" s="4"/>
      <c r="C632" s="4"/>
      <c r="D632" s="4"/>
      <c r="E632" s="4"/>
      <c r="F632" s="4"/>
      <c r="G632" s="4"/>
      <c r="H632" s="42"/>
      <c r="I632" s="37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15"/>
      <c r="B633" s="4"/>
      <c r="C633" s="4"/>
      <c r="D633" s="4"/>
      <c r="E633" s="4"/>
      <c r="F633" s="4"/>
      <c r="G633" s="4"/>
      <c r="H633" s="42"/>
      <c r="I633" s="37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15"/>
      <c r="B634" s="4"/>
      <c r="C634" s="4"/>
      <c r="D634" s="4"/>
      <c r="E634" s="4"/>
      <c r="F634" s="4"/>
      <c r="G634" s="4"/>
      <c r="H634" s="42"/>
      <c r="I634" s="37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15"/>
      <c r="B635" s="4"/>
      <c r="C635" s="4"/>
      <c r="D635" s="4"/>
      <c r="E635" s="4"/>
      <c r="F635" s="4"/>
      <c r="G635" s="4"/>
      <c r="H635" s="42"/>
      <c r="I635" s="37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15"/>
      <c r="B636" s="4"/>
      <c r="C636" s="4"/>
      <c r="D636" s="4"/>
      <c r="E636" s="4"/>
      <c r="F636" s="4"/>
      <c r="G636" s="4"/>
      <c r="H636" s="42"/>
      <c r="I636" s="37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15"/>
      <c r="B637" s="4"/>
      <c r="C637" s="4"/>
      <c r="D637" s="4"/>
      <c r="E637" s="4"/>
      <c r="F637" s="4"/>
      <c r="G637" s="4"/>
      <c r="H637" s="42"/>
      <c r="I637" s="37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15"/>
      <c r="B638" s="4"/>
      <c r="C638" s="4"/>
      <c r="D638" s="4"/>
      <c r="E638" s="4"/>
      <c r="F638" s="4"/>
      <c r="G638" s="4"/>
      <c r="H638" s="42"/>
      <c r="I638" s="37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15"/>
      <c r="B639" s="4"/>
      <c r="C639" s="4"/>
      <c r="D639" s="4"/>
      <c r="E639" s="4"/>
      <c r="F639" s="4"/>
      <c r="G639" s="4"/>
      <c r="H639" s="42"/>
      <c r="I639" s="37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15"/>
      <c r="B640" s="4"/>
      <c r="C640" s="4"/>
      <c r="D640" s="4"/>
      <c r="E640" s="4"/>
      <c r="F640" s="4"/>
      <c r="G640" s="4"/>
      <c r="H640" s="42"/>
      <c r="I640" s="37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15"/>
      <c r="B641" s="4"/>
      <c r="C641" s="4"/>
      <c r="D641" s="4"/>
      <c r="E641" s="4"/>
      <c r="F641" s="4"/>
      <c r="G641" s="4"/>
      <c r="H641" s="42"/>
      <c r="I641" s="37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15"/>
      <c r="B642" s="4"/>
      <c r="C642" s="4"/>
      <c r="D642" s="4"/>
      <c r="E642" s="4"/>
      <c r="F642" s="4"/>
      <c r="G642" s="4"/>
      <c r="H642" s="42"/>
      <c r="I642" s="37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15"/>
      <c r="B643" s="4"/>
      <c r="C643" s="4"/>
      <c r="D643" s="4"/>
      <c r="E643" s="4"/>
      <c r="F643" s="4"/>
      <c r="G643" s="4"/>
      <c r="H643" s="42"/>
      <c r="I643" s="37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15"/>
      <c r="B644" s="4"/>
      <c r="C644" s="4"/>
      <c r="D644" s="4"/>
      <c r="E644" s="4"/>
      <c r="F644" s="4"/>
      <c r="G644" s="4"/>
      <c r="H644" s="42"/>
      <c r="I644" s="37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15"/>
      <c r="B645" s="4"/>
      <c r="C645" s="4"/>
      <c r="D645" s="4"/>
      <c r="E645" s="4"/>
      <c r="F645" s="4"/>
      <c r="G645" s="4"/>
      <c r="H645" s="42"/>
      <c r="I645" s="37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15"/>
      <c r="B646" s="4"/>
      <c r="C646" s="4"/>
      <c r="D646" s="4"/>
      <c r="E646" s="4"/>
      <c r="F646" s="4"/>
      <c r="G646" s="4"/>
      <c r="H646" s="42"/>
      <c r="I646" s="37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15"/>
      <c r="B647" s="4"/>
      <c r="C647" s="4"/>
      <c r="D647" s="4"/>
      <c r="E647" s="4"/>
      <c r="F647" s="4"/>
      <c r="G647" s="4"/>
      <c r="H647" s="42"/>
      <c r="I647" s="37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15"/>
      <c r="B648" s="4"/>
      <c r="C648" s="4"/>
      <c r="D648" s="4"/>
      <c r="E648" s="4"/>
      <c r="F648" s="4"/>
      <c r="G648" s="4"/>
      <c r="H648" s="42"/>
      <c r="I648" s="37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15"/>
      <c r="B649" s="4"/>
      <c r="C649" s="4"/>
      <c r="D649" s="4"/>
      <c r="E649" s="4"/>
      <c r="F649" s="4"/>
      <c r="G649" s="4"/>
      <c r="H649" s="42"/>
      <c r="I649" s="37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15"/>
      <c r="B650" s="4"/>
      <c r="C650" s="4"/>
      <c r="D650" s="4"/>
      <c r="E650" s="4"/>
      <c r="F650" s="4"/>
      <c r="G650" s="4"/>
      <c r="H650" s="42"/>
      <c r="I650" s="37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15"/>
      <c r="B651" s="4"/>
      <c r="C651" s="4"/>
      <c r="D651" s="4"/>
      <c r="E651" s="4"/>
      <c r="F651" s="4"/>
      <c r="G651" s="4"/>
      <c r="H651" s="42"/>
      <c r="I651" s="37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15"/>
      <c r="B652" s="4"/>
      <c r="C652" s="4"/>
      <c r="D652" s="4"/>
      <c r="E652" s="4"/>
      <c r="F652" s="4"/>
      <c r="G652" s="4"/>
      <c r="H652" s="42"/>
      <c r="I652" s="37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15"/>
      <c r="B653" s="4"/>
      <c r="C653" s="4"/>
      <c r="D653" s="4"/>
      <c r="E653" s="4"/>
      <c r="F653" s="4"/>
      <c r="G653" s="4"/>
      <c r="H653" s="42"/>
      <c r="I653" s="37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15"/>
      <c r="B654" s="4"/>
      <c r="C654" s="4"/>
      <c r="D654" s="4"/>
      <c r="E654" s="4"/>
      <c r="F654" s="4"/>
      <c r="G654" s="4"/>
      <c r="H654" s="42"/>
      <c r="I654" s="37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15"/>
      <c r="B655" s="4"/>
      <c r="C655" s="4"/>
      <c r="D655" s="4"/>
      <c r="E655" s="4"/>
      <c r="F655" s="4"/>
      <c r="G655" s="4"/>
      <c r="H655" s="42"/>
      <c r="I655" s="37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15"/>
      <c r="B656" s="4"/>
      <c r="C656" s="4"/>
      <c r="D656" s="4"/>
      <c r="E656" s="4"/>
      <c r="F656" s="4"/>
      <c r="G656" s="4"/>
      <c r="H656" s="42"/>
      <c r="I656" s="37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15"/>
      <c r="B657" s="4"/>
      <c r="C657" s="4"/>
      <c r="D657" s="4"/>
      <c r="E657" s="4"/>
      <c r="F657" s="4"/>
      <c r="G657" s="4"/>
      <c r="H657" s="42"/>
      <c r="I657" s="37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15"/>
      <c r="B658" s="4"/>
      <c r="C658" s="4"/>
      <c r="D658" s="4"/>
      <c r="E658" s="4"/>
      <c r="F658" s="4"/>
      <c r="G658" s="4"/>
      <c r="H658" s="42"/>
      <c r="I658" s="37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15"/>
      <c r="B659" s="4"/>
      <c r="C659" s="4"/>
      <c r="D659" s="4"/>
      <c r="E659" s="4"/>
      <c r="F659" s="4"/>
      <c r="G659" s="4"/>
      <c r="H659" s="42"/>
      <c r="I659" s="37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15"/>
      <c r="B660" s="4"/>
      <c r="C660" s="4"/>
      <c r="D660" s="4"/>
      <c r="E660" s="4"/>
      <c r="F660" s="4"/>
      <c r="G660" s="4"/>
      <c r="H660" s="42"/>
      <c r="I660" s="37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15"/>
      <c r="B661" s="4"/>
      <c r="C661" s="4"/>
      <c r="D661" s="4"/>
      <c r="E661" s="4"/>
      <c r="F661" s="4"/>
      <c r="G661" s="4"/>
      <c r="H661" s="42"/>
      <c r="I661" s="37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15"/>
      <c r="B662" s="4"/>
      <c r="C662" s="4"/>
      <c r="D662" s="4"/>
      <c r="E662" s="4"/>
      <c r="F662" s="4"/>
      <c r="G662" s="4"/>
      <c r="H662" s="42"/>
      <c r="I662" s="37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15"/>
      <c r="B663" s="4"/>
      <c r="C663" s="4"/>
      <c r="D663" s="4"/>
      <c r="E663" s="4"/>
      <c r="F663" s="4"/>
      <c r="G663" s="4"/>
      <c r="H663" s="42"/>
      <c r="I663" s="37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15"/>
      <c r="B664" s="4"/>
      <c r="C664" s="4"/>
      <c r="D664" s="4"/>
      <c r="E664" s="4"/>
      <c r="F664" s="4"/>
      <c r="G664" s="4"/>
      <c r="H664" s="42"/>
      <c r="I664" s="37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15"/>
      <c r="B665" s="4"/>
      <c r="C665" s="4"/>
      <c r="D665" s="4"/>
      <c r="E665" s="4"/>
      <c r="F665" s="4"/>
      <c r="G665" s="4"/>
      <c r="H665" s="42"/>
      <c r="I665" s="37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15"/>
      <c r="B666" s="4"/>
      <c r="C666" s="4"/>
      <c r="D666" s="4"/>
      <c r="E666" s="4"/>
      <c r="F666" s="4"/>
      <c r="G666" s="4"/>
      <c r="H666" s="42"/>
      <c r="I666" s="37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15"/>
      <c r="B667" s="4"/>
      <c r="C667" s="4"/>
      <c r="D667" s="4"/>
      <c r="E667" s="4"/>
      <c r="F667" s="4"/>
      <c r="G667" s="4"/>
      <c r="H667" s="42"/>
      <c r="I667" s="37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15"/>
      <c r="B668" s="4"/>
      <c r="C668" s="4"/>
      <c r="D668" s="4"/>
      <c r="E668" s="4"/>
      <c r="F668" s="4"/>
      <c r="G668" s="4"/>
      <c r="H668" s="42"/>
      <c r="I668" s="37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15"/>
      <c r="B669" s="4"/>
      <c r="C669" s="4"/>
      <c r="D669" s="4"/>
      <c r="E669" s="4"/>
      <c r="F669" s="4"/>
      <c r="G669" s="4"/>
      <c r="H669" s="42"/>
      <c r="I669" s="37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15"/>
      <c r="B670" s="4"/>
      <c r="C670" s="4"/>
      <c r="D670" s="4"/>
      <c r="E670" s="4"/>
      <c r="F670" s="4"/>
      <c r="G670" s="4"/>
      <c r="H670" s="42"/>
      <c r="I670" s="37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15"/>
      <c r="B671" s="4"/>
      <c r="C671" s="4"/>
      <c r="D671" s="4"/>
      <c r="E671" s="4"/>
      <c r="F671" s="4"/>
      <c r="G671" s="4"/>
      <c r="H671" s="42"/>
      <c r="I671" s="37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15"/>
      <c r="B672" s="4"/>
      <c r="C672" s="4"/>
      <c r="D672" s="4"/>
      <c r="E672" s="4"/>
      <c r="F672" s="4"/>
      <c r="G672" s="4"/>
      <c r="H672" s="42"/>
      <c r="I672" s="37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15"/>
      <c r="B673" s="4"/>
      <c r="C673" s="4"/>
      <c r="D673" s="4"/>
      <c r="E673" s="4"/>
      <c r="F673" s="4"/>
      <c r="G673" s="4"/>
      <c r="H673" s="42"/>
      <c r="I673" s="37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15"/>
      <c r="B674" s="4"/>
      <c r="C674" s="4"/>
      <c r="D674" s="4"/>
      <c r="E674" s="4"/>
      <c r="F674" s="4"/>
      <c r="G674" s="4"/>
      <c r="H674" s="42"/>
      <c r="I674" s="37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15"/>
      <c r="B675" s="4"/>
      <c r="C675" s="4"/>
      <c r="D675" s="4"/>
      <c r="E675" s="4"/>
      <c r="F675" s="4"/>
      <c r="G675" s="4"/>
      <c r="H675" s="42"/>
      <c r="I675" s="37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15"/>
      <c r="B676" s="4"/>
      <c r="C676" s="4"/>
      <c r="D676" s="4"/>
      <c r="E676" s="4"/>
      <c r="F676" s="4"/>
      <c r="G676" s="4"/>
      <c r="H676" s="42"/>
      <c r="I676" s="37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15"/>
      <c r="B677" s="4"/>
      <c r="C677" s="4"/>
      <c r="D677" s="4"/>
      <c r="E677" s="4"/>
      <c r="F677" s="4"/>
      <c r="G677" s="4"/>
      <c r="H677" s="42"/>
      <c r="I677" s="37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15"/>
      <c r="B678" s="4"/>
      <c r="C678" s="4"/>
      <c r="D678" s="4"/>
      <c r="E678" s="4"/>
      <c r="F678" s="4"/>
      <c r="G678" s="4"/>
      <c r="H678" s="42"/>
      <c r="I678" s="37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15"/>
      <c r="B679" s="4"/>
      <c r="C679" s="4"/>
      <c r="D679" s="4"/>
      <c r="E679" s="4"/>
      <c r="F679" s="4"/>
      <c r="G679" s="4"/>
      <c r="H679" s="42"/>
      <c r="I679" s="37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15"/>
      <c r="B680" s="4"/>
      <c r="C680" s="4"/>
      <c r="D680" s="4"/>
      <c r="E680" s="4"/>
      <c r="F680" s="4"/>
      <c r="G680" s="4"/>
      <c r="H680" s="42"/>
      <c r="I680" s="37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15"/>
      <c r="B681" s="4"/>
      <c r="C681" s="4"/>
      <c r="D681" s="4"/>
      <c r="E681" s="4"/>
      <c r="F681" s="4"/>
      <c r="G681" s="4"/>
      <c r="H681" s="42"/>
      <c r="I681" s="37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15"/>
      <c r="B682" s="4"/>
      <c r="C682" s="4"/>
      <c r="D682" s="4"/>
      <c r="E682" s="4"/>
      <c r="F682" s="4"/>
      <c r="G682" s="4"/>
      <c r="H682" s="42"/>
      <c r="I682" s="37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15"/>
      <c r="B683" s="4"/>
      <c r="C683" s="4"/>
      <c r="D683" s="4"/>
      <c r="E683" s="4"/>
      <c r="F683" s="4"/>
      <c r="G683" s="4"/>
      <c r="H683" s="42"/>
      <c r="I683" s="37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15"/>
      <c r="B684" s="4"/>
      <c r="C684" s="4"/>
      <c r="D684" s="4"/>
      <c r="E684" s="4"/>
      <c r="F684" s="4"/>
      <c r="G684" s="4"/>
      <c r="H684" s="42"/>
      <c r="I684" s="37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15"/>
      <c r="B685" s="4"/>
      <c r="C685" s="4"/>
      <c r="D685" s="4"/>
      <c r="E685" s="4"/>
      <c r="F685" s="4"/>
      <c r="G685" s="4"/>
      <c r="H685" s="42"/>
      <c r="I685" s="37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15"/>
      <c r="B686" s="4"/>
      <c r="C686" s="4"/>
      <c r="D686" s="4"/>
      <c r="E686" s="4"/>
      <c r="F686" s="4"/>
      <c r="G686" s="4"/>
      <c r="H686" s="42"/>
      <c r="I686" s="37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15"/>
      <c r="B687" s="4"/>
      <c r="C687" s="4"/>
      <c r="D687" s="4"/>
      <c r="E687" s="4"/>
      <c r="F687" s="4"/>
      <c r="G687" s="4"/>
      <c r="H687" s="42"/>
      <c r="I687" s="37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15"/>
      <c r="B688" s="4"/>
      <c r="C688" s="4"/>
      <c r="D688" s="4"/>
      <c r="E688" s="4"/>
      <c r="F688" s="4"/>
      <c r="G688" s="4"/>
      <c r="H688" s="42"/>
      <c r="I688" s="37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15"/>
      <c r="B689" s="4"/>
      <c r="C689" s="4"/>
      <c r="D689" s="4"/>
      <c r="E689" s="4"/>
      <c r="F689" s="4"/>
      <c r="G689" s="4"/>
      <c r="H689" s="42"/>
      <c r="I689" s="37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15"/>
      <c r="B690" s="4"/>
      <c r="C690" s="4"/>
      <c r="D690" s="4"/>
      <c r="E690" s="4"/>
      <c r="F690" s="4"/>
      <c r="G690" s="4"/>
      <c r="H690" s="42"/>
      <c r="I690" s="37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15"/>
      <c r="B691" s="4"/>
      <c r="C691" s="4"/>
      <c r="D691" s="4"/>
      <c r="E691" s="4"/>
      <c r="F691" s="4"/>
      <c r="G691" s="4"/>
      <c r="H691" s="42"/>
      <c r="I691" s="37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15"/>
      <c r="B692" s="4"/>
      <c r="C692" s="4"/>
      <c r="D692" s="4"/>
      <c r="E692" s="4"/>
      <c r="F692" s="4"/>
      <c r="G692" s="4"/>
      <c r="H692" s="42"/>
      <c r="I692" s="37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15"/>
      <c r="B693" s="4"/>
      <c r="C693" s="4"/>
      <c r="D693" s="4"/>
      <c r="E693" s="4"/>
      <c r="F693" s="4"/>
      <c r="G693" s="4"/>
      <c r="H693" s="42"/>
      <c r="I693" s="37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15"/>
      <c r="B694" s="4"/>
      <c r="C694" s="4"/>
      <c r="D694" s="4"/>
      <c r="E694" s="4"/>
      <c r="F694" s="4"/>
      <c r="G694" s="4"/>
      <c r="H694" s="42"/>
      <c r="I694" s="37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15"/>
      <c r="B695" s="4"/>
      <c r="C695" s="4"/>
      <c r="D695" s="4"/>
      <c r="E695" s="4"/>
      <c r="F695" s="4"/>
      <c r="G695" s="4"/>
      <c r="H695" s="42"/>
      <c r="I695" s="37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15"/>
      <c r="B696" s="4"/>
      <c r="C696" s="4"/>
      <c r="D696" s="4"/>
      <c r="E696" s="4"/>
      <c r="F696" s="4"/>
      <c r="G696" s="4"/>
      <c r="H696" s="42"/>
      <c r="I696" s="37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15"/>
      <c r="B697" s="4"/>
      <c r="C697" s="4"/>
      <c r="D697" s="4"/>
      <c r="E697" s="4"/>
      <c r="F697" s="4"/>
      <c r="G697" s="4"/>
      <c r="H697" s="42"/>
      <c r="I697" s="37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15"/>
      <c r="B698" s="4"/>
      <c r="C698" s="4"/>
      <c r="D698" s="4"/>
      <c r="E698" s="4"/>
      <c r="F698" s="4"/>
      <c r="G698" s="4"/>
      <c r="H698" s="42"/>
      <c r="I698" s="37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15"/>
      <c r="B699" s="4"/>
      <c r="C699" s="4"/>
      <c r="D699" s="4"/>
      <c r="E699" s="4"/>
      <c r="F699" s="4"/>
      <c r="G699" s="4"/>
      <c r="H699" s="42"/>
      <c r="I699" s="37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15"/>
      <c r="B700" s="4"/>
      <c r="C700" s="4"/>
      <c r="D700" s="4"/>
      <c r="E700" s="4"/>
      <c r="F700" s="4"/>
      <c r="G700" s="4"/>
      <c r="H700" s="42"/>
      <c r="I700" s="37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15"/>
      <c r="B701" s="4"/>
      <c r="C701" s="4"/>
      <c r="D701" s="4"/>
      <c r="E701" s="4"/>
      <c r="F701" s="4"/>
      <c r="G701" s="4"/>
      <c r="H701" s="42"/>
      <c r="I701" s="37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15"/>
      <c r="B702" s="4"/>
      <c r="C702" s="4"/>
      <c r="D702" s="4"/>
      <c r="E702" s="4"/>
      <c r="F702" s="4"/>
      <c r="G702" s="4"/>
      <c r="H702" s="42"/>
      <c r="I702" s="37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15"/>
      <c r="B703" s="4"/>
      <c r="C703" s="4"/>
      <c r="D703" s="4"/>
      <c r="E703" s="4"/>
      <c r="F703" s="4"/>
      <c r="G703" s="4"/>
      <c r="H703" s="42"/>
      <c r="I703" s="37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15"/>
      <c r="B704" s="4"/>
      <c r="C704" s="4"/>
      <c r="D704" s="4"/>
      <c r="E704" s="4"/>
      <c r="F704" s="4"/>
      <c r="G704" s="4"/>
      <c r="H704" s="42"/>
      <c r="I704" s="37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15"/>
      <c r="B705" s="4"/>
      <c r="C705" s="4"/>
      <c r="D705" s="4"/>
      <c r="E705" s="4"/>
      <c r="F705" s="4"/>
      <c r="G705" s="4"/>
      <c r="H705" s="42"/>
      <c r="I705" s="37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15"/>
      <c r="B706" s="4"/>
      <c r="C706" s="4"/>
      <c r="D706" s="4"/>
      <c r="E706" s="4"/>
      <c r="F706" s="4"/>
      <c r="G706" s="4"/>
      <c r="H706" s="42"/>
      <c r="I706" s="37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15"/>
      <c r="B707" s="4"/>
      <c r="C707" s="4"/>
      <c r="D707" s="4"/>
      <c r="E707" s="4"/>
      <c r="F707" s="4"/>
      <c r="G707" s="4"/>
      <c r="H707" s="42"/>
      <c r="I707" s="37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15"/>
      <c r="B708" s="4"/>
      <c r="C708" s="4"/>
      <c r="D708" s="4"/>
      <c r="E708" s="4"/>
      <c r="F708" s="4"/>
      <c r="G708" s="4"/>
      <c r="H708" s="42"/>
      <c r="I708" s="37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15"/>
      <c r="B709" s="4"/>
      <c r="C709" s="4"/>
      <c r="D709" s="4"/>
      <c r="E709" s="4"/>
      <c r="F709" s="4"/>
      <c r="G709" s="4"/>
      <c r="H709" s="42"/>
      <c r="I709" s="37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15"/>
      <c r="B710" s="4"/>
      <c r="C710" s="4"/>
      <c r="D710" s="4"/>
      <c r="E710" s="4"/>
      <c r="F710" s="4"/>
      <c r="G710" s="4"/>
      <c r="H710" s="42"/>
      <c r="I710" s="37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15"/>
      <c r="B711" s="4"/>
      <c r="C711" s="4"/>
      <c r="D711" s="4"/>
      <c r="E711" s="4"/>
      <c r="F711" s="4"/>
      <c r="G711" s="4"/>
      <c r="H711" s="42"/>
      <c r="I711" s="37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15"/>
      <c r="B712" s="4"/>
      <c r="C712" s="4"/>
      <c r="D712" s="4"/>
      <c r="E712" s="4"/>
      <c r="F712" s="4"/>
      <c r="G712" s="4"/>
      <c r="H712" s="42"/>
      <c r="I712" s="37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15"/>
      <c r="B713" s="4"/>
      <c r="C713" s="4"/>
      <c r="D713" s="4"/>
      <c r="E713" s="4"/>
      <c r="F713" s="4"/>
      <c r="G713" s="4"/>
      <c r="H713" s="42"/>
      <c r="I713" s="37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15"/>
      <c r="B714" s="4"/>
      <c r="C714" s="4"/>
      <c r="D714" s="4"/>
      <c r="E714" s="4"/>
      <c r="F714" s="4"/>
      <c r="G714" s="4"/>
      <c r="H714" s="42"/>
      <c r="I714" s="37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15"/>
      <c r="B715" s="4"/>
      <c r="C715" s="4"/>
      <c r="D715" s="4"/>
      <c r="E715" s="4"/>
      <c r="F715" s="4"/>
      <c r="G715" s="4"/>
      <c r="H715" s="42"/>
      <c r="I715" s="37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15"/>
      <c r="B716" s="4"/>
      <c r="C716" s="4"/>
      <c r="D716" s="4"/>
      <c r="E716" s="4"/>
      <c r="F716" s="4"/>
      <c r="G716" s="4"/>
      <c r="H716" s="42"/>
      <c r="I716" s="37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15"/>
      <c r="B717" s="4"/>
      <c r="C717" s="4"/>
      <c r="D717" s="4"/>
      <c r="E717" s="4"/>
      <c r="F717" s="4"/>
      <c r="G717" s="4"/>
      <c r="H717" s="42"/>
      <c r="I717" s="37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15"/>
      <c r="B718" s="4"/>
      <c r="C718" s="4"/>
      <c r="D718" s="4"/>
      <c r="E718" s="4"/>
      <c r="F718" s="4"/>
      <c r="G718" s="4"/>
      <c r="H718" s="42"/>
      <c r="I718" s="37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15"/>
      <c r="B719" s="4"/>
      <c r="C719" s="4"/>
      <c r="D719" s="4"/>
      <c r="E719" s="4"/>
      <c r="F719" s="4"/>
      <c r="G719" s="4"/>
      <c r="H719" s="42"/>
      <c r="I719" s="37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15"/>
      <c r="B720" s="4"/>
      <c r="C720" s="4"/>
      <c r="D720" s="4"/>
      <c r="E720" s="4"/>
      <c r="F720" s="4"/>
      <c r="G720" s="4"/>
      <c r="H720" s="42"/>
      <c r="I720" s="37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15"/>
      <c r="B721" s="4"/>
      <c r="C721" s="4"/>
      <c r="D721" s="4"/>
      <c r="E721" s="4"/>
      <c r="F721" s="4"/>
      <c r="G721" s="4"/>
      <c r="H721" s="42"/>
      <c r="I721" s="37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15"/>
      <c r="B722" s="4"/>
      <c r="C722" s="4"/>
      <c r="D722" s="4"/>
      <c r="E722" s="4"/>
      <c r="F722" s="4"/>
      <c r="G722" s="4"/>
      <c r="H722" s="42"/>
      <c r="I722" s="37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15"/>
      <c r="B723" s="4"/>
      <c r="C723" s="4"/>
      <c r="D723" s="4"/>
      <c r="E723" s="4"/>
      <c r="F723" s="4"/>
      <c r="G723" s="4"/>
      <c r="H723" s="42"/>
      <c r="I723" s="37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15"/>
      <c r="B724" s="4"/>
      <c r="C724" s="4"/>
      <c r="D724" s="4"/>
      <c r="E724" s="4"/>
      <c r="F724" s="4"/>
      <c r="G724" s="4"/>
      <c r="H724" s="42"/>
      <c r="I724" s="37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15"/>
      <c r="B725" s="4"/>
      <c r="C725" s="4"/>
      <c r="D725" s="4"/>
      <c r="E725" s="4"/>
      <c r="F725" s="4"/>
      <c r="G725" s="4"/>
      <c r="H725" s="42"/>
      <c r="I725" s="37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15"/>
      <c r="B726" s="4"/>
      <c r="C726" s="4"/>
      <c r="D726" s="4"/>
      <c r="E726" s="4"/>
      <c r="F726" s="4"/>
      <c r="G726" s="4"/>
      <c r="H726" s="42"/>
      <c r="I726" s="37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15"/>
      <c r="B727" s="4"/>
      <c r="C727" s="4"/>
      <c r="D727" s="4"/>
      <c r="E727" s="4"/>
      <c r="F727" s="4"/>
      <c r="G727" s="4"/>
      <c r="H727" s="42"/>
      <c r="I727" s="37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15"/>
      <c r="B728" s="4"/>
      <c r="C728" s="4"/>
      <c r="D728" s="4"/>
      <c r="E728" s="4"/>
      <c r="F728" s="4"/>
      <c r="G728" s="4"/>
      <c r="H728" s="42"/>
      <c r="I728" s="37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15"/>
      <c r="B729" s="4"/>
      <c r="C729" s="4"/>
      <c r="D729" s="4"/>
      <c r="E729" s="4"/>
      <c r="F729" s="4"/>
      <c r="G729" s="4"/>
      <c r="H729" s="42"/>
      <c r="I729" s="37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15"/>
      <c r="B730" s="4"/>
      <c r="C730" s="4"/>
      <c r="D730" s="4"/>
      <c r="E730" s="4"/>
      <c r="F730" s="4"/>
      <c r="G730" s="4"/>
      <c r="H730" s="42"/>
      <c r="I730" s="37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15"/>
      <c r="B731" s="4"/>
      <c r="C731" s="4"/>
      <c r="D731" s="4"/>
      <c r="E731" s="4"/>
      <c r="F731" s="4"/>
      <c r="G731" s="4"/>
      <c r="H731" s="42"/>
      <c r="I731" s="37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15"/>
      <c r="B732" s="4"/>
      <c r="C732" s="4"/>
      <c r="D732" s="4"/>
      <c r="E732" s="4"/>
      <c r="F732" s="4"/>
      <c r="G732" s="4"/>
      <c r="H732" s="42"/>
      <c r="I732" s="37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15"/>
      <c r="B733" s="4"/>
      <c r="C733" s="4"/>
      <c r="D733" s="4"/>
      <c r="E733" s="4"/>
      <c r="F733" s="4"/>
      <c r="G733" s="4"/>
      <c r="H733" s="42"/>
      <c r="I733" s="37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15"/>
      <c r="B734" s="4"/>
      <c r="C734" s="4"/>
      <c r="D734" s="4"/>
      <c r="E734" s="4"/>
      <c r="F734" s="4"/>
      <c r="G734" s="4"/>
      <c r="H734" s="42"/>
      <c r="I734" s="37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15"/>
      <c r="B735" s="4"/>
      <c r="C735" s="4"/>
      <c r="D735" s="4"/>
      <c r="E735" s="4"/>
      <c r="F735" s="4"/>
      <c r="G735" s="4"/>
      <c r="H735" s="42"/>
      <c r="I735" s="37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15"/>
      <c r="B736" s="4"/>
      <c r="C736" s="4"/>
      <c r="D736" s="4"/>
      <c r="E736" s="4"/>
      <c r="F736" s="4"/>
      <c r="G736" s="4"/>
      <c r="H736" s="42"/>
      <c r="I736" s="37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15"/>
      <c r="B737" s="4"/>
      <c r="C737" s="4"/>
      <c r="D737" s="4"/>
      <c r="E737" s="4"/>
      <c r="F737" s="4"/>
      <c r="G737" s="4"/>
      <c r="H737" s="42"/>
      <c r="I737" s="37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15"/>
      <c r="B738" s="4"/>
      <c r="C738" s="4"/>
      <c r="D738" s="4"/>
      <c r="E738" s="4"/>
      <c r="F738" s="4"/>
      <c r="G738" s="4"/>
      <c r="H738" s="42"/>
      <c r="I738" s="37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15"/>
      <c r="B739" s="4"/>
      <c r="C739" s="4"/>
      <c r="D739" s="4"/>
      <c r="E739" s="4"/>
      <c r="F739" s="4"/>
      <c r="G739" s="4"/>
      <c r="H739" s="42"/>
      <c r="I739" s="37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15"/>
      <c r="B740" s="4"/>
      <c r="C740" s="4"/>
      <c r="D740" s="4"/>
      <c r="E740" s="4"/>
      <c r="F740" s="4"/>
      <c r="G740" s="4"/>
      <c r="H740" s="42"/>
      <c r="I740" s="37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15"/>
      <c r="B741" s="4"/>
      <c r="C741" s="4"/>
      <c r="D741" s="4"/>
      <c r="E741" s="4"/>
      <c r="F741" s="4"/>
      <c r="G741" s="4"/>
      <c r="H741" s="42"/>
      <c r="I741" s="37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15"/>
      <c r="B742" s="4"/>
      <c r="C742" s="4"/>
      <c r="D742" s="4"/>
      <c r="E742" s="4"/>
      <c r="F742" s="4"/>
      <c r="G742" s="4"/>
      <c r="H742" s="42"/>
      <c r="I742" s="37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15"/>
      <c r="B743" s="4"/>
      <c r="C743" s="4"/>
      <c r="D743" s="4"/>
      <c r="E743" s="4"/>
      <c r="F743" s="4"/>
      <c r="G743" s="4"/>
      <c r="H743" s="42"/>
      <c r="I743" s="37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15"/>
      <c r="B744" s="4"/>
      <c r="C744" s="4"/>
      <c r="D744" s="4"/>
      <c r="E744" s="4"/>
      <c r="F744" s="4"/>
      <c r="G744" s="4"/>
      <c r="H744" s="42"/>
      <c r="I744" s="37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15"/>
      <c r="B745" s="4"/>
      <c r="C745" s="4"/>
      <c r="D745" s="4"/>
      <c r="E745" s="4"/>
      <c r="F745" s="4"/>
      <c r="G745" s="4"/>
      <c r="H745" s="42"/>
      <c r="I745" s="37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15"/>
      <c r="B746" s="4"/>
      <c r="C746" s="4"/>
      <c r="D746" s="4"/>
      <c r="E746" s="4"/>
      <c r="F746" s="4"/>
      <c r="G746" s="4"/>
      <c r="H746" s="42"/>
      <c r="I746" s="37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15"/>
      <c r="B747" s="4"/>
      <c r="C747" s="4"/>
      <c r="D747" s="4"/>
      <c r="E747" s="4"/>
      <c r="F747" s="4"/>
      <c r="G747" s="4"/>
      <c r="H747" s="42"/>
      <c r="I747" s="37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15"/>
      <c r="B748" s="4"/>
      <c r="C748" s="4"/>
      <c r="D748" s="4"/>
      <c r="E748" s="4"/>
      <c r="F748" s="4"/>
      <c r="G748" s="4"/>
      <c r="H748" s="42"/>
      <c r="I748" s="37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15"/>
      <c r="B749" s="4"/>
      <c r="C749" s="4"/>
      <c r="D749" s="4"/>
      <c r="E749" s="4"/>
      <c r="F749" s="4"/>
      <c r="G749" s="4"/>
      <c r="H749" s="42"/>
      <c r="I749" s="37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15"/>
      <c r="B750" s="4"/>
      <c r="C750" s="4"/>
      <c r="D750" s="4"/>
      <c r="E750" s="4"/>
      <c r="F750" s="4"/>
      <c r="G750" s="4"/>
      <c r="H750" s="42"/>
      <c r="I750" s="37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15"/>
      <c r="B751" s="4"/>
      <c r="C751" s="4"/>
      <c r="D751" s="4"/>
      <c r="E751" s="4"/>
      <c r="F751" s="4"/>
      <c r="G751" s="4"/>
      <c r="H751" s="42"/>
      <c r="I751" s="37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15"/>
      <c r="B752" s="4"/>
      <c r="C752" s="4"/>
      <c r="D752" s="4"/>
      <c r="E752" s="4"/>
      <c r="F752" s="4"/>
      <c r="G752" s="4"/>
      <c r="H752" s="42"/>
      <c r="I752" s="37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15"/>
      <c r="B753" s="4"/>
      <c r="C753" s="4"/>
      <c r="D753" s="4"/>
      <c r="E753" s="4"/>
      <c r="F753" s="4"/>
      <c r="G753" s="4"/>
      <c r="H753" s="42"/>
      <c r="I753" s="37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15"/>
      <c r="B754" s="4"/>
      <c r="C754" s="4"/>
      <c r="D754" s="4"/>
      <c r="E754" s="4"/>
      <c r="F754" s="4"/>
      <c r="G754" s="4"/>
      <c r="H754" s="42"/>
      <c r="I754" s="37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15"/>
      <c r="B755" s="4"/>
      <c r="C755" s="4"/>
      <c r="D755" s="4"/>
      <c r="E755" s="4"/>
      <c r="F755" s="4"/>
      <c r="G755" s="4"/>
      <c r="H755" s="42"/>
      <c r="I755" s="37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15"/>
      <c r="B756" s="4"/>
      <c r="C756" s="4"/>
      <c r="D756" s="4"/>
      <c r="E756" s="4"/>
      <c r="F756" s="4"/>
      <c r="G756" s="4"/>
      <c r="H756" s="42"/>
      <c r="I756" s="37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15"/>
      <c r="B757" s="4"/>
      <c r="C757" s="4"/>
      <c r="D757" s="4"/>
      <c r="E757" s="4"/>
      <c r="F757" s="4"/>
      <c r="G757" s="4"/>
      <c r="H757" s="42"/>
      <c r="I757" s="37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15"/>
      <c r="B758" s="4"/>
      <c r="C758" s="4"/>
      <c r="D758" s="4"/>
      <c r="E758" s="4"/>
      <c r="F758" s="4"/>
      <c r="G758" s="4"/>
      <c r="H758" s="42"/>
      <c r="I758" s="37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15"/>
      <c r="B759" s="4"/>
      <c r="C759" s="4"/>
      <c r="D759" s="4"/>
      <c r="E759" s="4"/>
      <c r="F759" s="4"/>
      <c r="G759" s="4"/>
      <c r="H759" s="42"/>
      <c r="I759" s="37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15"/>
      <c r="B760" s="4"/>
      <c r="C760" s="4"/>
      <c r="D760" s="4"/>
      <c r="E760" s="4"/>
      <c r="F760" s="4"/>
      <c r="G760" s="4"/>
      <c r="H760" s="42"/>
      <c r="I760" s="37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15"/>
      <c r="B761" s="4"/>
      <c r="C761" s="4"/>
      <c r="D761" s="4"/>
      <c r="E761" s="4"/>
      <c r="F761" s="4"/>
      <c r="G761" s="4"/>
      <c r="H761" s="42"/>
      <c r="I761" s="37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15"/>
      <c r="B762" s="4"/>
      <c r="C762" s="4"/>
      <c r="D762" s="4"/>
      <c r="E762" s="4"/>
      <c r="F762" s="4"/>
      <c r="G762" s="4"/>
      <c r="H762" s="42"/>
      <c r="I762" s="37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15"/>
      <c r="B763" s="4"/>
      <c r="C763" s="4"/>
      <c r="D763" s="4"/>
      <c r="E763" s="4"/>
      <c r="F763" s="4"/>
      <c r="G763" s="4"/>
      <c r="H763" s="42"/>
      <c r="I763" s="37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15"/>
      <c r="B764" s="4"/>
      <c r="C764" s="4"/>
      <c r="D764" s="4"/>
      <c r="E764" s="4"/>
      <c r="F764" s="4"/>
      <c r="G764" s="4"/>
      <c r="H764" s="42"/>
      <c r="I764" s="37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15"/>
      <c r="B765" s="4"/>
      <c r="C765" s="4"/>
      <c r="D765" s="4"/>
      <c r="E765" s="4"/>
      <c r="F765" s="4"/>
      <c r="G765" s="4"/>
      <c r="H765" s="42"/>
      <c r="I765" s="37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15"/>
      <c r="B766" s="4"/>
      <c r="C766" s="4"/>
      <c r="D766" s="4"/>
      <c r="E766" s="4"/>
      <c r="F766" s="4"/>
      <c r="G766" s="4"/>
      <c r="H766" s="42"/>
      <c r="I766" s="37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15"/>
      <c r="B767" s="4"/>
      <c r="C767" s="4"/>
      <c r="D767" s="4"/>
      <c r="E767" s="4"/>
      <c r="F767" s="4"/>
      <c r="G767" s="4"/>
      <c r="H767" s="42"/>
      <c r="I767" s="37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15"/>
      <c r="B768" s="4"/>
      <c r="C768" s="4"/>
      <c r="D768" s="4"/>
      <c r="E768" s="4"/>
      <c r="F768" s="4"/>
      <c r="G768" s="4"/>
      <c r="H768" s="42"/>
      <c r="I768" s="37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15"/>
      <c r="B769" s="4"/>
      <c r="C769" s="4"/>
      <c r="D769" s="4"/>
      <c r="E769" s="4"/>
      <c r="F769" s="4"/>
      <c r="G769" s="4"/>
      <c r="H769" s="42"/>
      <c r="I769" s="37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15"/>
      <c r="B770" s="4"/>
      <c r="C770" s="4"/>
      <c r="D770" s="4"/>
      <c r="E770" s="4"/>
      <c r="F770" s="4"/>
      <c r="G770" s="4"/>
      <c r="H770" s="42"/>
      <c r="I770" s="37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15"/>
      <c r="B771" s="4"/>
      <c r="C771" s="4"/>
      <c r="D771" s="4"/>
      <c r="E771" s="4"/>
      <c r="F771" s="4"/>
      <c r="G771" s="4"/>
      <c r="H771" s="42"/>
      <c r="I771" s="37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15"/>
      <c r="B772" s="4"/>
      <c r="C772" s="4"/>
      <c r="D772" s="4"/>
      <c r="E772" s="4"/>
      <c r="F772" s="4"/>
      <c r="G772" s="4"/>
      <c r="H772" s="42"/>
      <c r="I772" s="37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15"/>
      <c r="B773" s="4"/>
      <c r="C773" s="4"/>
      <c r="D773" s="4"/>
      <c r="E773" s="4"/>
      <c r="F773" s="4"/>
      <c r="G773" s="4"/>
      <c r="H773" s="42"/>
      <c r="I773" s="37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15"/>
      <c r="B774" s="4"/>
      <c r="C774" s="4"/>
      <c r="D774" s="4"/>
      <c r="E774" s="4"/>
      <c r="F774" s="4"/>
      <c r="G774" s="4"/>
      <c r="H774" s="42"/>
      <c r="I774" s="37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15"/>
      <c r="B775" s="4"/>
      <c r="C775" s="4"/>
      <c r="D775" s="4"/>
      <c r="E775" s="4"/>
      <c r="F775" s="4"/>
      <c r="G775" s="4"/>
      <c r="H775" s="42"/>
      <c r="I775" s="37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15"/>
      <c r="B776" s="4"/>
      <c r="C776" s="4"/>
      <c r="D776" s="4"/>
      <c r="E776" s="4"/>
      <c r="F776" s="4"/>
      <c r="G776" s="4"/>
      <c r="H776" s="42"/>
      <c r="I776" s="37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15"/>
      <c r="B777" s="4"/>
      <c r="C777" s="4"/>
      <c r="D777" s="4"/>
      <c r="E777" s="4"/>
      <c r="F777" s="4"/>
      <c r="G777" s="4"/>
      <c r="H777" s="42"/>
      <c r="I777" s="37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15"/>
      <c r="B778" s="4"/>
      <c r="C778" s="4"/>
      <c r="D778" s="4"/>
      <c r="E778" s="4"/>
      <c r="F778" s="4"/>
      <c r="G778" s="4"/>
      <c r="H778" s="42"/>
      <c r="I778" s="37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15"/>
      <c r="B779" s="4"/>
      <c r="C779" s="4"/>
      <c r="D779" s="4"/>
      <c r="E779" s="4"/>
      <c r="F779" s="4"/>
      <c r="G779" s="4"/>
      <c r="H779" s="42"/>
      <c r="I779" s="37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15"/>
      <c r="B780" s="4"/>
      <c r="C780" s="4"/>
      <c r="D780" s="4"/>
      <c r="E780" s="4"/>
      <c r="F780" s="4"/>
      <c r="G780" s="4"/>
      <c r="H780" s="42"/>
      <c r="I780" s="37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15"/>
      <c r="B781" s="4"/>
      <c r="C781" s="4"/>
      <c r="D781" s="4"/>
      <c r="E781" s="4"/>
      <c r="F781" s="4"/>
      <c r="G781" s="4"/>
      <c r="H781" s="42"/>
      <c r="I781" s="37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15"/>
      <c r="B782" s="4"/>
      <c r="C782" s="4"/>
      <c r="D782" s="4"/>
      <c r="E782" s="4"/>
      <c r="F782" s="4"/>
      <c r="G782" s="4"/>
      <c r="H782" s="42"/>
      <c r="I782" s="37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15"/>
      <c r="B783" s="4"/>
      <c r="C783" s="4"/>
      <c r="D783" s="4"/>
      <c r="E783" s="4"/>
      <c r="F783" s="4"/>
      <c r="G783" s="4"/>
      <c r="H783" s="42"/>
      <c r="I783" s="37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15"/>
      <c r="B784" s="4"/>
      <c r="C784" s="4"/>
      <c r="D784" s="4"/>
      <c r="E784" s="4"/>
      <c r="F784" s="4"/>
      <c r="G784" s="4"/>
      <c r="H784" s="42"/>
      <c r="I784" s="37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15"/>
      <c r="B785" s="4"/>
      <c r="C785" s="4"/>
      <c r="D785" s="4"/>
      <c r="E785" s="4"/>
      <c r="F785" s="4"/>
      <c r="G785" s="4"/>
      <c r="H785" s="42"/>
      <c r="I785" s="37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15"/>
      <c r="B786" s="4"/>
      <c r="C786" s="4"/>
      <c r="D786" s="4"/>
      <c r="E786" s="4"/>
      <c r="F786" s="4"/>
      <c r="G786" s="4"/>
      <c r="H786" s="42"/>
      <c r="I786" s="37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15"/>
      <c r="B787" s="4"/>
      <c r="C787" s="4"/>
      <c r="D787" s="4"/>
      <c r="E787" s="4"/>
      <c r="F787" s="4"/>
      <c r="G787" s="4"/>
      <c r="H787" s="42"/>
      <c r="I787" s="37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15"/>
      <c r="B788" s="4"/>
      <c r="C788" s="4"/>
      <c r="D788" s="4"/>
      <c r="E788" s="4"/>
      <c r="F788" s="4"/>
      <c r="G788" s="4"/>
      <c r="H788" s="42"/>
      <c r="I788" s="37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15"/>
      <c r="B789" s="4"/>
      <c r="C789" s="4"/>
      <c r="D789" s="4"/>
      <c r="E789" s="4"/>
      <c r="F789" s="4"/>
      <c r="G789" s="4"/>
      <c r="H789" s="42"/>
      <c r="I789" s="37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15"/>
      <c r="B790" s="4"/>
      <c r="C790" s="4"/>
      <c r="D790" s="4"/>
      <c r="E790" s="4"/>
      <c r="F790" s="4"/>
      <c r="G790" s="4"/>
      <c r="H790" s="42"/>
      <c r="I790" s="37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15"/>
      <c r="B791" s="4"/>
      <c r="C791" s="4"/>
      <c r="D791" s="4"/>
      <c r="E791" s="4"/>
      <c r="F791" s="4"/>
      <c r="G791" s="4"/>
      <c r="H791" s="42"/>
      <c r="I791" s="37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15"/>
      <c r="B792" s="4"/>
      <c r="C792" s="4"/>
      <c r="D792" s="4"/>
      <c r="E792" s="4"/>
      <c r="F792" s="4"/>
      <c r="G792" s="4"/>
      <c r="H792" s="42"/>
      <c r="I792" s="37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15"/>
      <c r="B793" s="4"/>
      <c r="C793" s="4"/>
      <c r="D793" s="4"/>
      <c r="E793" s="4"/>
      <c r="F793" s="4"/>
      <c r="G793" s="4"/>
      <c r="H793" s="42"/>
      <c r="I793" s="37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15"/>
      <c r="B794" s="4"/>
      <c r="C794" s="4"/>
      <c r="D794" s="4"/>
      <c r="E794" s="4"/>
      <c r="F794" s="4"/>
      <c r="G794" s="4"/>
      <c r="H794" s="42"/>
      <c r="I794" s="37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15"/>
      <c r="B795" s="4"/>
      <c r="C795" s="4"/>
      <c r="D795" s="4"/>
      <c r="E795" s="4"/>
      <c r="F795" s="4"/>
      <c r="G795" s="4"/>
      <c r="H795" s="42"/>
      <c r="I795" s="37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15"/>
      <c r="B796" s="4"/>
      <c r="C796" s="4"/>
      <c r="D796" s="4"/>
      <c r="E796" s="4"/>
      <c r="F796" s="4"/>
      <c r="G796" s="4"/>
      <c r="H796" s="42"/>
      <c r="I796" s="37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15"/>
      <c r="B797" s="4"/>
      <c r="C797" s="4"/>
      <c r="D797" s="4"/>
      <c r="E797" s="4"/>
      <c r="F797" s="4"/>
      <c r="G797" s="4"/>
      <c r="H797" s="42"/>
      <c r="I797" s="37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15"/>
      <c r="B798" s="4"/>
      <c r="C798" s="4"/>
      <c r="D798" s="4"/>
      <c r="E798" s="4"/>
      <c r="F798" s="4"/>
      <c r="G798" s="4"/>
      <c r="H798" s="42"/>
      <c r="I798" s="37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15"/>
      <c r="B799" s="4"/>
      <c r="C799" s="4"/>
      <c r="D799" s="4"/>
      <c r="E799" s="4"/>
      <c r="F799" s="4"/>
      <c r="G799" s="4"/>
      <c r="H799" s="42"/>
      <c r="I799" s="37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15"/>
      <c r="B800" s="4"/>
      <c r="C800" s="4"/>
      <c r="D800" s="4"/>
      <c r="E800" s="4"/>
      <c r="F800" s="4"/>
      <c r="G800" s="4"/>
      <c r="H800" s="42"/>
      <c r="I800" s="37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15"/>
      <c r="B801" s="4"/>
      <c r="C801" s="4"/>
      <c r="D801" s="4"/>
      <c r="E801" s="4"/>
      <c r="F801" s="4"/>
      <c r="G801" s="4"/>
      <c r="H801" s="42"/>
      <c r="I801" s="37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15"/>
      <c r="B802" s="4"/>
      <c r="C802" s="4"/>
      <c r="D802" s="4"/>
      <c r="E802" s="4"/>
      <c r="F802" s="4"/>
      <c r="G802" s="4"/>
      <c r="H802" s="42"/>
      <c r="I802" s="37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15"/>
      <c r="B803" s="4"/>
      <c r="C803" s="4"/>
      <c r="D803" s="4"/>
      <c r="E803" s="4"/>
      <c r="F803" s="4"/>
      <c r="G803" s="4"/>
      <c r="H803" s="42"/>
      <c r="I803" s="37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15"/>
      <c r="B804" s="4"/>
      <c r="C804" s="4"/>
      <c r="D804" s="4"/>
      <c r="E804" s="4"/>
      <c r="F804" s="4"/>
      <c r="G804" s="4"/>
      <c r="H804" s="42"/>
      <c r="I804" s="37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15"/>
      <c r="B805" s="4"/>
      <c r="C805" s="4"/>
      <c r="D805" s="4"/>
      <c r="E805" s="4"/>
      <c r="F805" s="4"/>
      <c r="G805" s="4"/>
      <c r="H805" s="42"/>
      <c r="I805" s="37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15"/>
      <c r="B806" s="4"/>
      <c r="C806" s="4"/>
      <c r="D806" s="4"/>
      <c r="E806" s="4"/>
      <c r="F806" s="4"/>
      <c r="G806" s="4"/>
      <c r="H806" s="42"/>
      <c r="I806" s="37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15"/>
      <c r="B807" s="4"/>
      <c r="C807" s="4"/>
      <c r="D807" s="4"/>
      <c r="E807" s="4"/>
      <c r="F807" s="4"/>
      <c r="G807" s="4"/>
      <c r="H807" s="42"/>
      <c r="I807" s="37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15"/>
      <c r="B808" s="4"/>
      <c r="C808" s="4"/>
      <c r="D808" s="4"/>
      <c r="E808" s="4"/>
      <c r="F808" s="4"/>
      <c r="G808" s="4"/>
      <c r="H808" s="42"/>
      <c r="I808" s="37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15"/>
      <c r="B809" s="4"/>
      <c r="C809" s="4"/>
      <c r="D809" s="4"/>
      <c r="E809" s="4"/>
      <c r="F809" s="4"/>
      <c r="G809" s="4"/>
      <c r="H809" s="42"/>
      <c r="I809" s="37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15"/>
      <c r="B810" s="4"/>
      <c r="C810" s="4"/>
      <c r="D810" s="4"/>
      <c r="E810" s="4"/>
      <c r="F810" s="4"/>
      <c r="G810" s="4"/>
      <c r="H810" s="42"/>
      <c r="I810" s="37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15"/>
      <c r="B811" s="4"/>
      <c r="C811" s="4"/>
      <c r="D811" s="4"/>
      <c r="E811" s="4"/>
      <c r="F811" s="4"/>
      <c r="G811" s="4"/>
      <c r="H811" s="42"/>
      <c r="I811" s="37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15"/>
      <c r="B812" s="4"/>
      <c r="C812" s="4"/>
      <c r="D812" s="4"/>
      <c r="E812" s="4"/>
      <c r="F812" s="4"/>
      <c r="G812" s="4"/>
      <c r="H812" s="42"/>
      <c r="I812" s="37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15"/>
      <c r="B813" s="4"/>
      <c r="C813" s="4"/>
      <c r="D813" s="4"/>
      <c r="E813" s="4"/>
      <c r="F813" s="4"/>
      <c r="G813" s="4"/>
      <c r="H813" s="42"/>
      <c r="I813" s="37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15"/>
      <c r="B814" s="4"/>
      <c r="C814" s="4"/>
      <c r="D814" s="4"/>
      <c r="E814" s="4"/>
      <c r="F814" s="4"/>
      <c r="G814" s="4"/>
      <c r="H814" s="42"/>
      <c r="I814" s="37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15"/>
      <c r="B815" s="4"/>
      <c r="C815" s="4"/>
      <c r="D815" s="4"/>
      <c r="E815" s="4"/>
      <c r="F815" s="4"/>
      <c r="G815" s="4"/>
      <c r="H815" s="42"/>
      <c r="I815" s="37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15"/>
      <c r="B816" s="4"/>
      <c r="C816" s="4"/>
      <c r="D816" s="4"/>
      <c r="E816" s="4"/>
      <c r="F816" s="4"/>
      <c r="G816" s="4"/>
      <c r="H816" s="42"/>
      <c r="I816" s="37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15"/>
      <c r="B817" s="4"/>
      <c r="C817" s="4"/>
      <c r="D817" s="4"/>
      <c r="E817" s="4"/>
      <c r="F817" s="4"/>
      <c r="G817" s="4"/>
      <c r="H817" s="42"/>
      <c r="I817" s="37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15"/>
      <c r="B818" s="4"/>
      <c r="C818" s="4"/>
      <c r="D818" s="4"/>
      <c r="E818" s="4"/>
      <c r="F818" s="4"/>
      <c r="G818" s="4"/>
      <c r="H818" s="42"/>
      <c r="I818" s="37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15"/>
      <c r="B819" s="4"/>
      <c r="C819" s="4"/>
      <c r="D819" s="4"/>
      <c r="E819" s="4"/>
      <c r="F819" s="4"/>
      <c r="G819" s="4"/>
      <c r="H819" s="42"/>
      <c r="I819" s="37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15"/>
      <c r="B820" s="4"/>
      <c r="C820" s="4"/>
      <c r="D820" s="4"/>
      <c r="E820" s="4"/>
      <c r="F820" s="4"/>
      <c r="G820" s="4"/>
      <c r="H820" s="42"/>
      <c r="I820" s="37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15"/>
      <c r="B821" s="4"/>
      <c r="C821" s="4"/>
      <c r="D821" s="4"/>
      <c r="E821" s="4"/>
      <c r="F821" s="4"/>
      <c r="G821" s="4"/>
      <c r="H821" s="42"/>
      <c r="I821" s="37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15"/>
      <c r="B822" s="4"/>
      <c r="C822" s="4"/>
      <c r="D822" s="4"/>
      <c r="E822" s="4"/>
      <c r="F822" s="4"/>
      <c r="G822" s="4"/>
      <c r="H822" s="42"/>
      <c r="I822" s="37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15"/>
      <c r="B823" s="4"/>
      <c r="C823" s="4"/>
      <c r="D823" s="4"/>
      <c r="E823" s="4"/>
      <c r="F823" s="4"/>
      <c r="G823" s="4"/>
      <c r="H823" s="42"/>
      <c r="I823" s="37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15"/>
      <c r="B824" s="4"/>
      <c r="C824" s="4"/>
      <c r="D824" s="4"/>
      <c r="E824" s="4"/>
      <c r="F824" s="4"/>
      <c r="G824" s="4"/>
      <c r="H824" s="42"/>
      <c r="I824" s="37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15"/>
      <c r="B825" s="4"/>
      <c r="C825" s="4"/>
      <c r="D825" s="4"/>
      <c r="E825" s="4"/>
      <c r="F825" s="4"/>
      <c r="G825" s="4"/>
      <c r="H825" s="42"/>
      <c r="I825" s="37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15"/>
      <c r="B826" s="4"/>
      <c r="C826" s="4"/>
      <c r="D826" s="4"/>
      <c r="E826" s="4"/>
      <c r="F826" s="4"/>
      <c r="G826" s="4"/>
      <c r="H826" s="42"/>
      <c r="I826" s="37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15"/>
      <c r="B827" s="4"/>
      <c r="C827" s="4"/>
      <c r="D827" s="4"/>
      <c r="E827" s="4"/>
      <c r="F827" s="4"/>
      <c r="G827" s="4"/>
      <c r="H827" s="42"/>
      <c r="I827" s="37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15"/>
      <c r="B828" s="4"/>
      <c r="C828" s="4"/>
      <c r="D828" s="4"/>
      <c r="E828" s="4"/>
      <c r="F828" s="4"/>
      <c r="G828" s="4"/>
      <c r="H828" s="42"/>
      <c r="I828" s="37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15"/>
      <c r="B829" s="4"/>
      <c r="C829" s="4"/>
      <c r="D829" s="4"/>
      <c r="E829" s="4"/>
      <c r="F829" s="4"/>
      <c r="G829" s="4"/>
      <c r="H829" s="42"/>
      <c r="I829" s="37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15"/>
      <c r="B830" s="4"/>
      <c r="C830" s="4"/>
      <c r="D830" s="4"/>
      <c r="E830" s="4"/>
      <c r="F830" s="4"/>
      <c r="G830" s="4"/>
      <c r="H830" s="42"/>
      <c r="I830" s="37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15"/>
      <c r="B831" s="4"/>
      <c r="C831" s="4"/>
      <c r="D831" s="4"/>
      <c r="E831" s="4"/>
      <c r="F831" s="4"/>
      <c r="G831" s="4"/>
      <c r="H831" s="42"/>
      <c r="I831" s="37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15"/>
      <c r="B832" s="4"/>
      <c r="C832" s="4"/>
      <c r="D832" s="4"/>
      <c r="E832" s="4"/>
      <c r="F832" s="4"/>
      <c r="G832" s="4"/>
      <c r="H832" s="42"/>
      <c r="I832" s="37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15"/>
      <c r="B833" s="4"/>
      <c r="C833" s="4"/>
      <c r="D833" s="4"/>
      <c r="E833" s="4"/>
      <c r="F833" s="4"/>
      <c r="G833" s="4"/>
      <c r="H833" s="42"/>
      <c r="I833" s="37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15"/>
      <c r="B834" s="4"/>
      <c r="C834" s="4"/>
      <c r="D834" s="4"/>
      <c r="E834" s="4"/>
      <c r="F834" s="4"/>
      <c r="G834" s="4"/>
      <c r="H834" s="42"/>
      <c r="I834" s="37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15"/>
      <c r="B835" s="4"/>
      <c r="C835" s="4"/>
      <c r="D835" s="4"/>
      <c r="E835" s="4"/>
      <c r="F835" s="4"/>
      <c r="G835" s="4"/>
      <c r="H835" s="42"/>
      <c r="I835" s="37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15"/>
      <c r="B836" s="4"/>
      <c r="C836" s="4"/>
      <c r="D836" s="4"/>
      <c r="E836" s="4"/>
      <c r="F836" s="4"/>
      <c r="G836" s="4"/>
      <c r="H836" s="42"/>
      <c r="I836" s="37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15"/>
      <c r="B837" s="4"/>
      <c r="C837" s="4"/>
      <c r="D837" s="4"/>
      <c r="E837" s="4"/>
      <c r="F837" s="4"/>
      <c r="G837" s="4"/>
      <c r="H837" s="42"/>
      <c r="I837" s="37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15"/>
      <c r="B838" s="4"/>
      <c r="C838" s="4"/>
      <c r="D838" s="4"/>
      <c r="E838" s="4"/>
      <c r="F838" s="4"/>
      <c r="G838" s="4"/>
      <c r="H838" s="42"/>
      <c r="I838" s="37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15"/>
      <c r="B839" s="4"/>
      <c r="C839" s="4"/>
      <c r="D839" s="4"/>
      <c r="E839" s="4"/>
      <c r="F839" s="4"/>
      <c r="G839" s="4"/>
      <c r="H839" s="42"/>
      <c r="I839" s="37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15"/>
      <c r="B840" s="4"/>
      <c r="C840" s="4"/>
      <c r="D840" s="4"/>
      <c r="E840" s="4"/>
      <c r="F840" s="4"/>
      <c r="G840" s="4"/>
      <c r="H840" s="42"/>
      <c r="I840" s="37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15"/>
      <c r="B841" s="4"/>
      <c r="C841" s="4"/>
      <c r="D841" s="4"/>
      <c r="E841" s="4"/>
      <c r="F841" s="4"/>
      <c r="G841" s="4"/>
      <c r="H841" s="42"/>
      <c r="I841" s="37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15"/>
      <c r="B842" s="4"/>
      <c r="C842" s="4"/>
      <c r="D842" s="4"/>
      <c r="E842" s="4"/>
      <c r="F842" s="4"/>
      <c r="G842" s="4"/>
      <c r="H842" s="42"/>
      <c r="I842" s="37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15"/>
      <c r="B843" s="4"/>
      <c r="C843" s="4"/>
      <c r="D843" s="4"/>
      <c r="E843" s="4"/>
      <c r="F843" s="4"/>
      <c r="G843" s="4"/>
      <c r="H843" s="42"/>
      <c r="I843" s="37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15"/>
      <c r="B844" s="4"/>
      <c r="C844" s="4"/>
      <c r="D844" s="4"/>
      <c r="E844" s="4"/>
      <c r="F844" s="4"/>
      <c r="G844" s="4"/>
      <c r="H844" s="42"/>
      <c r="I844" s="37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15"/>
      <c r="B845" s="4"/>
      <c r="C845" s="4"/>
      <c r="D845" s="4"/>
      <c r="E845" s="4"/>
      <c r="F845" s="4"/>
      <c r="G845" s="4"/>
      <c r="H845" s="42"/>
      <c r="I845" s="37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15"/>
      <c r="B846" s="4"/>
      <c r="C846" s="4"/>
      <c r="D846" s="4"/>
      <c r="E846" s="4"/>
      <c r="F846" s="4"/>
      <c r="G846" s="4"/>
      <c r="H846" s="42"/>
      <c r="I846" s="37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15"/>
      <c r="B847" s="4"/>
      <c r="C847" s="4"/>
      <c r="D847" s="4"/>
      <c r="E847" s="4"/>
      <c r="F847" s="4"/>
      <c r="G847" s="4"/>
      <c r="H847" s="42"/>
      <c r="I847" s="37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15"/>
      <c r="B848" s="4"/>
      <c r="C848" s="4"/>
      <c r="D848" s="4"/>
      <c r="E848" s="4"/>
      <c r="F848" s="4"/>
      <c r="G848" s="4"/>
      <c r="H848" s="42"/>
      <c r="I848" s="37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15"/>
      <c r="B849" s="4"/>
      <c r="C849" s="4"/>
      <c r="D849" s="4"/>
      <c r="E849" s="4"/>
      <c r="F849" s="4"/>
      <c r="G849" s="4"/>
      <c r="H849" s="42"/>
      <c r="I849" s="37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15"/>
      <c r="B850" s="4"/>
      <c r="C850" s="4"/>
      <c r="D850" s="4"/>
      <c r="E850" s="4"/>
      <c r="F850" s="4"/>
      <c r="G850" s="4"/>
      <c r="H850" s="42"/>
      <c r="I850" s="37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15"/>
      <c r="B851" s="4"/>
      <c r="C851" s="4"/>
      <c r="D851" s="4"/>
      <c r="E851" s="4"/>
      <c r="F851" s="4"/>
      <c r="G851" s="4"/>
      <c r="H851" s="42"/>
      <c r="I851" s="37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15"/>
      <c r="B852" s="4"/>
      <c r="C852" s="4"/>
      <c r="D852" s="4"/>
      <c r="E852" s="4"/>
      <c r="F852" s="4"/>
      <c r="G852" s="4"/>
      <c r="H852" s="42"/>
      <c r="I852" s="37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15"/>
      <c r="B853" s="4"/>
      <c r="C853" s="4"/>
      <c r="D853" s="4"/>
      <c r="E853" s="4"/>
      <c r="F853" s="4"/>
      <c r="G853" s="4"/>
      <c r="H853" s="42"/>
      <c r="I853" s="37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15"/>
      <c r="B854" s="4"/>
      <c r="C854" s="4"/>
      <c r="D854" s="4"/>
      <c r="E854" s="4"/>
      <c r="F854" s="4"/>
      <c r="G854" s="4"/>
      <c r="H854" s="42"/>
      <c r="I854" s="37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15"/>
      <c r="B855" s="4"/>
      <c r="C855" s="4"/>
      <c r="D855" s="4"/>
      <c r="E855" s="4"/>
      <c r="F855" s="4"/>
      <c r="G855" s="4"/>
      <c r="H855" s="42"/>
      <c r="I855" s="37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15"/>
      <c r="B856" s="4"/>
      <c r="C856" s="4"/>
      <c r="D856" s="4"/>
      <c r="E856" s="4"/>
      <c r="F856" s="4"/>
      <c r="G856" s="4"/>
      <c r="H856" s="42"/>
      <c r="I856" s="37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15"/>
      <c r="B857" s="4"/>
      <c r="C857" s="4"/>
      <c r="D857" s="4"/>
      <c r="E857" s="4"/>
      <c r="F857" s="4"/>
      <c r="G857" s="4"/>
      <c r="H857" s="42"/>
      <c r="I857" s="37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15"/>
      <c r="B858" s="4"/>
      <c r="C858" s="4"/>
      <c r="D858" s="4"/>
      <c r="E858" s="4"/>
      <c r="F858" s="4"/>
      <c r="G858" s="4"/>
      <c r="H858" s="42"/>
      <c r="I858" s="37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15"/>
      <c r="B859" s="4"/>
      <c r="C859" s="4"/>
      <c r="D859" s="4"/>
      <c r="E859" s="4"/>
      <c r="F859" s="4"/>
      <c r="G859" s="4"/>
      <c r="H859" s="42"/>
      <c r="I859" s="37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15"/>
      <c r="B860" s="4"/>
      <c r="C860" s="4"/>
      <c r="D860" s="4"/>
      <c r="E860" s="4"/>
      <c r="F860" s="4"/>
      <c r="G860" s="4"/>
      <c r="H860" s="42"/>
      <c r="I860" s="37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15"/>
      <c r="B861" s="4"/>
      <c r="C861" s="4"/>
      <c r="D861" s="4"/>
      <c r="E861" s="4"/>
      <c r="F861" s="4"/>
      <c r="G861" s="4"/>
      <c r="H861" s="42"/>
      <c r="I861" s="37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15"/>
      <c r="B862" s="4"/>
      <c r="C862" s="4"/>
      <c r="D862" s="4"/>
      <c r="E862" s="4"/>
      <c r="F862" s="4"/>
      <c r="G862" s="4"/>
      <c r="H862" s="42"/>
      <c r="I862" s="37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15"/>
      <c r="B863" s="4"/>
      <c r="C863" s="4"/>
      <c r="D863" s="4"/>
      <c r="E863" s="4"/>
      <c r="F863" s="4"/>
      <c r="G863" s="4"/>
      <c r="H863" s="42"/>
      <c r="I863" s="37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15"/>
      <c r="B864" s="4"/>
      <c r="C864" s="4"/>
      <c r="D864" s="4"/>
      <c r="E864" s="4"/>
      <c r="F864" s="4"/>
      <c r="G864" s="4"/>
      <c r="H864" s="42"/>
      <c r="I864" s="37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15"/>
      <c r="B865" s="4"/>
      <c r="C865" s="4"/>
      <c r="D865" s="4"/>
      <c r="E865" s="4"/>
      <c r="F865" s="4"/>
      <c r="G865" s="4"/>
      <c r="H865" s="42"/>
      <c r="I865" s="37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15"/>
      <c r="B866" s="4"/>
      <c r="C866" s="4"/>
      <c r="D866" s="4"/>
      <c r="E866" s="4"/>
      <c r="F866" s="4"/>
      <c r="G866" s="4"/>
      <c r="H866" s="42"/>
      <c r="I866" s="37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15"/>
      <c r="B867" s="4"/>
      <c r="C867" s="4"/>
      <c r="D867" s="4"/>
      <c r="E867" s="4"/>
      <c r="F867" s="4"/>
      <c r="G867" s="4"/>
      <c r="H867" s="42"/>
      <c r="I867" s="37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15"/>
      <c r="B868" s="4"/>
      <c r="C868" s="4"/>
      <c r="D868" s="4"/>
      <c r="E868" s="4"/>
      <c r="F868" s="4"/>
      <c r="G868" s="4"/>
      <c r="H868" s="42"/>
      <c r="I868" s="37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15"/>
      <c r="B869" s="4"/>
      <c r="C869" s="4"/>
      <c r="D869" s="4"/>
      <c r="E869" s="4"/>
      <c r="F869" s="4"/>
      <c r="G869" s="4"/>
      <c r="H869" s="42"/>
      <c r="I869" s="37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15"/>
      <c r="B870" s="4"/>
      <c r="C870" s="4"/>
      <c r="D870" s="4"/>
      <c r="E870" s="4"/>
      <c r="F870" s="4"/>
      <c r="G870" s="4"/>
      <c r="H870" s="42"/>
      <c r="I870" s="37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15"/>
      <c r="B871" s="4"/>
      <c r="C871" s="4"/>
      <c r="D871" s="4"/>
      <c r="E871" s="4"/>
      <c r="F871" s="4"/>
      <c r="G871" s="4"/>
      <c r="H871" s="42"/>
      <c r="I871" s="37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15"/>
      <c r="B872" s="4"/>
      <c r="C872" s="4"/>
      <c r="D872" s="4"/>
      <c r="E872" s="4"/>
      <c r="F872" s="4"/>
      <c r="G872" s="4"/>
      <c r="H872" s="42"/>
      <c r="I872" s="37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15"/>
      <c r="B873" s="4"/>
      <c r="C873" s="4"/>
      <c r="D873" s="4"/>
      <c r="E873" s="4"/>
      <c r="F873" s="4"/>
      <c r="G873" s="4"/>
      <c r="H873" s="42"/>
      <c r="I873" s="37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15"/>
      <c r="B874" s="4"/>
      <c r="C874" s="4"/>
      <c r="D874" s="4"/>
      <c r="E874" s="4"/>
      <c r="F874" s="4"/>
      <c r="G874" s="4"/>
      <c r="H874" s="42"/>
      <c r="I874" s="37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15"/>
      <c r="B875" s="4"/>
      <c r="C875" s="4"/>
      <c r="D875" s="4"/>
      <c r="E875" s="4"/>
      <c r="F875" s="4"/>
      <c r="G875" s="4"/>
      <c r="H875" s="42"/>
      <c r="I875" s="37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15"/>
      <c r="B876" s="4"/>
      <c r="C876" s="4"/>
      <c r="D876" s="4"/>
      <c r="E876" s="4"/>
      <c r="F876" s="4"/>
      <c r="G876" s="4"/>
      <c r="H876" s="42"/>
      <c r="I876" s="37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15"/>
      <c r="B877" s="4"/>
      <c r="C877" s="4"/>
      <c r="D877" s="4"/>
      <c r="E877" s="4"/>
      <c r="F877" s="4"/>
      <c r="G877" s="4"/>
      <c r="H877" s="42"/>
      <c r="I877" s="37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15"/>
      <c r="B878" s="4"/>
      <c r="C878" s="4"/>
      <c r="D878" s="4"/>
      <c r="E878" s="4"/>
      <c r="F878" s="4"/>
      <c r="G878" s="4"/>
      <c r="H878" s="42"/>
      <c r="I878" s="37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15"/>
      <c r="B879" s="4"/>
      <c r="C879" s="4"/>
      <c r="D879" s="4"/>
      <c r="E879" s="4"/>
      <c r="F879" s="4"/>
      <c r="G879" s="4"/>
      <c r="H879" s="42"/>
      <c r="I879" s="37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15"/>
      <c r="B880" s="4"/>
      <c r="C880" s="4"/>
      <c r="D880" s="4"/>
      <c r="E880" s="4"/>
      <c r="F880" s="4"/>
      <c r="G880" s="4"/>
      <c r="H880" s="42"/>
      <c r="I880" s="37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15"/>
      <c r="B881" s="4"/>
      <c r="C881" s="4"/>
      <c r="D881" s="4"/>
      <c r="E881" s="4"/>
      <c r="F881" s="4"/>
      <c r="G881" s="4"/>
      <c r="H881" s="42"/>
      <c r="I881" s="37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15"/>
      <c r="B882" s="4"/>
      <c r="C882" s="4"/>
      <c r="D882" s="4"/>
      <c r="E882" s="4"/>
      <c r="F882" s="4"/>
      <c r="G882" s="4"/>
      <c r="H882" s="42"/>
      <c r="I882" s="37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15"/>
      <c r="B883" s="4"/>
      <c r="C883" s="4"/>
      <c r="D883" s="4"/>
      <c r="E883" s="4"/>
      <c r="F883" s="4"/>
      <c r="G883" s="4"/>
      <c r="H883" s="42"/>
      <c r="I883" s="37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15"/>
      <c r="B884" s="4"/>
      <c r="C884" s="4"/>
      <c r="D884" s="4"/>
      <c r="E884" s="4"/>
      <c r="F884" s="4"/>
      <c r="G884" s="4"/>
      <c r="H884" s="42"/>
      <c r="I884" s="37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15"/>
      <c r="B885" s="4"/>
      <c r="C885" s="4"/>
      <c r="D885" s="4"/>
      <c r="E885" s="4"/>
      <c r="F885" s="4"/>
      <c r="G885" s="4"/>
      <c r="H885" s="42"/>
      <c r="I885" s="37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15"/>
      <c r="B886" s="4"/>
      <c r="C886" s="4"/>
      <c r="D886" s="4"/>
      <c r="E886" s="4"/>
      <c r="F886" s="4"/>
      <c r="G886" s="4"/>
      <c r="H886" s="42"/>
      <c r="I886" s="37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15"/>
      <c r="B887" s="4"/>
      <c r="C887" s="4"/>
      <c r="D887" s="4"/>
      <c r="E887" s="4"/>
      <c r="F887" s="4"/>
      <c r="G887" s="4"/>
      <c r="H887" s="42"/>
      <c r="I887" s="37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15"/>
      <c r="B888" s="4"/>
      <c r="C888" s="4"/>
      <c r="D888" s="4"/>
      <c r="E888" s="4"/>
      <c r="F888" s="4"/>
      <c r="G888" s="4"/>
      <c r="H888" s="42"/>
      <c r="I888" s="37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15"/>
      <c r="B889" s="4"/>
      <c r="C889" s="4"/>
      <c r="D889" s="4"/>
      <c r="E889" s="4"/>
      <c r="F889" s="4"/>
      <c r="G889" s="4"/>
      <c r="H889" s="42"/>
      <c r="I889" s="37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15"/>
      <c r="B890" s="4"/>
      <c r="C890" s="4"/>
      <c r="D890" s="4"/>
      <c r="E890" s="4"/>
      <c r="F890" s="4"/>
      <c r="G890" s="4"/>
      <c r="H890" s="42"/>
      <c r="I890" s="37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15"/>
      <c r="B891" s="4"/>
      <c r="C891" s="4"/>
      <c r="D891" s="4"/>
      <c r="E891" s="4"/>
      <c r="F891" s="4"/>
      <c r="G891" s="4"/>
      <c r="H891" s="42"/>
      <c r="I891" s="37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15"/>
      <c r="B892" s="4"/>
      <c r="C892" s="4"/>
      <c r="D892" s="4"/>
      <c r="E892" s="4"/>
      <c r="F892" s="4"/>
      <c r="G892" s="4"/>
      <c r="H892" s="42"/>
      <c r="I892" s="37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15"/>
      <c r="B893" s="4"/>
      <c r="C893" s="4"/>
      <c r="D893" s="4"/>
      <c r="E893" s="4"/>
      <c r="F893" s="4"/>
      <c r="G893" s="4"/>
      <c r="H893" s="42"/>
      <c r="I893" s="37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15"/>
      <c r="B894" s="4"/>
      <c r="C894" s="4"/>
      <c r="D894" s="4"/>
      <c r="E894" s="4"/>
      <c r="F894" s="4"/>
      <c r="G894" s="4"/>
      <c r="H894" s="42"/>
      <c r="I894" s="37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15"/>
      <c r="B895" s="4"/>
      <c r="C895" s="4"/>
      <c r="D895" s="4"/>
      <c r="E895" s="4"/>
      <c r="F895" s="4"/>
      <c r="G895" s="4"/>
      <c r="H895" s="42"/>
      <c r="I895" s="37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15"/>
      <c r="B896" s="4"/>
      <c r="C896" s="4"/>
      <c r="D896" s="4"/>
      <c r="E896" s="4"/>
      <c r="F896" s="4"/>
      <c r="G896" s="4"/>
      <c r="H896" s="42"/>
      <c r="I896" s="37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15"/>
      <c r="B897" s="4"/>
      <c r="C897" s="4"/>
      <c r="D897" s="4"/>
      <c r="E897" s="4"/>
      <c r="F897" s="4"/>
      <c r="G897" s="4"/>
      <c r="H897" s="42"/>
      <c r="I897" s="37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15"/>
      <c r="B898" s="4"/>
      <c r="C898" s="4"/>
      <c r="D898" s="4"/>
      <c r="E898" s="4"/>
      <c r="F898" s="4"/>
      <c r="G898" s="4"/>
      <c r="H898" s="42"/>
      <c r="I898" s="37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15"/>
      <c r="B899" s="4"/>
      <c r="C899" s="4"/>
      <c r="D899" s="4"/>
      <c r="E899" s="4"/>
      <c r="F899" s="4"/>
      <c r="G899" s="4"/>
      <c r="H899" s="42"/>
      <c r="I899" s="37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15"/>
      <c r="B900" s="4"/>
      <c r="C900" s="4"/>
      <c r="D900" s="4"/>
      <c r="E900" s="4"/>
      <c r="F900" s="4"/>
      <c r="G900" s="4"/>
      <c r="H900" s="42"/>
      <c r="I900" s="37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15"/>
      <c r="B901" s="4"/>
      <c r="C901" s="4"/>
      <c r="D901" s="4"/>
      <c r="E901" s="4"/>
      <c r="F901" s="4"/>
      <c r="G901" s="4"/>
      <c r="H901" s="42"/>
      <c r="I901" s="37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15"/>
      <c r="B902" s="4"/>
      <c r="C902" s="4"/>
      <c r="D902" s="4"/>
      <c r="E902" s="4"/>
      <c r="F902" s="4"/>
      <c r="G902" s="4"/>
      <c r="H902" s="42"/>
      <c r="I902" s="37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15"/>
      <c r="B903" s="4"/>
      <c r="C903" s="4"/>
      <c r="D903" s="4"/>
      <c r="E903" s="4"/>
      <c r="F903" s="4"/>
      <c r="G903" s="4"/>
      <c r="H903" s="42"/>
      <c r="I903" s="37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15"/>
      <c r="B904" s="4"/>
      <c r="C904" s="4"/>
      <c r="D904" s="4"/>
      <c r="E904" s="4"/>
      <c r="F904" s="4"/>
      <c r="G904" s="4"/>
      <c r="H904" s="42"/>
      <c r="I904" s="37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15"/>
      <c r="B905" s="4"/>
      <c r="C905" s="4"/>
      <c r="D905" s="4"/>
      <c r="E905" s="4"/>
      <c r="F905" s="4"/>
      <c r="G905" s="4"/>
      <c r="H905" s="42"/>
      <c r="I905" s="37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15"/>
      <c r="B906" s="4"/>
      <c r="C906" s="4"/>
      <c r="D906" s="4"/>
      <c r="E906" s="4"/>
      <c r="F906" s="4"/>
      <c r="G906" s="4"/>
      <c r="H906" s="42"/>
      <c r="I906" s="37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15"/>
      <c r="B907" s="4"/>
      <c r="C907" s="4"/>
      <c r="D907" s="4"/>
      <c r="E907" s="4"/>
      <c r="F907" s="4"/>
      <c r="G907" s="4"/>
      <c r="H907" s="42"/>
      <c r="I907" s="37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15"/>
      <c r="B908" s="4"/>
      <c r="C908" s="4"/>
      <c r="D908" s="4"/>
      <c r="E908" s="4"/>
      <c r="F908" s="4"/>
      <c r="G908" s="4"/>
      <c r="H908" s="42"/>
      <c r="I908" s="37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15"/>
      <c r="B909" s="4"/>
      <c r="C909" s="4"/>
      <c r="D909" s="4"/>
      <c r="E909" s="4"/>
      <c r="F909" s="4"/>
      <c r="G909" s="4"/>
      <c r="H909" s="42"/>
      <c r="I909" s="37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15"/>
      <c r="B910" s="4"/>
      <c r="C910" s="4"/>
      <c r="D910" s="4"/>
      <c r="E910" s="4"/>
      <c r="F910" s="4"/>
      <c r="G910" s="4"/>
      <c r="H910" s="42"/>
      <c r="I910" s="37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15"/>
      <c r="B911" s="4"/>
      <c r="C911" s="4"/>
      <c r="D911" s="4"/>
      <c r="E911" s="4"/>
      <c r="F911" s="4"/>
      <c r="G911" s="4"/>
      <c r="H911" s="42"/>
      <c r="I911" s="37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15"/>
      <c r="B912" s="4"/>
      <c r="C912" s="4"/>
      <c r="D912" s="4"/>
      <c r="E912" s="4"/>
      <c r="F912" s="4"/>
      <c r="G912" s="4"/>
      <c r="H912" s="42"/>
      <c r="I912" s="37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15"/>
      <c r="B913" s="4"/>
      <c r="C913" s="4"/>
      <c r="D913" s="4"/>
      <c r="E913" s="4"/>
      <c r="F913" s="4"/>
      <c r="G913" s="4"/>
      <c r="H913" s="42"/>
      <c r="I913" s="37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15"/>
      <c r="B914" s="4"/>
      <c r="C914" s="4"/>
      <c r="D914" s="4"/>
      <c r="E914" s="4"/>
      <c r="F914" s="4"/>
      <c r="G914" s="4"/>
      <c r="H914" s="42"/>
      <c r="I914" s="37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15"/>
      <c r="B915" s="4"/>
      <c r="C915" s="4"/>
      <c r="D915" s="4"/>
      <c r="E915" s="4"/>
      <c r="F915" s="4"/>
      <c r="G915" s="4"/>
      <c r="H915" s="42"/>
      <c r="I915" s="37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15"/>
      <c r="B916" s="4"/>
      <c r="C916" s="4"/>
      <c r="D916" s="4"/>
      <c r="E916" s="4"/>
      <c r="F916" s="4"/>
      <c r="G916" s="4"/>
      <c r="H916" s="42"/>
      <c r="I916" s="37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15"/>
      <c r="B917" s="4"/>
      <c r="C917" s="4"/>
      <c r="D917" s="4"/>
      <c r="E917" s="4"/>
      <c r="F917" s="4"/>
      <c r="G917" s="4"/>
      <c r="H917" s="42"/>
      <c r="I917" s="37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15"/>
      <c r="B918" s="4"/>
      <c r="C918" s="4"/>
      <c r="D918" s="4"/>
      <c r="E918" s="4"/>
      <c r="F918" s="4"/>
      <c r="G918" s="4"/>
      <c r="H918" s="42"/>
      <c r="I918" s="37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15"/>
      <c r="B919" s="4"/>
      <c r="C919" s="4"/>
      <c r="D919" s="4"/>
      <c r="E919" s="4"/>
      <c r="F919" s="4"/>
      <c r="G919" s="4"/>
      <c r="H919" s="42"/>
      <c r="I919" s="37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15"/>
      <c r="B920" s="4"/>
      <c r="C920" s="4"/>
      <c r="D920" s="4"/>
      <c r="E920" s="4"/>
      <c r="F920" s="4"/>
      <c r="G920" s="4"/>
      <c r="H920" s="42"/>
      <c r="I920" s="37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15"/>
      <c r="B921" s="4"/>
      <c r="C921" s="4"/>
      <c r="D921" s="4"/>
      <c r="E921" s="4"/>
      <c r="F921" s="4"/>
      <c r="G921" s="4"/>
      <c r="H921" s="42"/>
      <c r="I921" s="37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15"/>
      <c r="B922" s="4"/>
      <c r="C922" s="4"/>
      <c r="D922" s="4"/>
      <c r="E922" s="4"/>
      <c r="F922" s="4"/>
      <c r="G922" s="4"/>
      <c r="H922" s="42"/>
      <c r="I922" s="37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15"/>
      <c r="B923" s="4"/>
      <c r="C923" s="4"/>
      <c r="D923" s="4"/>
      <c r="E923" s="4"/>
      <c r="F923" s="4"/>
      <c r="G923" s="4"/>
      <c r="H923" s="42"/>
      <c r="I923" s="37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15"/>
      <c r="B924" s="4"/>
      <c r="C924" s="4"/>
      <c r="D924" s="4"/>
      <c r="E924" s="4"/>
      <c r="F924" s="4"/>
      <c r="G924" s="4"/>
      <c r="H924" s="42"/>
      <c r="I924" s="37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15"/>
      <c r="B925" s="4"/>
      <c r="C925" s="4"/>
      <c r="D925" s="4"/>
      <c r="E925" s="4"/>
      <c r="F925" s="4"/>
      <c r="G925" s="4"/>
      <c r="H925" s="42"/>
      <c r="I925" s="37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15"/>
      <c r="B926" s="4"/>
      <c r="C926" s="4"/>
      <c r="D926" s="4"/>
      <c r="E926" s="4"/>
      <c r="F926" s="4"/>
      <c r="G926" s="4"/>
      <c r="H926" s="42"/>
      <c r="I926" s="37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15"/>
      <c r="B927" s="4"/>
      <c r="C927" s="4"/>
      <c r="D927" s="4"/>
      <c r="E927" s="4"/>
      <c r="F927" s="4"/>
      <c r="G927" s="4"/>
      <c r="H927" s="42"/>
      <c r="I927" s="37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15"/>
      <c r="B928" s="4"/>
      <c r="C928" s="4"/>
      <c r="D928" s="4"/>
      <c r="E928" s="4"/>
      <c r="F928" s="4"/>
      <c r="G928" s="4"/>
      <c r="H928" s="42"/>
      <c r="I928" s="37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15"/>
      <c r="B929" s="4"/>
      <c r="C929" s="4"/>
      <c r="D929" s="4"/>
      <c r="E929" s="4"/>
      <c r="F929" s="4"/>
      <c r="G929" s="4"/>
      <c r="H929" s="42"/>
      <c r="I929" s="37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15"/>
      <c r="B930" s="4"/>
      <c r="C930" s="4"/>
      <c r="D930" s="4"/>
      <c r="E930" s="4"/>
      <c r="F930" s="4"/>
      <c r="G930" s="4"/>
      <c r="H930" s="42"/>
      <c r="I930" s="37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15"/>
      <c r="B931" s="4"/>
      <c r="C931" s="4"/>
      <c r="D931" s="4"/>
      <c r="E931" s="4"/>
      <c r="F931" s="4"/>
      <c r="G931" s="4"/>
      <c r="H931" s="42"/>
      <c r="I931" s="37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15"/>
      <c r="B932" s="4"/>
      <c r="C932" s="4"/>
      <c r="D932" s="4"/>
      <c r="E932" s="4"/>
      <c r="F932" s="4"/>
      <c r="G932" s="4"/>
      <c r="H932" s="42"/>
      <c r="I932" s="37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15"/>
      <c r="B933" s="4"/>
      <c r="C933" s="4"/>
      <c r="D933" s="4"/>
      <c r="E933" s="4"/>
      <c r="F933" s="4"/>
      <c r="G933" s="4"/>
      <c r="H933" s="42"/>
      <c r="I933" s="37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15"/>
      <c r="B934" s="4"/>
      <c r="C934" s="4"/>
      <c r="D934" s="4"/>
      <c r="E934" s="4"/>
      <c r="F934" s="4"/>
      <c r="G934" s="4"/>
      <c r="H934" s="42"/>
      <c r="I934" s="37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15"/>
      <c r="B935" s="4"/>
      <c r="C935" s="4"/>
      <c r="D935" s="4"/>
      <c r="E935" s="4"/>
      <c r="F935" s="4"/>
      <c r="G935" s="4"/>
      <c r="H935" s="42"/>
      <c r="I935" s="37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15"/>
      <c r="B936" s="4"/>
      <c r="C936" s="4"/>
      <c r="D936" s="4"/>
      <c r="E936" s="4"/>
      <c r="F936" s="4"/>
      <c r="G936" s="4"/>
      <c r="H936" s="42"/>
      <c r="I936" s="37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15"/>
      <c r="B937" s="4"/>
      <c r="C937" s="4"/>
      <c r="D937" s="4"/>
      <c r="E937" s="4"/>
      <c r="F937" s="4"/>
      <c r="G937" s="4"/>
      <c r="H937" s="42"/>
      <c r="I937" s="37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15"/>
      <c r="B938" s="4"/>
      <c r="C938" s="4"/>
      <c r="D938" s="4"/>
      <c r="E938" s="4"/>
      <c r="F938" s="4"/>
      <c r="G938" s="4"/>
      <c r="H938" s="42"/>
      <c r="I938" s="37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15"/>
      <c r="B939" s="4"/>
      <c r="C939" s="4"/>
      <c r="D939" s="4"/>
      <c r="E939" s="4"/>
      <c r="F939" s="4"/>
      <c r="G939" s="4"/>
      <c r="H939" s="42"/>
      <c r="I939" s="37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15"/>
      <c r="B940" s="4"/>
      <c r="C940" s="4"/>
      <c r="D940" s="4"/>
      <c r="E940" s="4"/>
      <c r="F940" s="4"/>
      <c r="G940" s="4"/>
      <c r="H940" s="42"/>
      <c r="I940" s="37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15"/>
      <c r="B941" s="4"/>
      <c r="C941" s="4"/>
      <c r="D941" s="4"/>
      <c r="E941" s="4"/>
      <c r="F941" s="4"/>
      <c r="G941" s="4"/>
      <c r="H941" s="42"/>
      <c r="I941" s="37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15"/>
      <c r="B942" s="4"/>
      <c r="C942" s="4"/>
      <c r="D942" s="4"/>
      <c r="E942" s="4"/>
      <c r="F942" s="4"/>
      <c r="G942" s="4"/>
      <c r="H942" s="42"/>
      <c r="I942" s="37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15"/>
      <c r="B943" s="4"/>
      <c r="C943" s="4"/>
      <c r="D943" s="4"/>
      <c r="E943" s="4"/>
      <c r="F943" s="4"/>
      <c r="G943" s="4"/>
      <c r="H943" s="42"/>
      <c r="I943" s="37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15"/>
      <c r="B944" s="4"/>
      <c r="C944" s="4"/>
      <c r="D944" s="4"/>
      <c r="E944" s="4"/>
      <c r="F944" s="4"/>
      <c r="G944" s="4"/>
      <c r="H944" s="42"/>
      <c r="I944" s="37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15"/>
      <c r="B945" s="4"/>
      <c r="C945" s="4"/>
      <c r="D945" s="4"/>
      <c r="E945" s="4"/>
      <c r="F945" s="4"/>
      <c r="G945" s="4"/>
      <c r="H945" s="42"/>
      <c r="I945" s="37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15"/>
      <c r="B946" s="4"/>
      <c r="C946" s="4"/>
      <c r="D946" s="4"/>
      <c r="E946" s="4"/>
      <c r="F946" s="4"/>
      <c r="G946" s="4"/>
      <c r="H946" s="42"/>
      <c r="I946" s="37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15"/>
      <c r="B947" s="4"/>
      <c r="C947" s="4"/>
      <c r="D947" s="4"/>
      <c r="E947" s="4"/>
      <c r="F947" s="4"/>
      <c r="G947" s="4"/>
      <c r="H947" s="42"/>
      <c r="I947" s="37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15"/>
      <c r="B948" s="4"/>
      <c r="C948" s="4"/>
      <c r="D948" s="4"/>
      <c r="E948" s="4"/>
      <c r="F948" s="4"/>
      <c r="G948" s="4"/>
      <c r="H948" s="42"/>
      <c r="I948" s="37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15"/>
      <c r="B949" s="4"/>
      <c r="C949" s="4"/>
      <c r="D949" s="4"/>
      <c r="E949" s="4"/>
      <c r="F949" s="4"/>
      <c r="G949" s="4"/>
      <c r="H949" s="42"/>
      <c r="I949" s="37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15"/>
      <c r="B950" s="4"/>
      <c r="C950" s="4"/>
      <c r="D950" s="4"/>
      <c r="E950" s="4"/>
      <c r="F950" s="4"/>
      <c r="G950" s="4"/>
      <c r="H950" s="42"/>
      <c r="I950" s="37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15"/>
      <c r="B951" s="4"/>
      <c r="C951" s="4"/>
      <c r="D951" s="4"/>
      <c r="E951" s="4"/>
      <c r="F951" s="4"/>
      <c r="G951" s="4"/>
      <c r="H951" s="42"/>
      <c r="I951" s="37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15"/>
      <c r="B952" s="4"/>
      <c r="C952" s="4"/>
      <c r="D952" s="4"/>
      <c r="E952" s="4"/>
      <c r="F952" s="4"/>
      <c r="G952" s="4"/>
      <c r="H952" s="42"/>
      <c r="I952" s="37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15"/>
      <c r="B953" s="4"/>
      <c r="C953" s="4"/>
      <c r="D953" s="4"/>
      <c r="E953" s="4"/>
      <c r="F953" s="4"/>
      <c r="G953" s="4"/>
      <c r="H953" s="42"/>
      <c r="I953" s="37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15"/>
      <c r="B954" s="4"/>
      <c r="C954" s="4"/>
      <c r="D954" s="4"/>
      <c r="E954" s="4"/>
      <c r="F954" s="4"/>
      <c r="G954" s="4"/>
      <c r="H954" s="42"/>
      <c r="I954" s="37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15"/>
      <c r="B955" s="4"/>
      <c r="C955" s="4"/>
      <c r="D955" s="4"/>
      <c r="E955" s="4"/>
      <c r="F955" s="4"/>
      <c r="G955" s="4"/>
      <c r="H955" s="42"/>
      <c r="I955" s="37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15"/>
      <c r="B956" s="4"/>
      <c r="C956" s="4"/>
      <c r="D956" s="4"/>
      <c r="E956" s="4"/>
      <c r="F956" s="4"/>
      <c r="G956" s="4"/>
      <c r="H956" s="42"/>
      <c r="I956" s="37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15"/>
      <c r="B957" s="4"/>
      <c r="C957" s="4"/>
      <c r="D957" s="4"/>
      <c r="E957" s="4"/>
      <c r="F957" s="4"/>
      <c r="G957" s="4"/>
      <c r="H957" s="42"/>
      <c r="I957" s="37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15"/>
      <c r="B958" s="4"/>
      <c r="C958" s="4"/>
      <c r="D958" s="4"/>
      <c r="E958" s="4"/>
      <c r="F958" s="4"/>
      <c r="G958" s="4"/>
      <c r="H958" s="42"/>
      <c r="I958" s="37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15"/>
      <c r="B959" s="4"/>
      <c r="C959" s="4"/>
      <c r="D959" s="4"/>
      <c r="E959" s="4"/>
      <c r="F959" s="4"/>
      <c r="G959" s="4"/>
      <c r="H959" s="42"/>
      <c r="I959" s="37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15"/>
      <c r="B960" s="4"/>
      <c r="C960" s="4"/>
      <c r="D960" s="4"/>
      <c r="E960" s="4"/>
      <c r="F960" s="4"/>
      <c r="G960" s="4"/>
      <c r="H960" s="42"/>
      <c r="I960" s="37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15"/>
      <c r="B961" s="4"/>
      <c r="C961" s="4"/>
      <c r="D961" s="4"/>
      <c r="E961" s="4"/>
      <c r="F961" s="4"/>
      <c r="G961" s="4"/>
      <c r="H961" s="42"/>
      <c r="I961" s="37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15"/>
      <c r="B962" s="4"/>
      <c r="C962" s="4"/>
      <c r="D962" s="4"/>
      <c r="E962" s="4"/>
      <c r="F962" s="4"/>
      <c r="G962" s="4"/>
      <c r="H962" s="42"/>
      <c r="I962" s="37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15"/>
      <c r="B963" s="4"/>
      <c r="C963" s="4"/>
      <c r="D963" s="4"/>
      <c r="E963" s="4"/>
      <c r="F963" s="4"/>
      <c r="G963" s="4"/>
      <c r="H963" s="42"/>
      <c r="I963" s="37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15"/>
      <c r="B964" s="4"/>
      <c r="C964" s="4"/>
      <c r="D964" s="4"/>
      <c r="E964" s="4"/>
      <c r="F964" s="4"/>
      <c r="G964" s="4"/>
      <c r="H964" s="42"/>
      <c r="I964" s="37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15"/>
      <c r="B965" s="4"/>
      <c r="C965" s="4"/>
      <c r="D965" s="4"/>
      <c r="E965" s="4"/>
      <c r="F965" s="4"/>
      <c r="G965" s="4"/>
      <c r="H965" s="42"/>
      <c r="I965" s="37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15"/>
      <c r="B966" s="4"/>
      <c r="C966" s="4"/>
      <c r="D966" s="4"/>
      <c r="E966" s="4"/>
      <c r="F966" s="4"/>
      <c r="G966" s="4"/>
      <c r="H966" s="42"/>
      <c r="I966" s="37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15"/>
      <c r="B967" s="4"/>
      <c r="C967" s="4"/>
      <c r="D967" s="4"/>
      <c r="E967" s="4"/>
      <c r="F967" s="4"/>
      <c r="G967" s="4"/>
      <c r="H967" s="42"/>
      <c r="I967" s="37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15"/>
      <c r="B968" s="4"/>
      <c r="C968" s="4"/>
      <c r="D968" s="4"/>
      <c r="E968" s="4"/>
      <c r="F968" s="4"/>
      <c r="G968" s="4"/>
      <c r="H968" s="42"/>
      <c r="I968" s="37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15"/>
      <c r="B969" s="4"/>
      <c r="C969" s="4"/>
      <c r="D969" s="4"/>
      <c r="E969" s="4"/>
      <c r="F969" s="4"/>
      <c r="G969" s="4"/>
      <c r="H969" s="42"/>
      <c r="I969" s="37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15"/>
      <c r="B970" s="4"/>
      <c r="C970" s="4"/>
      <c r="D970" s="4"/>
      <c r="E970" s="4"/>
      <c r="F970" s="4"/>
      <c r="G970" s="4"/>
      <c r="H970" s="42"/>
      <c r="I970" s="37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15"/>
      <c r="B971" s="4"/>
      <c r="C971" s="4"/>
      <c r="D971" s="4"/>
      <c r="E971" s="4"/>
      <c r="F971" s="4"/>
      <c r="G971" s="4"/>
      <c r="H971" s="42"/>
      <c r="I971" s="37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15"/>
      <c r="B972" s="4"/>
      <c r="C972" s="4"/>
      <c r="D972" s="4"/>
      <c r="E972" s="4"/>
      <c r="F972" s="4"/>
      <c r="G972" s="4"/>
      <c r="H972" s="42"/>
      <c r="I972" s="37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15"/>
      <c r="B973" s="4"/>
      <c r="C973" s="4"/>
      <c r="D973" s="4"/>
      <c r="E973" s="4"/>
      <c r="F973" s="4"/>
      <c r="G973" s="4"/>
      <c r="H973" s="42"/>
      <c r="I973" s="37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15"/>
      <c r="B974" s="4"/>
      <c r="C974" s="4"/>
      <c r="D974" s="4"/>
      <c r="E974" s="4"/>
      <c r="F974" s="4"/>
      <c r="G974" s="4"/>
      <c r="H974" s="42"/>
      <c r="I974" s="37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15"/>
      <c r="B975" s="4"/>
      <c r="C975" s="4"/>
      <c r="D975" s="4"/>
      <c r="E975" s="4"/>
      <c r="F975" s="4"/>
      <c r="G975" s="4"/>
      <c r="H975" s="42"/>
      <c r="I975" s="37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15"/>
      <c r="B976" s="4"/>
      <c r="C976" s="4"/>
      <c r="D976" s="4"/>
      <c r="E976" s="4"/>
      <c r="F976" s="4"/>
      <c r="G976" s="4"/>
      <c r="H976" s="42"/>
      <c r="I976" s="37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15"/>
      <c r="B977" s="4"/>
      <c r="C977" s="4"/>
      <c r="D977" s="4"/>
      <c r="E977" s="4"/>
      <c r="F977" s="4"/>
      <c r="G977" s="4"/>
      <c r="H977" s="42"/>
      <c r="I977" s="37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15"/>
      <c r="B978" s="4"/>
      <c r="C978" s="4"/>
      <c r="D978" s="4"/>
      <c r="E978" s="4"/>
      <c r="F978" s="4"/>
      <c r="G978" s="4"/>
      <c r="H978" s="42"/>
      <c r="I978" s="37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15"/>
      <c r="B979" s="4"/>
      <c r="C979" s="4"/>
      <c r="D979" s="4"/>
      <c r="E979" s="4"/>
      <c r="F979" s="4"/>
      <c r="G979" s="4"/>
      <c r="H979" s="42"/>
      <c r="I979" s="37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15"/>
      <c r="B980" s="4"/>
      <c r="C980" s="4"/>
      <c r="D980" s="4"/>
      <c r="E980" s="4"/>
      <c r="F980" s="4"/>
      <c r="G980" s="4"/>
      <c r="H980" s="42"/>
      <c r="I980" s="37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15"/>
      <c r="B981" s="4"/>
      <c r="C981" s="4"/>
      <c r="D981" s="4"/>
      <c r="E981" s="4"/>
      <c r="F981" s="4"/>
      <c r="G981" s="4"/>
      <c r="H981" s="42"/>
      <c r="I981" s="37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15"/>
      <c r="B982" s="4"/>
      <c r="C982" s="4"/>
      <c r="D982" s="4"/>
      <c r="E982" s="4"/>
      <c r="F982" s="4"/>
      <c r="G982" s="4"/>
      <c r="H982" s="42"/>
      <c r="I982" s="37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15"/>
      <c r="B983" s="4"/>
      <c r="C983" s="4"/>
      <c r="D983" s="4"/>
      <c r="E983" s="4"/>
      <c r="F983" s="4"/>
      <c r="G983" s="4"/>
      <c r="H983" s="42"/>
      <c r="I983" s="37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15"/>
      <c r="B984" s="4"/>
      <c r="C984" s="4"/>
      <c r="D984" s="4"/>
      <c r="E984" s="4"/>
      <c r="F984" s="4"/>
      <c r="G984" s="4"/>
      <c r="H984" s="42"/>
      <c r="I984" s="37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15"/>
      <c r="B985" s="4"/>
      <c r="C985" s="4"/>
      <c r="D985" s="4"/>
      <c r="E985" s="4"/>
      <c r="F985" s="4"/>
      <c r="G985" s="4"/>
      <c r="H985" s="42"/>
      <c r="I985" s="37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15"/>
      <c r="B986" s="4"/>
      <c r="C986" s="4"/>
      <c r="D986" s="4"/>
      <c r="E986" s="4"/>
      <c r="F986" s="4"/>
      <c r="G986" s="4"/>
      <c r="H986" s="42"/>
      <c r="I986" s="37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15"/>
      <c r="B987" s="4"/>
      <c r="C987" s="4"/>
      <c r="D987" s="4"/>
      <c r="E987" s="4"/>
      <c r="F987" s="4"/>
      <c r="G987" s="4"/>
      <c r="H987" s="42"/>
      <c r="I987" s="37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15"/>
      <c r="B988" s="4"/>
      <c r="C988" s="4"/>
      <c r="D988" s="4"/>
      <c r="E988" s="4"/>
      <c r="F988" s="4"/>
      <c r="G988" s="4"/>
      <c r="H988" s="42"/>
      <c r="I988" s="37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15"/>
      <c r="B989" s="4"/>
      <c r="C989" s="4"/>
      <c r="D989" s="4"/>
      <c r="E989" s="4"/>
      <c r="F989" s="4"/>
      <c r="G989" s="4"/>
      <c r="H989" s="42"/>
      <c r="I989" s="37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15"/>
      <c r="B990" s="4"/>
      <c r="C990" s="4"/>
      <c r="D990" s="4"/>
      <c r="E990" s="4"/>
      <c r="F990" s="4"/>
      <c r="G990" s="4"/>
      <c r="H990" s="42"/>
      <c r="I990" s="37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15"/>
      <c r="B991" s="4"/>
      <c r="C991" s="4"/>
      <c r="D991" s="4"/>
      <c r="E991" s="4"/>
      <c r="F991" s="4"/>
      <c r="G991" s="4"/>
      <c r="H991" s="42"/>
      <c r="I991" s="37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15"/>
      <c r="B992" s="4"/>
      <c r="C992" s="4"/>
      <c r="D992" s="4"/>
      <c r="E992" s="4"/>
      <c r="F992" s="4"/>
      <c r="G992" s="4"/>
      <c r="H992" s="42"/>
      <c r="I992" s="37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15"/>
      <c r="B993" s="4"/>
      <c r="C993" s="4"/>
      <c r="D993" s="4"/>
      <c r="E993" s="4"/>
      <c r="F993" s="4"/>
      <c r="G993" s="4"/>
      <c r="H993" s="42"/>
      <c r="I993" s="37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15"/>
      <c r="B994" s="4"/>
      <c r="C994" s="4"/>
      <c r="D994" s="4"/>
      <c r="E994" s="4"/>
      <c r="F994" s="4"/>
      <c r="G994" s="4"/>
      <c r="H994" s="42"/>
      <c r="I994" s="37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15"/>
      <c r="B995" s="4"/>
      <c r="C995" s="4"/>
      <c r="D995" s="4"/>
      <c r="E995" s="4"/>
      <c r="F995" s="4"/>
      <c r="G995" s="4"/>
      <c r="H995" s="42"/>
      <c r="I995" s="37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15"/>
      <c r="B996" s="4"/>
      <c r="C996" s="4"/>
      <c r="D996" s="4"/>
      <c r="E996" s="4"/>
      <c r="F996" s="4"/>
      <c r="G996" s="4"/>
      <c r="H996" s="42"/>
      <c r="I996" s="37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15"/>
      <c r="B997" s="4"/>
      <c r="C997" s="4"/>
      <c r="D997" s="4"/>
      <c r="E997" s="4"/>
      <c r="F997" s="4"/>
      <c r="G997" s="4"/>
      <c r="H997" s="42"/>
      <c r="I997" s="37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15"/>
      <c r="B998" s="4"/>
      <c r="C998" s="4"/>
      <c r="D998" s="4"/>
      <c r="E998" s="4"/>
      <c r="F998" s="4"/>
      <c r="G998" s="4"/>
      <c r="H998" s="42"/>
      <c r="I998" s="37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15"/>
      <c r="B999" s="4"/>
      <c r="C999" s="4"/>
      <c r="D999" s="4"/>
      <c r="E999" s="4"/>
      <c r="F999" s="4"/>
      <c r="G999" s="4"/>
      <c r="H999" s="42"/>
      <c r="I999" s="37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15"/>
      <c r="B1000" s="4"/>
      <c r="C1000" s="4"/>
      <c r="D1000" s="4"/>
      <c r="E1000" s="4"/>
      <c r="F1000" s="4"/>
      <c r="G1000" s="4"/>
      <c r="H1000" s="42"/>
      <c r="I1000" s="37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3">
    <mergeCell ref="B46:B48"/>
    <mergeCell ref="H46:H48"/>
    <mergeCell ref="C46:C48"/>
    <mergeCell ref="C60:C62"/>
    <mergeCell ref="D60:D62"/>
    <mergeCell ref="B89:B91"/>
    <mergeCell ref="C89:C91"/>
    <mergeCell ref="D89:D91"/>
    <mergeCell ref="J89:J91"/>
    <mergeCell ref="G83:G84"/>
    <mergeCell ref="G89:G91"/>
    <mergeCell ref="B55:B56"/>
    <mergeCell ref="C55:C56"/>
    <mergeCell ref="B60:B62"/>
    <mergeCell ref="H55:H56"/>
    <mergeCell ref="J55:J56"/>
    <mergeCell ref="H34:H35"/>
    <mergeCell ref="H38:H40"/>
    <mergeCell ref="C38:C40"/>
    <mergeCell ref="D38:D40"/>
    <mergeCell ref="I34:I35"/>
    <mergeCell ref="K148:K149"/>
    <mergeCell ref="I148:I149"/>
    <mergeCell ref="E148:E149"/>
    <mergeCell ref="K34:K35"/>
    <mergeCell ref="I38:I40"/>
    <mergeCell ref="K38:K40"/>
    <mergeCell ref="J83:J84"/>
    <mergeCell ref="J46:J48"/>
    <mergeCell ref="K139:K141"/>
    <mergeCell ref="I55:I56"/>
    <mergeCell ref="K55:K56"/>
    <mergeCell ref="K124:K125"/>
    <mergeCell ref="I124:I125"/>
    <mergeCell ref="I114:I115"/>
    <mergeCell ref="K114:K115"/>
    <mergeCell ref="I109:I112"/>
    <mergeCell ref="K109:K112"/>
    <mergeCell ref="A20:A21"/>
    <mergeCell ref="B20:B21"/>
    <mergeCell ref="C20:C21"/>
    <mergeCell ref="D20:D21"/>
    <mergeCell ref="B25:B26"/>
    <mergeCell ref="C25:C26"/>
    <mergeCell ref="D25:D26"/>
    <mergeCell ref="G158:G160"/>
    <mergeCell ref="J114:J115"/>
    <mergeCell ref="J109:J112"/>
    <mergeCell ref="J60:J62"/>
    <mergeCell ref="J139:J141"/>
    <mergeCell ref="J124:J125"/>
    <mergeCell ref="B109:B112"/>
    <mergeCell ref="C109:C112"/>
    <mergeCell ref="D109:D112"/>
    <mergeCell ref="B83:B84"/>
    <mergeCell ref="C83:C84"/>
    <mergeCell ref="D83:D84"/>
    <mergeCell ref="B34:B35"/>
    <mergeCell ref="C34:C35"/>
    <mergeCell ref="D34:D35"/>
    <mergeCell ref="B38:B40"/>
    <mergeCell ref="J34:J35"/>
    <mergeCell ref="E164:E165"/>
    <mergeCell ref="F164:F165"/>
    <mergeCell ref="G164:G165"/>
    <mergeCell ref="G139:G141"/>
    <mergeCell ref="E102:E103"/>
    <mergeCell ref="F102:F103"/>
    <mergeCell ref="F107:F108"/>
    <mergeCell ref="G109:G112"/>
    <mergeCell ref="G20:G21"/>
    <mergeCell ref="G25:G26"/>
    <mergeCell ref="G55:G56"/>
    <mergeCell ref="G60:G62"/>
    <mergeCell ref="G38:G40"/>
    <mergeCell ref="G46:G48"/>
    <mergeCell ref="G114:G115"/>
    <mergeCell ref="G124:G125"/>
    <mergeCell ref="G34:G35"/>
    <mergeCell ref="B169:B170"/>
    <mergeCell ref="C169:C170"/>
    <mergeCell ref="D169:D170"/>
    <mergeCell ref="B158:B160"/>
    <mergeCell ref="C158:C160"/>
    <mergeCell ref="D158:D160"/>
    <mergeCell ref="B114:B115"/>
    <mergeCell ref="C114:C115"/>
    <mergeCell ref="D114:D115"/>
    <mergeCell ref="B124:B125"/>
    <mergeCell ref="C124:C125"/>
    <mergeCell ref="D124:D125"/>
    <mergeCell ref="C139:C141"/>
    <mergeCell ref="D139:D141"/>
    <mergeCell ref="L38:L40"/>
    <mergeCell ref="K89:K91"/>
    <mergeCell ref="I89:I91"/>
    <mergeCell ref="I83:I84"/>
    <mergeCell ref="K83:K84"/>
    <mergeCell ref="I60:I62"/>
    <mergeCell ref="K60:K62"/>
    <mergeCell ref="I46:I48"/>
    <mergeCell ref="K46:K48"/>
    <mergeCell ref="J38:J40"/>
  </mergeCells>
  <pageMargins left="0.25" right="0.25" top="0.75" bottom="0.75" header="0.3" footer="0.3"/>
  <pageSetup scale="41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workbookViewId="0">
      <selection activeCell="F28" sqref="F28"/>
    </sheetView>
  </sheetViews>
  <sheetFormatPr defaultColWidth="14.42578125" defaultRowHeight="15" customHeight="1" x14ac:dyDescent="0.25"/>
  <cols>
    <col min="1" max="1" width="6.42578125" customWidth="1"/>
    <col min="2" max="2" width="11.140625" bestFit="1" customWidth="1"/>
    <col min="3" max="3" width="10.140625" customWidth="1"/>
    <col min="4" max="5" width="19.7109375" customWidth="1"/>
    <col min="6" max="6" width="39.7109375" customWidth="1"/>
    <col min="7" max="7" width="11.7109375" customWidth="1"/>
    <col min="8" max="8" width="13.140625" bestFit="1" customWidth="1"/>
    <col min="9" max="9" width="11.7109375" customWidth="1"/>
    <col min="10" max="10" width="22.28515625" bestFit="1" customWidth="1"/>
    <col min="11" max="28" width="8" customWidth="1"/>
  </cols>
  <sheetData>
    <row r="1" spans="1:28" ht="12.75" customHeight="1" x14ac:dyDescent="0.25">
      <c r="A1" s="1" t="s">
        <v>0</v>
      </c>
      <c r="B1" s="1"/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367"/>
      <c r="I1" s="3" t="s">
        <v>6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2.75" customHeight="1" x14ac:dyDescent="0.25">
      <c r="A2" s="886">
        <v>1</v>
      </c>
      <c r="B2" s="1009" t="s">
        <v>3604</v>
      </c>
      <c r="C2" s="5" t="s">
        <v>7</v>
      </c>
      <c r="D2" s="886" t="s">
        <v>8</v>
      </c>
      <c r="E2" s="1008" t="s">
        <v>9</v>
      </c>
      <c r="F2" s="6" t="s">
        <v>10</v>
      </c>
      <c r="G2" s="7">
        <v>13750</v>
      </c>
      <c r="H2" s="7"/>
      <c r="I2" s="8" t="s">
        <v>11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2.75" customHeight="1" x14ac:dyDescent="0.25">
      <c r="A3" s="860"/>
      <c r="B3" s="1010"/>
      <c r="C3" s="5" t="s">
        <v>12</v>
      </c>
      <c r="D3" s="860"/>
      <c r="E3" s="929"/>
      <c r="F3" s="6" t="s">
        <v>13</v>
      </c>
      <c r="G3" s="7">
        <v>24840</v>
      </c>
      <c r="H3" s="7"/>
      <c r="I3" s="8" t="s">
        <v>11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2.75" customHeight="1" x14ac:dyDescent="0.25">
      <c r="A4" s="886">
        <v>2</v>
      </c>
      <c r="B4" s="1009" t="s">
        <v>3604</v>
      </c>
      <c r="C4" s="5" t="s">
        <v>14</v>
      </c>
      <c r="D4" s="886" t="s">
        <v>15</v>
      </c>
      <c r="E4" s="1008" t="s">
        <v>16</v>
      </c>
      <c r="F4" s="6" t="s">
        <v>17</v>
      </c>
      <c r="G4" s="7">
        <v>20200</v>
      </c>
      <c r="H4" s="7"/>
      <c r="I4" s="8" t="s">
        <v>11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2.75" customHeight="1" x14ac:dyDescent="0.25">
      <c r="A5" s="860"/>
      <c r="B5" s="1010"/>
      <c r="C5" s="5" t="s">
        <v>18</v>
      </c>
      <c r="D5" s="860"/>
      <c r="E5" s="929"/>
      <c r="F5" s="6" t="s">
        <v>19</v>
      </c>
      <c r="G5" s="7">
        <v>24720</v>
      </c>
      <c r="H5" s="7"/>
      <c r="I5" s="8" t="s">
        <v>11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s="237" customFormat="1" ht="12.75" customHeight="1" x14ac:dyDescent="0.25">
      <c r="A6" s="901">
        <v>3</v>
      </c>
      <c r="B6" s="1005" t="s">
        <v>3604</v>
      </c>
      <c r="C6" s="362" t="s">
        <v>20</v>
      </c>
      <c r="D6" s="901" t="s">
        <v>21</v>
      </c>
      <c r="E6" s="1004" t="s">
        <v>22</v>
      </c>
      <c r="F6" s="363" t="s">
        <v>23</v>
      </c>
      <c r="G6" s="364">
        <v>28100</v>
      </c>
      <c r="H6" s="1002">
        <v>853132424114</v>
      </c>
      <c r="I6" s="233" t="s">
        <v>11</v>
      </c>
      <c r="J6" s="951" t="s">
        <v>2330</v>
      </c>
      <c r="K6" s="365"/>
      <c r="L6" s="365"/>
      <c r="M6" s="365"/>
      <c r="N6" s="365"/>
      <c r="O6" s="365"/>
      <c r="P6" s="365"/>
      <c r="Q6" s="365"/>
      <c r="R6" s="365"/>
      <c r="S6" s="365"/>
      <c r="T6" s="365"/>
      <c r="U6" s="365"/>
      <c r="V6" s="365"/>
      <c r="W6" s="365"/>
      <c r="X6" s="365"/>
      <c r="Y6" s="365"/>
      <c r="Z6" s="365"/>
      <c r="AA6" s="365"/>
      <c r="AB6" s="365"/>
    </row>
    <row r="7" spans="1:28" s="237" customFormat="1" ht="12.75" customHeight="1" x14ac:dyDescent="0.25">
      <c r="A7" s="954"/>
      <c r="B7" s="1006"/>
      <c r="C7" s="362" t="s">
        <v>24</v>
      </c>
      <c r="D7" s="954"/>
      <c r="E7" s="956"/>
      <c r="F7" s="363" t="s">
        <v>25</v>
      </c>
      <c r="G7" s="364">
        <v>23850</v>
      </c>
      <c r="H7" s="1003"/>
      <c r="I7" s="233" t="s">
        <v>11</v>
      </c>
      <c r="J7" s="951"/>
      <c r="K7" s="365"/>
      <c r="L7" s="365"/>
      <c r="M7" s="365"/>
      <c r="N7" s="365"/>
      <c r="O7" s="365"/>
      <c r="P7" s="365"/>
      <c r="Q7" s="365"/>
      <c r="R7" s="365"/>
      <c r="S7" s="365"/>
      <c r="T7" s="365"/>
      <c r="U7" s="365"/>
      <c r="V7" s="365"/>
      <c r="W7" s="365"/>
      <c r="X7" s="365"/>
      <c r="Y7" s="365"/>
      <c r="Z7" s="365"/>
      <c r="AA7" s="365"/>
      <c r="AB7" s="365"/>
    </row>
    <row r="8" spans="1:28" ht="12.75" customHeight="1" x14ac:dyDescent="0.25">
      <c r="A8" s="9">
        <v>4</v>
      </c>
      <c r="B8" s="837" t="s">
        <v>3604</v>
      </c>
      <c r="C8" s="5" t="s">
        <v>26</v>
      </c>
      <c r="D8" s="10" t="s">
        <v>27</v>
      </c>
      <c r="E8" s="11" t="s">
        <v>28</v>
      </c>
      <c r="F8" s="8" t="s">
        <v>29</v>
      </c>
      <c r="G8" s="7">
        <v>18750</v>
      </c>
      <c r="H8" s="7"/>
      <c r="I8" s="8" t="s">
        <v>11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2.75" customHeight="1" x14ac:dyDescent="0.25">
      <c r="A9" s="878">
        <v>5</v>
      </c>
      <c r="B9" s="1001" t="s">
        <v>3605</v>
      </c>
      <c r="C9" s="5" t="s">
        <v>30</v>
      </c>
      <c r="D9" s="886" t="s">
        <v>31</v>
      </c>
      <c r="E9" s="1001" t="s">
        <v>32</v>
      </c>
      <c r="F9" s="8" t="s">
        <v>33</v>
      </c>
      <c r="G9" s="7">
        <v>600</v>
      </c>
      <c r="H9" s="7"/>
      <c r="I9" s="8" t="s">
        <v>11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2.75" customHeight="1" x14ac:dyDescent="0.25">
      <c r="A10" s="860"/>
      <c r="B10" s="1007"/>
      <c r="C10" s="5" t="s">
        <v>34</v>
      </c>
      <c r="D10" s="860"/>
      <c r="E10" s="860"/>
      <c r="F10" s="8" t="s">
        <v>35</v>
      </c>
      <c r="G10" s="7">
        <v>1200</v>
      </c>
      <c r="H10" s="7"/>
      <c r="I10" s="8" t="s">
        <v>11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2.75" customHeight="1" x14ac:dyDescent="0.25">
      <c r="A11" s="9">
        <v>6</v>
      </c>
      <c r="B11" s="837" t="s">
        <v>3604</v>
      </c>
      <c r="C11" s="5" t="s">
        <v>36</v>
      </c>
      <c r="D11" s="10" t="s">
        <v>37</v>
      </c>
      <c r="E11" s="8" t="s">
        <v>38</v>
      </c>
      <c r="F11" s="8" t="s">
        <v>39</v>
      </c>
      <c r="G11" s="7">
        <v>18850</v>
      </c>
      <c r="H11" s="7"/>
      <c r="I11" s="8" t="s">
        <v>11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2.75" customHeight="1" x14ac:dyDescent="0.25">
      <c r="A12" s="9">
        <v>7</v>
      </c>
      <c r="B12" s="837" t="s">
        <v>3604</v>
      </c>
      <c r="C12" s="5" t="s">
        <v>40</v>
      </c>
      <c r="D12" s="10" t="s">
        <v>41</v>
      </c>
      <c r="E12" s="8" t="s">
        <v>42</v>
      </c>
      <c r="F12" s="6" t="s">
        <v>43</v>
      </c>
      <c r="G12" s="7">
        <v>26920</v>
      </c>
      <c r="H12" s="7"/>
      <c r="I12" s="8" t="s">
        <v>11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2.75" customHeight="1" x14ac:dyDescent="0.25">
      <c r="A13" s="9">
        <v>8</v>
      </c>
      <c r="B13" s="837" t="s">
        <v>3605</v>
      </c>
      <c r="C13" s="5" t="s">
        <v>44</v>
      </c>
      <c r="D13" s="10" t="s">
        <v>45</v>
      </c>
      <c r="E13" s="8" t="s">
        <v>46</v>
      </c>
      <c r="F13" s="8" t="s">
        <v>47</v>
      </c>
      <c r="G13" s="7">
        <v>1200</v>
      </c>
      <c r="H13" s="7"/>
      <c r="I13" s="8" t="s">
        <v>11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2.75" customHeight="1" x14ac:dyDescent="0.25">
      <c r="A14" s="9">
        <v>9</v>
      </c>
      <c r="B14" s="837" t="s">
        <v>3606</v>
      </c>
      <c r="C14" s="5" t="s">
        <v>48</v>
      </c>
      <c r="D14" s="10" t="s">
        <v>49</v>
      </c>
      <c r="E14" s="8" t="s">
        <v>50</v>
      </c>
      <c r="F14" s="8" t="s">
        <v>51</v>
      </c>
      <c r="G14" s="7">
        <v>4399</v>
      </c>
      <c r="H14" s="7"/>
      <c r="I14" s="8" t="s">
        <v>52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2.75" customHeight="1" x14ac:dyDescent="0.25">
      <c r="A15" s="9">
        <v>10</v>
      </c>
      <c r="B15" s="837" t="s">
        <v>3604</v>
      </c>
      <c r="C15" s="5" t="s">
        <v>44</v>
      </c>
      <c r="D15" s="10" t="s">
        <v>53</v>
      </c>
      <c r="E15" s="8" t="s">
        <v>54</v>
      </c>
      <c r="F15" s="8" t="s">
        <v>55</v>
      </c>
      <c r="G15" s="7">
        <v>22020</v>
      </c>
      <c r="H15" s="7"/>
      <c r="I15" s="8" t="s">
        <v>11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2.75" customHeight="1" x14ac:dyDescent="0.25">
      <c r="A16" s="9">
        <v>19</v>
      </c>
      <c r="B16" s="837" t="s">
        <v>3604</v>
      </c>
      <c r="C16" s="12" t="s">
        <v>56</v>
      </c>
      <c r="D16" s="13" t="s">
        <v>57</v>
      </c>
      <c r="E16" s="212" t="s">
        <v>58</v>
      </c>
      <c r="F16" s="8" t="s">
        <v>59</v>
      </c>
      <c r="G16" s="592">
        <v>16300</v>
      </c>
      <c r="H16" s="7"/>
      <c r="I16" s="14" t="s">
        <v>11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2.75" customHeight="1" x14ac:dyDescent="0.25">
      <c r="A17" s="9">
        <v>20</v>
      </c>
      <c r="B17" s="837" t="s">
        <v>3607</v>
      </c>
      <c r="C17" s="12" t="s">
        <v>56</v>
      </c>
      <c r="D17" s="13" t="s">
        <v>60</v>
      </c>
      <c r="E17" s="212" t="s">
        <v>61</v>
      </c>
      <c r="F17" s="8" t="s">
        <v>62</v>
      </c>
      <c r="G17" s="592">
        <v>3918</v>
      </c>
      <c r="H17" s="7"/>
      <c r="I17" s="14" t="s">
        <v>52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2.75" customHeight="1" x14ac:dyDescent="0.25">
      <c r="A18" s="9">
        <v>21</v>
      </c>
      <c r="B18" s="837" t="s">
        <v>3605</v>
      </c>
      <c r="C18" s="12" t="s">
        <v>63</v>
      </c>
      <c r="D18" s="13" t="s">
        <v>64</v>
      </c>
      <c r="E18" s="212" t="s">
        <v>65</v>
      </c>
      <c r="F18" s="8" t="s">
        <v>66</v>
      </c>
      <c r="G18" s="592">
        <v>1200</v>
      </c>
      <c r="H18" s="7"/>
      <c r="I18" s="14" t="s">
        <v>11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2.75" customHeight="1" x14ac:dyDescent="0.25">
      <c r="A19" s="9">
        <v>22</v>
      </c>
      <c r="B19" s="837" t="s">
        <v>3608</v>
      </c>
      <c r="C19" s="12" t="s">
        <v>67</v>
      </c>
      <c r="D19" s="13" t="s">
        <v>68</v>
      </c>
      <c r="E19" s="212" t="s">
        <v>69</v>
      </c>
      <c r="F19" s="8" t="s">
        <v>70</v>
      </c>
      <c r="G19" s="592">
        <v>900</v>
      </c>
      <c r="H19" s="7"/>
      <c r="I19" s="14" t="s">
        <v>11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2.75" customHeight="1" x14ac:dyDescent="0.25">
      <c r="A20" s="9">
        <v>23</v>
      </c>
      <c r="B20" s="837" t="s">
        <v>3604</v>
      </c>
      <c r="C20" s="12" t="s">
        <v>71</v>
      </c>
      <c r="D20" s="13" t="s">
        <v>72</v>
      </c>
      <c r="E20" s="212" t="s">
        <v>73</v>
      </c>
      <c r="F20" s="8" t="s">
        <v>74</v>
      </c>
      <c r="G20" s="592">
        <v>16650</v>
      </c>
      <c r="H20" s="7"/>
      <c r="I20" s="14" t="s">
        <v>11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2.75" customHeight="1" x14ac:dyDescent="0.25">
      <c r="A21" s="9">
        <v>24</v>
      </c>
      <c r="B21" s="837" t="s">
        <v>3609</v>
      </c>
      <c r="C21" s="12" t="s">
        <v>75</v>
      </c>
      <c r="D21" s="13" t="s">
        <v>76</v>
      </c>
      <c r="E21" s="212" t="s">
        <v>77</v>
      </c>
      <c r="F21" s="8" t="s">
        <v>78</v>
      </c>
      <c r="G21" s="592">
        <v>800</v>
      </c>
      <c r="H21" s="7"/>
      <c r="I21" s="14" t="s">
        <v>11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2.75" customHeight="1" x14ac:dyDescent="0.25">
      <c r="A22" s="9">
        <v>25</v>
      </c>
      <c r="B22" s="837" t="s">
        <v>3604</v>
      </c>
      <c r="C22" s="12" t="s">
        <v>79</v>
      </c>
      <c r="D22" s="13" t="s">
        <v>80</v>
      </c>
      <c r="E22" s="212" t="s">
        <v>81</v>
      </c>
      <c r="F22" s="8" t="s">
        <v>82</v>
      </c>
      <c r="G22" s="592">
        <v>13700</v>
      </c>
      <c r="H22" s="7"/>
      <c r="I22" s="14" t="s">
        <v>11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s="237" customFormat="1" ht="15.75" customHeight="1" x14ac:dyDescent="0.25">
      <c r="A23" s="591"/>
      <c r="B23" s="834"/>
      <c r="C23" s="593">
        <v>43374</v>
      </c>
      <c r="D23" s="368">
        <v>66</v>
      </c>
      <c r="E23" s="596" t="s">
        <v>237</v>
      </c>
      <c r="F23" s="594" t="s">
        <v>238</v>
      </c>
      <c r="G23" s="595">
        <v>15355</v>
      </c>
      <c r="H23" s="417" t="s">
        <v>2621</v>
      </c>
      <c r="I23" s="328" t="s">
        <v>11</v>
      </c>
      <c r="J23" s="365" t="s">
        <v>2622</v>
      </c>
      <c r="K23" s="428" t="s">
        <v>239</v>
      </c>
      <c r="M23" s="365"/>
      <c r="N23" s="365"/>
      <c r="O23" s="365"/>
      <c r="P23" s="365"/>
      <c r="Q23" s="365"/>
      <c r="R23" s="365"/>
      <c r="S23" s="365"/>
      <c r="T23" s="365"/>
      <c r="U23" s="365"/>
      <c r="V23" s="365"/>
      <c r="W23" s="365"/>
      <c r="X23" s="365"/>
      <c r="Y23" s="365"/>
      <c r="Z23" s="365"/>
      <c r="AA23" s="365"/>
    </row>
    <row r="24" spans="1:28" ht="12.75" customHeight="1" x14ac:dyDescent="0.25">
      <c r="A24" s="15"/>
      <c r="B24" s="1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2.75" customHeight="1" x14ac:dyDescent="0.25">
      <c r="A25" s="15"/>
      <c r="B25" s="1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2.75" customHeight="1" x14ac:dyDescent="0.25">
      <c r="A26" s="15"/>
      <c r="B26" s="1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2.75" customHeight="1" x14ac:dyDescent="0.25">
      <c r="A27" s="15"/>
      <c r="B27" s="1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2.75" customHeight="1" x14ac:dyDescent="0.25">
      <c r="A28" s="15"/>
      <c r="B28" s="15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2.75" customHeight="1" x14ac:dyDescent="0.25">
      <c r="A29" s="15"/>
      <c r="B29" s="1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2.75" customHeight="1" x14ac:dyDescent="0.25">
      <c r="A30" s="15"/>
      <c r="B30" s="1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2.75" customHeight="1" x14ac:dyDescent="0.25">
      <c r="A31" s="15"/>
      <c r="B31" s="1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2.75" customHeight="1" x14ac:dyDescent="0.25">
      <c r="A32" s="15"/>
      <c r="B32" s="1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2.75" customHeight="1" x14ac:dyDescent="0.25">
      <c r="A33" s="15"/>
      <c r="B33" s="1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2.75" customHeight="1" x14ac:dyDescent="0.25">
      <c r="A34" s="15"/>
      <c r="B34" s="1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2.75" customHeight="1" x14ac:dyDescent="0.25">
      <c r="A35" s="15"/>
      <c r="B35" s="1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2.75" customHeight="1" x14ac:dyDescent="0.25">
      <c r="A36" s="15"/>
      <c r="B36" s="1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2.75" customHeight="1" x14ac:dyDescent="0.25">
      <c r="A37" s="15"/>
      <c r="B37" s="1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2.75" customHeight="1" x14ac:dyDescent="0.25">
      <c r="A38" s="15"/>
      <c r="B38" s="1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2.75" customHeight="1" x14ac:dyDescent="0.25">
      <c r="A39" s="15"/>
      <c r="B39" s="1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 customHeight="1" x14ac:dyDescent="0.25">
      <c r="A40" s="15"/>
      <c r="B40" s="1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 customHeight="1" x14ac:dyDescent="0.25">
      <c r="A41" s="15"/>
      <c r="B41" s="1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 customHeight="1" x14ac:dyDescent="0.25">
      <c r="A42" s="15"/>
      <c r="B42" s="1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 customHeight="1" x14ac:dyDescent="0.25">
      <c r="A43" s="15"/>
      <c r="B43" s="1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 customHeight="1" x14ac:dyDescent="0.25">
      <c r="A44" s="15"/>
      <c r="B44" s="1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 customHeight="1" x14ac:dyDescent="0.25">
      <c r="A45" s="15"/>
      <c r="B45" s="1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75" customHeight="1" x14ac:dyDescent="0.25">
      <c r="A46" s="15"/>
      <c r="B46" s="1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 customHeight="1" x14ac:dyDescent="0.25">
      <c r="A47" s="15"/>
      <c r="B47" s="1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75" customHeight="1" x14ac:dyDescent="0.25">
      <c r="A48" s="15"/>
      <c r="B48" s="1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75" customHeight="1" x14ac:dyDescent="0.25">
      <c r="A49" s="15"/>
      <c r="B49" s="1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 customHeight="1" x14ac:dyDescent="0.25">
      <c r="A50" s="15"/>
      <c r="B50" s="1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 customHeight="1" x14ac:dyDescent="0.25">
      <c r="A51" s="15"/>
      <c r="B51" s="1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 customHeight="1" x14ac:dyDescent="0.25">
      <c r="A52" s="15"/>
      <c r="B52" s="1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 customHeight="1" x14ac:dyDescent="0.25">
      <c r="A53" s="15"/>
      <c r="B53" s="1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 customHeight="1" x14ac:dyDescent="0.25">
      <c r="A54" s="15"/>
      <c r="B54" s="1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 customHeight="1" x14ac:dyDescent="0.25">
      <c r="A55" s="15"/>
      <c r="B55" s="1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 customHeight="1" x14ac:dyDescent="0.25">
      <c r="A56" s="15"/>
      <c r="B56" s="1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 customHeight="1" x14ac:dyDescent="0.25">
      <c r="A57" s="15"/>
      <c r="B57" s="1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 customHeight="1" x14ac:dyDescent="0.25">
      <c r="A58" s="15"/>
      <c r="B58" s="1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 customHeight="1" x14ac:dyDescent="0.25">
      <c r="A59" s="15"/>
      <c r="B59" s="1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 customHeight="1" x14ac:dyDescent="0.25">
      <c r="A60" s="15"/>
      <c r="B60" s="1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 customHeight="1" x14ac:dyDescent="0.25">
      <c r="A61" s="15"/>
      <c r="B61" s="1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 customHeight="1" x14ac:dyDescent="0.25">
      <c r="A62" s="15"/>
      <c r="B62" s="1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 customHeight="1" x14ac:dyDescent="0.25">
      <c r="A63" s="15"/>
      <c r="B63" s="1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 customHeight="1" x14ac:dyDescent="0.25">
      <c r="A64" s="15"/>
      <c r="B64" s="1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 customHeight="1" x14ac:dyDescent="0.25">
      <c r="A65" s="15"/>
      <c r="B65" s="1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 customHeight="1" x14ac:dyDescent="0.25">
      <c r="A66" s="15"/>
      <c r="B66" s="1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 customHeight="1" x14ac:dyDescent="0.25">
      <c r="A67" s="15"/>
      <c r="B67" s="1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 customHeight="1" x14ac:dyDescent="0.25">
      <c r="A68" s="15"/>
      <c r="B68" s="1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 customHeight="1" x14ac:dyDescent="0.25">
      <c r="A69" s="15"/>
      <c r="B69" s="1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 customHeight="1" x14ac:dyDescent="0.25">
      <c r="A70" s="15"/>
      <c r="B70" s="1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 customHeight="1" x14ac:dyDescent="0.25">
      <c r="A71" s="15"/>
      <c r="B71" s="1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 customHeight="1" x14ac:dyDescent="0.25">
      <c r="A72" s="15"/>
      <c r="B72" s="1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 customHeight="1" x14ac:dyDescent="0.25">
      <c r="A73" s="15"/>
      <c r="B73" s="1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 customHeight="1" x14ac:dyDescent="0.25">
      <c r="A74" s="15"/>
      <c r="B74" s="1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 customHeight="1" x14ac:dyDescent="0.25">
      <c r="A75" s="15"/>
      <c r="B75" s="1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 customHeight="1" x14ac:dyDescent="0.25">
      <c r="A76" s="15"/>
      <c r="B76" s="1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 customHeight="1" x14ac:dyDescent="0.25">
      <c r="A77" s="15"/>
      <c r="B77" s="1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 customHeight="1" x14ac:dyDescent="0.25">
      <c r="A78" s="15"/>
      <c r="B78" s="1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 customHeight="1" x14ac:dyDescent="0.25">
      <c r="A79" s="15"/>
      <c r="B79" s="1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 customHeight="1" x14ac:dyDescent="0.25">
      <c r="A80" s="15"/>
      <c r="B80" s="1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 customHeight="1" x14ac:dyDescent="0.25">
      <c r="A81" s="15"/>
      <c r="B81" s="1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 customHeight="1" x14ac:dyDescent="0.25">
      <c r="A82" s="15"/>
      <c r="B82" s="1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 customHeight="1" x14ac:dyDescent="0.25">
      <c r="A83" s="15"/>
      <c r="B83" s="1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 customHeight="1" x14ac:dyDescent="0.25">
      <c r="A84" s="15"/>
      <c r="B84" s="1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 customHeight="1" x14ac:dyDescent="0.25">
      <c r="A85" s="15"/>
      <c r="B85" s="1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 customHeight="1" x14ac:dyDescent="0.25">
      <c r="A86" s="15"/>
      <c r="B86" s="1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 customHeight="1" x14ac:dyDescent="0.25">
      <c r="A87" s="15"/>
      <c r="B87" s="1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 customHeight="1" x14ac:dyDescent="0.25">
      <c r="A88" s="15"/>
      <c r="B88" s="1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 customHeight="1" x14ac:dyDescent="0.25">
      <c r="A89" s="15"/>
      <c r="B89" s="1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 customHeight="1" x14ac:dyDescent="0.25">
      <c r="A90" s="15"/>
      <c r="B90" s="1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 customHeight="1" x14ac:dyDescent="0.25">
      <c r="A91" s="15"/>
      <c r="B91" s="1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 customHeight="1" x14ac:dyDescent="0.25">
      <c r="A92" s="15"/>
      <c r="B92" s="1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 customHeight="1" x14ac:dyDescent="0.25">
      <c r="A93" s="15"/>
      <c r="B93" s="1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 customHeight="1" x14ac:dyDescent="0.25">
      <c r="A94" s="15"/>
      <c r="B94" s="1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 customHeight="1" x14ac:dyDescent="0.25">
      <c r="A95" s="15"/>
      <c r="B95" s="1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 customHeight="1" x14ac:dyDescent="0.25">
      <c r="A96" s="15"/>
      <c r="B96" s="1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 customHeight="1" x14ac:dyDescent="0.25">
      <c r="A97" s="15"/>
      <c r="B97" s="1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 customHeight="1" x14ac:dyDescent="0.25">
      <c r="A98" s="15"/>
      <c r="B98" s="1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 customHeight="1" x14ac:dyDescent="0.25">
      <c r="A99" s="15"/>
      <c r="B99" s="1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 customHeight="1" x14ac:dyDescent="0.25">
      <c r="A100" s="15"/>
      <c r="B100" s="1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 customHeight="1" x14ac:dyDescent="0.25">
      <c r="A101" s="15"/>
      <c r="B101" s="1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 customHeight="1" x14ac:dyDescent="0.25">
      <c r="A102" s="15"/>
      <c r="B102" s="1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 customHeight="1" x14ac:dyDescent="0.25">
      <c r="A103" s="15"/>
      <c r="B103" s="1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 customHeight="1" x14ac:dyDescent="0.25">
      <c r="A104" s="15"/>
      <c r="B104" s="1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 customHeight="1" x14ac:dyDescent="0.25">
      <c r="A105" s="15"/>
      <c r="B105" s="1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 customHeight="1" x14ac:dyDescent="0.25">
      <c r="A106" s="15"/>
      <c r="B106" s="1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 customHeight="1" x14ac:dyDescent="0.25">
      <c r="A107" s="15"/>
      <c r="B107" s="1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 customHeight="1" x14ac:dyDescent="0.25">
      <c r="A108" s="15"/>
      <c r="B108" s="1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 customHeight="1" x14ac:dyDescent="0.25">
      <c r="A109" s="15"/>
      <c r="B109" s="1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 customHeight="1" x14ac:dyDescent="0.25">
      <c r="A110" s="15"/>
      <c r="B110" s="1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 customHeight="1" x14ac:dyDescent="0.25">
      <c r="A111" s="15"/>
      <c r="B111" s="1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 customHeight="1" x14ac:dyDescent="0.25">
      <c r="A112" s="15"/>
      <c r="B112" s="1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 customHeight="1" x14ac:dyDescent="0.25">
      <c r="A113" s="15"/>
      <c r="B113" s="1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 customHeight="1" x14ac:dyDescent="0.25">
      <c r="A114" s="15"/>
      <c r="B114" s="1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 customHeight="1" x14ac:dyDescent="0.25">
      <c r="A115" s="15"/>
      <c r="B115" s="1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 customHeight="1" x14ac:dyDescent="0.25">
      <c r="A116" s="15"/>
      <c r="B116" s="1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 customHeight="1" x14ac:dyDescent="0.25">
      <c r="A117" s="15"/>
      <c r="B117" s="1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 customHeight="1" x14ac:dyDescent="0.25">
      <c r="A118" s="15"/>
      <c r="B118" s="1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 customHeight="1" x14ac:dyDescent="0.25">
      <c r="A119" s="15"/>
      <c r="B119" s="1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 customHeight="1" x14ac:dyDescent="0.25">
      <c r="A120" s="15"/>
      <c r="B120" s="1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 customHeight="1" x14ac:dyDescent="0.25">
      <c r="A121" s="15"/>
      <c r="B121" s="1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 customHeight="1" x14ac:dyDescent="0.25">
      <c r="A122" s="15"/>
      <c r="B122" s="1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 customHeight="1" x14ac:dyDescent="0.25">
      <c r="A123" s="15"/>
      <c r="B123" s="1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 customHeight="1" x14ac:dyDescent="0.25">
      <c r="A124" s="15"/>
      <c r="B124" s="1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 customHeight="1" x14ac:dyDescent="0.25">
      <c r="A125" s="15"/>
      <c r="B125" s="1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 customHeight="1" x14ac:dyDescent="0.25">
      <c r="A126" s="15"/>
      <c r="B126" s="1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 customHeight="1" x14ac:dyDescent="0.25">
      <c r="A127" s="15"/>
      <c r="B127" s="1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 customHeight="1" x14ac:dyDescent="0.25">
      <c r="A128" s="15"/>
      <c r="B128" s="1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 customHeight="1" x14ac:dyDescent="0.25">
      <c r="A129" s="15"/>
      <c r="B129" s="1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 customHeight="1" x14ac:dyDescent="0.25">
      <c r="A130" s="15"/>
      <c r="B130" s="1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 customHeight="1" x14ac:dyDescent="0.25">
      <c r="A131" s="15"/>
      <c r="B131" s="1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 customHeight="1" x14ac:dyDescent="0.25">
      <c r="A132" s="15"/>
      <c r="B132" s="1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 customHeight="1" x14ac:dyDescent="0.25">
      <c r="A133" s="15"/>
      <c r="B133" s="1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 customHeight="1" x14ac:dyDescent="0.25">
      <c r="A134" s="15"/>
      <c r="B134" s="1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 customHeight="1" x14ac:dyDescent="0.25">
      <c r="A135" s="15"/>
      <c r="B135" s="1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 customHeight="1" x14ac:dyDescent="0.25">
      <c r="A136" s="15"/>
      <c r="B136" s="1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 customHeight="1" x14ac:dyDescent="0.25">
      <c r="A137" s="15"/>
      <c r="B137" s="1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 customHeight="1" x14ac:dyDescent="0.25">
      <c r="A138" s="15"/>
      <c r="B138" s="1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 customHeight="1" x14ac:dyDescent="0.25">
      <c r="A139" s="15"/>
      <c r="B139" s="1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 customHeight="1" x14ac:dyDescent="0.25">
      <c r="A140" s="15"/>
      <c r="B140" s="1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 customHeight="1" x14ac:dyDescent="0.25">
      <c r="A141" s="15"/>
      <c r="B141" s="1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 customHeight="1" x14ac:dyDescent="0.25">
      <c r="A142" s="15"/>
      <c r="B142" s="1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 customHeight="1" x14ac:dyDescent="0.25">
      <c r="A143" s="15"/>
      <c r="B143" s="1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 customHeight="1" x14ac:dyDescent="0.25">
      <c r="A144" s="15"/>
      <c r="B144" s="1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 customHeight="1" x14ac:dyDescent="0.25">
      <c r="A145" s="15"/>
      <c r="B145" s="1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 customHeight="1" x14ac:dyDescent="0.25">
      <c r="A146" s="15"/>
      <c r="B146" s="1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 customHeight="1" x14ac:dyDescent="0.25">
      <c r="A147" s="15"/>
      <c r="B147" s="1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 customHeight="1" x14ac:dyDescent="0.25">
      <c r="A148" s="15"/>
      <c r="B148" s="1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 customHeight="1" x14ac:dyDescent="0.25">
      <c r="A149" s="15"/>
      <c r="B149" s="1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 customHeight="1" x14ac:dyDescent="0.25">
      <c r="A150" s="15"/>
      <c r="B150" s="1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 customHeight="1" x14ac:dyDescent="0.25">
      <c r="A151" s="15"/>
      <c r="B151" s="1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 customHeight="1" x14ac:dyDescent="0.25">
      <c r="A152" s="15"/>
      <c r="B152" s="1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 customHeight="1" x14ac:dyDescent="0.25">
      <c r="A153" s="15"/>
      <c r="B153" s="1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 customHeight="1" x14ac:dyDescent="0.25">
      <c r="A154" s="15"/>
      <c r="B154" s="1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 customHeight="1" x14ac:dyDescent="0.25">
      <c r="A155" s="15"/>
      <c r="B155" s="1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 customHeight="1" x14ac:dyDescent="0.25">
      <c r="A156" s="15"/>
      <c r="B156" s="1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 customHeight="1" x14ac:dyDescent="0.25">
      <c r="A157" s="15"/>
      <c r="B157" s="1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 customHeight="1" x14ac:dyDescent="0.25">
      <c r="A158" s="15"/>
      <c r="B158" s="1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 customHeight="1" x14ac:dyDescent="0.25">
      <c r="A159" s="15"/>
      <c r="B159" s="1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 customHeight="1" x14ac:dyDescent="0.25">
      <c r="A160" s="15"/>
      <c r="B160" s="1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 customHeight="1" x14ac:dyDescent="0.25">
      <c r="A161" s="15"/>
      <c r="B161" s="1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 customHeight="1" x14ac:dyDescent="0.25">
      <c r="A162" s="15"/>
      <c r="B162" s="1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 customHeight="1" x14ac:dyDescent="0.25">
      <c r="A163" s="15"/>
      <c r="B163" s="1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 customHeight="1" x14ac:dyDescent="0.25">
      <c r="A164" s="15"/>
      <c r="B164" s="1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 customHeight="1" x14ac:dyDescent="0.25">
      <c r="A165" s="15"/>
      <c r="B165" s="1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 customHeight="1" x14ac:dyDescent="0.25">
      <c r="A166" s="15"/>
      <c r="B166" s="1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 customHeight="1" x14ac:dyDescent="0.25">
      <c r="A167" s="15"/>
      <c r="B167" s="1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 customHeight="1" x14ac:dyDescent="0.25">
      <c r="A168" s="15"/>
      <c r="B168" s="1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 customHeight="1" x14ac:dyDescent="0.25">
      <c r="A169" s="15"/>
      <c r="B169" s="1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 customHeight="1" x14ac:dyDescent="0.25">
      <c r="A170" s="15"/>
      <c r="B170" s="1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 customHeight="1" x14ac:dyDescent="0.25">
      <c r="A171" s="15"/>
      <c r="B171" s="1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 customHeight="1" x14ac:dyDescent="0.25">
      <c r="A172" s="15"/>
      <c r="B172" s="1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 customHeight="1" x14ac:dyDescent="0.25">
      <c r="A173" s="15"/>
      <c r="B173" s="1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 customHeight="1" x14ac:dyDescent="0.25">
      <c r="A174" s="15"/>
      <c r="B174" s="1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 customHeight="1" x14ac:dyDescent="0.25">
      <c r="A175" s="15"/>
      <c r="B175" s="1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 customHeight="1" x14ac:dyDescent="0.25">
      <c r="A176" s="15"/>
      <c r="B176" s="1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 customHeight="1" x14ac:dyDescent="0.25">
      <c r="A177" s="15"/>
      <c r="B177" s="1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 customHeight="1" x14ac:dyDescent="0.25">
      <c r="A178" s="15"/>
      <c r="B178" s="1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 customHeight="1" x14ac:dyDescent="0.25">
      <c r="A179" s="15"/>
      <c r="B179" s="1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 customHeight="1" x14ac:dyDescent="0.25">
      <c r="A180" s="15"/>
      <c r="B180" s="1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 customHeight="1" x14ac:dyDescent="0.25">
      <c r="A181" s="15"/>
      <c r="B181" s="1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 customHeight="1" x14ac:dyDescent="0.25">
      <c r="A182" s="15"/>
      <c r="B182" s="1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 customHeight="1" x14ac:dyDescent="0.25">
      <c r="A183" s="15"/>
      <c r="B183" s="1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 customHeight="1" x14ac:dyDescent="0.25">
      <c r="A184" s="15"/>
      <c r="B184" s="1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 customHeight="1" x14ac:dyDescent="0.25">
      <c r="A185" s="15"/>
      <c r="B185" s="1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 customHeight="1" x14ac:dyDescent="0.25">
      <c r="A186" s="15"/>
      <c r="B186" s="1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 customHeight="1" x14ac:dyDescent="0.25">
      <c r="A187" s="15"/>
      <c r="B187" s="1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 customHeight="1" x14ac:dyDescent="0.25">
      <c r="A188" s="15"/>
      <c r="B188" s="1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 customHeight="1" x14ac:dyDescent="0.25">
      <c r="A189" s="15"/>
      <c r="B189" s="1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 customHeight="1" x14ac:dyDescent="0.25">
      <c r="A190" s="15"/>
      <c r="B190" s="1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 customHeight="1" x14ac:dyDescent="0.25">
      <c r="A191" s="15"/>
      <c r="B191" s="1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 customHeight="1" x14ac:dyDescent="0.25">
      <c r="A192" s="15"/>
      <c r="B192" s="1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 customHeight="1" x14ac:dyDescent="0.25">
      <c r="A193" s="15"/>
      <c r="B193" s="1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 customHeight="1" x14ac:dyDescent="0.25">
      <c r="A194" s="15"/>
      <c r="B194" s="1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 customHeight="1" x14ac:dyDescent="0.25">
      <c r="A195" s="15"/>
      <c r="B195" s="1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 customHeight="1" x14ac:dyDescent="0.25">
      <c r="A196" s="15"/>
      <c r="B196" s="1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 customHeight="1" x14ac:dyDescent="0.25">
      <c r="A197" s="15"/>
      <c r="B197" s="1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 customHeight="1" x14ac:dyDescent="0.25">
      <c r="A198" s="15"/>
      <c r="B198" s="1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 customHeight="1" x14ac:dyDescent="0.25">
      <c r="A199" s="15"/>
      <c r="B199" s="1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 customHeight="1" x14ac:dyDescent="0.25">
      <c r="A200" s="15"/>
      <c r="B200" s="1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 customHeight="1" x14ac:dyDescent="0.25">
      <c r="A201" s="15"/>
      <c r="B201" s="1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 customHeight="1" x14ac:dyDescent="0.25">
      <c r="A202" s="15"/>
      <c r="B202" s="1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 customHeight="1" x14ac:dyDescent="0.25">
      <c r="A203" s="15"/>
      <c r="B203" s="1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 customHeight="1" x14ac:dyDescent="0.25">
      <c r="A204" s="15"/>
      <c r="B204" s="1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 customHeight="1" x14ac:dyDescent="0.25">
      <c r="A205" s="15"/>
      <c r="B205" s="1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 customHeight="1" x14ac:dyDescent="0.25">
      <c r="A206" s="15"/>
      <c r="B206" s="1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 customHeight="1" x14ac:dyDescent="0.25">
      <c r="A207" s="15"/>
      <c r="B207" s="1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 customHeight="1" x14ac:dyDescent="0.25">
      <c r="A208" s="15"/>
      <c r="B208" s="1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 customHeight="1" x14ac:dyDescent="0.25">
      <c r="A209" s="15"/>
      <c r="B209" s="1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 customHeight="1" x14ac:dyDescent="0.25">
      <c r="A210" s="15"/>
      <c r="B210" s="1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 customHeight="1" x14ac:dyDescent="0.25">
      <c r="A211" s="15"/>
      <c r="B211" s="1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 customHeight="1" x14ac:dyDescent="0.25">
      <c r="A212" s="15"/>
      <c r="B212" s="1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 customHeight="1" x14ac:dyDescent="0.25">
      <c r="A213" s="15"/>
      <c r="B213" s="1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 customHeight="1" x14ac:dyDescent="0.25">
      <c r="A214" s="15"/>
      <c r="B214" s="1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 customHeight="1" x14ac:dyDescent="0.25">
      <c r="A215" s="15"/>
      <c r="B215" s="1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 customHeight="1" x14ac:dyDescent="0.25">
      <c r="A216" s="15"/>
      <c r="B216" s="1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 customHeight="1" x14ac:dyDescent="0.25">
      <c r="A217" s="15"/>
      <c r="B217" s="1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 customHeight="1" x14ac:dyDescent="0.25">
      <c r="A218" s="15"/>
      <c r="B218" s="1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 customHeight="1" x14ac:dyDescent="0.25">
      <c r="A219" s="15"/>
      <c r="B219" s="1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 customHeight="1" x14ac:dyDescent="0.25">
      <c r="A220" s="15"/>
      <c r="B220" s="1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 customHeight="1" x14ac:dyDescent="0.25">
      <c r="A221" s="15"/>
      <c r="B221" s="1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 customHeight="1" x14ac:dyDescent="0.25">
      <c r="A222" s="15"/>
      <c r="B222" s="1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 customHeight="1" x14ac:dyDescent="0.25">
      <c r="A223" s="15"/>
      <c r="B223" s="1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 customHeight="1" x14ac:dyDescent="0.25">
      <c r="A224" s="15"/>
      <c r="B224" s="1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 customHeight="1" x14ac:dyDescent="0.25">
      <c r="A225" s="15"/>
      <c r="B225" s="1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 customHeight="1" x14ac:dyDescent="0.25">
      <c r="A226" s="15"/>
      <c r="B226" s="1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 customHeight="1" x14ac:dyDescent="0.25">
      <c r="A227" s="15"/>
      <c r="B227" s="1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 customHeight="1" x14ac:dyDescent="0.25">
      <c r="A228" s="15"/>
      <c r="B228" s="1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 customHeight="1" x14ac:dyDescent="0.25">
      <c r="A229" s="15"/>
      <c r="B229" s="1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 customHeight="1" x14ac:dyDescent="0.25">
      <c r="A230" s="15"/>
      <c r="B230" s="1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 customHeight="1" x14ac:dyDescent="0.25">
      <c r="A231" s="15"/>
      <c r="B231" s="1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 customHeight="1" x14ac:dyDescent="0.25">
      <c r="A232" s="15"/>
      <c r="B232" s="1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 customHeight="1" x14ac:dyDescent="0.25">
      <c r="A233" s="15"/>
      <c r="B233" s="1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 customHeight="1" x14ac:dyDescent="0.25">
      <c r="A234" s="15"/>
      <c r="B234" s="1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 customHeight="1" x14ac:dyDescent="0.25">
      <c r="A235" s="15"/>
      <c r="B235" s="1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 customHeight="1" x14ac:dyDescent="0.25">
      <c r="A236" s="15"/>
      <c r="B236" s="1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 customHeight="1" x14ac:dyDescent="0.25">
      <c r="A237" s="15"/>
      <c r="B237" s="1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 customHeight="1" x14ac:dyDescent="0.25">
      <c r="A238" s="15"/>
      <c r="B238" s="1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 customHeight="1" x14ac:dyDescent="0.25">
      <c r="A239" s="15"/>
      <c r="B239" s="1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 customHeight="1" x14ac:dyDescent="0.25">
      <c r="A240" s="15"/>
      <c r="B240" s="1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 customHeight="1" x14ac:dyDescent="0.25">
      <c r="A241" s="15"/>
      <c r="B241" s="1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 customHeight="1" x14ac:dyDescent="0.25">
      <c r="A242" s="15"/>
      <c r="B242" s="1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 customHeight="1" x14ac:dyDescent="0.25">
      <c r="A243" s="15"/>
      <c r="B243" s="1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 customHeight="1" x14ac:dyDescent="0.25">
      <c r="A244" s="15"/>
      <c r="B244" s="1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 customHeight="1" x14ac:dyDescent="0.25">
      <c r="A245" s="15"/>
      <c r="B245" s="15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 customHeight="1" x14ac:dyDescent="0.25">
      <c r="A246" s="15"/>
      <c r="B246" s="15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 customHeight="1" x14ac:dyDescent="0.25">
      <c r="A247" s="15"/>
      <c r="B247" s="15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 customHeight="1" x14ac:dyDescent="0.25">
      <c r="A248" s="15"/>
      <c r="B248" s="15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 customHeight="1" x14ac:dyDescent="0.25">
      <c r="A249" s="15"/>
      <c r="B249" s="15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 customHeight="1" x14ac:dyDescent="0.25">
      <c r="A250" s="15"/>
      <c r="B250" s="15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 customHeight="1" x14ac:dyDescent="0.25">
      <c r="A251" s="15"/>
      <c r="B251" s="15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 customHeight="1" x14ac:dyDescent="0.25">
      <c r="A252" s="15"/>
      <c r="B252" s="15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 customHeight="1" x14ac:dyDescent="0.25">
      <c r="A253" s="15"/>
      <c r="B253" s="15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 customHeight="1" x14ac:dyDescent="0.25">
      <c r="A254" s="15"/>
      <c r="B254" s="15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 customHeight="1" x14ac:dyDescent="0.25">
      <c r="A255" s="15"/>
      <c r="B255" s="15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 customHeight="1" x14ac:dyDescent="0.25">
      <c r="A256" s="15"/>
      <c r="B256" s="15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 customHeight="1" x14ac:dyDescent="0.25">
      <c r="A257" s="15"/>
      <c r="B257" s="15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 customHeight="1" x14ac:dyDescent="0.25">
      <c r="A258" s="15"/>
      <c r="B258" s="15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 customHeight="1" x14ac:dyDescent="0.25">
      <c r="A259" s="15"/>
      <c r="B259" s="15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 customHeight="1" x14ac:dyDescent="0.25">
      <c r="A260" s="15"/>
      <c r="B260" s="15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 customHeight="1" x14ac:dyDescent="0.25">
      <c r="A261" s="15"/>
      <c r="B261" s="15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 customHeight="1" x14ac:dyDescent="0.25">
      <c r="A262" s="15"/>
      <c r="B262" s="15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 customHeight="1" x14ac:dyDescent="0.25">
      <c r="A263" s="15"/>
      <c r="B263" s="15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 customHeight="1" x14ac:dyDescent="0.25">
      <c r="A264" s="15"/>
      <c r="B264" s="15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 customHeight="1" x14ac:dyDescent="0.25">
      <c r="A265" s="15"/>
      <c r="B265" s="15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 customHeight="1" x14ac:dyDescent="0.25">
      <c r="A266" s="15"/>
      <c r="B266" s="15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 customHeight="1" x14ac:dyDescent="0.25">
      <c r="A267" s="15"/>
      <c r="B267" s="15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 customHeight="1" x14ac:dyDescent="0.25">
      <c r="A268" s="15"/>
      <c r="B268" s="15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 customHeight="1" x14ac:dyDescent="0.25">
      <c r="A269" s="15"/>
      <c r="B269" s="15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 customHeight="1" x14ac:dyDescent="0.25">
      <c r="A270" s="15"/>
      <c r="B270" s="15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 customHeight="1" x14ac:dyDescent="0.25">
      <c r="A271" s="15"/>
      <c r="B271" s="15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 customHeight="1" x14ac:dyDescent="0.25">
      <c r="A272" s="15"/>
      <c r="B272" s="15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 customHeight="1" x14ac:dyDescent="0.25">
      <c r="A273" s="15"/>
      <c r="B273" s="15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 customHeight="1" x14ac:dyDescent="0.25">
      <c r="A274" s="15"/>
      <c r="B274" s="15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 customHeight="1" x14ac:dyDescent="0.25">
      <c r="A275" s="15"/>
      <c r="B275" s="15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 customHeight="1" x14ac:dyDescent="0.25">
      <c r="A276" s="15"/>
      <c r="B276" s="15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 customHeight="1" x14ac:dyDescent="0.25">
      <c r="A277" s="15"/>
      <c r="B277" s="15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 customHeight="1" x14ac:dyDescent="0.25">
      <c r="A278" s="15"/>
      <c r="B278" s="15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 customHeight="1" x14ac:dyDescent="0.25">
      <c r="A279" s="15"/>
      <c r="B279" s="15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 customHeight="1" x14ac:dyDescent="0.25">
      <c r="A280" s="15"/>
      <c r="B280" s="15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 customHeight="1" x14ac:dyDescent="0.25">
      <c r="A281" s="15"/>
      <c r="B281" s="15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 customHeight="1" x14ac:dyDescent="0.25">
      <c r="A282" s="15"/>
      <c r="B282" s="15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 customHeight="1" x14ac:dyDescent="0.25">
      <c r="A283" s="15"/>
      <c r="B283" s="15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75" customHeight="1" x14ac:dyDescent="0.25">
      <c r="A284" s="15"/>
      <c r="B284" s="15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75" customHeight="1" x14ac:dyDescent="0.25">
      <c r="A285" s="15"/>
      <c r="B285" s="15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75" customHeight="1" x14ac:dyDescent="0.25">
      <c r="A286" s="15"/>
      <c r="B286" s="15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75" customHeight="1" x14ac:dyDescent="0.25">
      <c r="A287" s="15"/>
      <c r="B287" s="15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75" customHeight="1" x14ac:dyDescent="0.25">
      <c r="A288" s="15"/>
      <c r="B288" s="15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75" customHeight="1" x14ac:dyDescent="0.25">
      <c r="A289" s="15"/>
      <c r="B289" s="15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75" customHeight="1" x14ac:dyDescent="0.25">
      <c r="A290" s="15"/>
      <c r="B290" s="15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75" customHeight="1" x14ac:dyDescent="0.25">
      <c r="A291" s="15"/>
      <c r="B291" s="15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75" customHeight="1" x14ac:dyDescent="0.25">
      <c r="A292" s="15"/>
      <c r="B292" s="15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75" customHeight="1" x14ac:dyDescent="0.25">
      <c r="A293" s="15"/>
      <c r="B293" s="15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75" customHeight="1" x14ac:dyDescent="0.25">
      <c r="A294" s="15"/>
      <c r="B294" s="15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75" customHeight="1" x14ac:dyDescent="0.25">
      <c r="A295" s="15"/>
      <c r="B295" s="15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75" customHeight="1" x14ac:dyDescent="0.25">
      <c r="A296" s="15"/>
      <c r="B296" s="15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75" customHeight="1" x14ac:dyDescent="0.25">
      <c r="A297" s="15"/>
      <c r="B297" s="15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75" customHeight="1" x14ac:dyDescent="0.25">
      <c r="A298" s="15"/>
      <c r="B298" s="15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75" customHeight="1" x14ac:dyDescent="0.25">
      <c r="A299" s="15"/>
      <c r="B299" s="15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75" customHeight="1" x14ac:dyDescent="0.25">
      <c r="A300" s="15"/>
      <c r="B300" s="15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75" customHeight="1" x14ac:dyDescent="0.25">
      <c r="A301" s="15"/>
      <c r="B301" s="15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75" customHeight="1" x14ac:dyDescent="0.25">
      <c r="A302" s="15"/>
      <c r="B302" s="15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75" customHeight="1" x14ac:dyDescent="0.25">
      <c r="A303" s="15"/>
      <c r="B303" s="15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75" customHeight="1" x14ac:dyDescent="0.25">
      <c r="A304" s="15"/>
      <c r="B304" s="15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75" customHeight="1" x14ac:dyDescent="0.25">
      <c r="A305" s="15"/>
      <c r="B305" s="15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75" customHeight="1" x14ac:dyDescent="0.25">
      <c r="A306" s="15"/>
      <c r="B306" s="15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75" customHeight="1" x14ac:dyDescent="0.25">
      <c r="A307" s="15"/>
      <c r="B307" s="15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75" customHeight="1" x14ac:dyDescent="0.25">
      <c r="A308" s="15"/>
      <c r="B308" s="15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75" customHeight="1" x14ac:dyDescent="0.25">
      <c r="A309" s="15"/>
      <c r="B309" s="15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75" customHeight="1" x14ac:dyDescent="0.25">
      <c r="A310" s="15"/>
      <c r="B310" s="15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75" customHeight="1" x14ac:dyDescent="0.25">
      <c r="A311" s="15"/>
      <c r="B311" s="15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75" customHeight="1" x14ac:dyDescent="0.25">
      <c r="A312" s="15"/>
      <c r="B312" s="15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75" customHeight="1" x14ac:dyDescent="0.25">
      <c r="A313" s="15"/>
      <c r="B313" s="15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75" customHeight="1" x14ac:dyDescent="0.25">
      <c r="A314" s="15"/>
      <c r="B314" s="15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75" customHeight="1" x14ac:dyDescent="0.25">
      <c r="A315" s="15"/>
      <c r="B315" s="15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75" customHeight="1" x14ac:dyDescent="0.25">
      <c r="A316" s="15"/>
      <c r="B316" s="15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75" customHeight="1" x14ac:dyDescent="0.25">
      <c r="A317" s="15"/>
      <c r="B317" s="15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75" customHeight="1" x14ac:dyDescent="0.25">
      <c r="A318" s="15"/>
      <c r="B318" s="15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75" customHeight="1" x14ac:dyDescent="0.25">
      <c r="A319" s="15"/>
      <c r="B319" s="15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75" customHeight="1" x14ac:dyDescent="0.25">
      <c r="A320" s="15"/>
      <c r="B320" s="15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75" customHeight="1" x14ac:dyDescent="0.25">
      <c r="A321" s="15"/>
      <c r="B321" s="15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75" customHeight="1" x14ac:dyDescent="0.25">
      <c r="A322" s="15"/>
      <c r="B322" s="15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75" customHeight="1" x14ac:dyDescent="0.25">
      <c r="A323" s="15"/>
      <c r="B323" s="15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75" customHeight="1" x14ac:dyDescent="0.25">
      <c r="A324" s="15"/>
      <c r="B324" s="15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75" customHeight="1" x14ac:dyDescent="0.25">
      <c r="A325" s="15"/>
      <c r="B325" s="15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75" customHeight="1" x14ac:dyDescent="0.25">
      <c r="A326" s="15"/>
      <c r="B326" s="15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75" customHeight="1" x14ac:dyDescent="0.25">
      <c r="A327" s="15"/>
      <c r="B327" s="15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75" customHeight="1" x14ac:dyDescent="0.25">
      <c r="A328" s="15"/>
      <c r="B328" s="15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75" customHeight="1" x14ac:dyDescent="0.25">
      <c r="A329" s="15"/>
      <c r="B329" s="15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75" customHeight="1" x14ac:dyDescent="0.25">
      <c r="A330" s="15"/>
      <c r="B330" s="15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75" customHeight="1" x14ac:dyDescent="0.25">
      <c r="A331" s="15"/>
      <c r="B331" s="15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75" customHeight="1" x14ac:dyDescent="0.25">
      <c r="A332" s="15"/>
      <c r="B332" s="15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75" customHeight="1" x14ac:dyDescent="0.25">
      <c r="A333" s="15"/>
      <c r="B333" s="15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75" customHeight="1" x14ac:dyDescent="0.25">
      <c r="A334" s="15"/>
      <c r="B334" s="15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75" customHeight="1" x14ac:dyDescent="0.25">
      <c r="A335" s="15"/>
      <c r="B335" s="15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75" customHeight="1" x14ac:dyDescent="0.25">
      <c r="A336" s="15"/>
      <c r="B336" s="15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75" customHeight="1" x14ac:dyDescent="0.25">
      <c r="A337" s="15"/>
      <c r="B337" s="15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75" customHeight="1" x14ac:dyDescent="0.25">
      <c r="A338" s="15"/>
      <c r="B338" s="15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75" customHeight="1" x14ac:dyDescent="0.25">
      <c r="A339" s="15"/>
      <c r="B339" s="15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75" customHeight="1" x14ac:dyDescent="0.25">
      <c r="A340" s="15"/>
      <c r="B340" s="15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75" customHeight="1" x14ac:dyDescent="0.25">
      <c r="A341" s="15"/>
      <c r="B341" s="15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75" customHeight="1" x14ac:dyDescent="0.25">
      <c r="A342" s="15"/>
      <c r="B342" s="15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75" customHeight="1" x14ac:dyDescent="0.25">
      <c r="A343" s="15"/>
      <c r="B343" s="15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75" customHeight="1" x14ac:dyDescent="0.25">
      <c r="A344" s="15"/>
      <c r="B344" s="15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75" customHeight="1" x14ac:dyDescent="0.25">
      <c r="A345" s="15"/>
      <c r="B345" s="15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75" customHeight="1" x14ac:dyDescent="0.25">
      <c r="A346" s="15"/>
      <c r="B346" s="15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75" customHeight="1" x14ac:dyDescent="0.25">
      <c r="A347" s="15"/>
      <c r="B347" s="15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75" customHeight="1" x14ac:dyDescent="0.25">
      <c r="A348" s="15"/>
      <c r="B348" s="15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75" customHeight="1" x14ac:dyDescent="0.25">
      <c r="A349" s="15"/>
      <c r="B349" s="15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75" customHeight="1" x14ac:dyDescent="0.25">
      <c r="A350" s="15"/>
      <c r="B350" s="15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75" customHeight="1" x14ac:dyDescent="0.25">
      <c r="A351" s="15"/>
      <c r="B351" s="15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75" customHeight="1" x14ac:dyDescent="0.25">
      <c r="A352" s="15"/>
      <c r="B352" s="15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75" customHeight="1" x14ac:dyDescent="0.25">
      <c r="A353" s="15"/>
      <c r="B353" s="15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75" customHeight="1" x14ac:dyDescent="0.25">
      <c r="A354" s="15"/>
      <c r="B354" s="15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75" customHeight="1" x14ac:dyDescent="0.25">
      <c r="A355" s="15"/>
      <c r="B355" s="15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75" customHeight="1" x14ac:dyDescent="0.25">
      <c r="A356" s="15"/>
      <c r="B356" s="15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75" customHeight="1" x14ac:dyDescent="0.25">
      <c r="A357" s="15"/>
      <c r="B357" s="15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75" customHeight="1" x14ac:dyDescent="0.25">
      <c r="A358" s="15"/>
      <c r="B358" s="15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75" customHeight="1" x14ac:dyDescent="0.25">
      <c r="A359" s="15"/>
      <c r="B359" s="15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75" customHeight="1" x14ac:dyDescent="0.25">
      <c r="A360" s="15"/>
      <c r="B360" s="15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75" customHeight="1" x14ac:dyDescent="0.25">
      <c r="A361" s="15"/>
      <c r="B361" s="15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75" customHeight="1" x14ac:dyDescent="0.25">
      <c r="A362" s="15"/>
      <c r="B362" s="15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75" customHeight="1" x14ac:dyDescent="0.25">
      <c r="A363" s="15"/>
      <c r="B363" s="15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75" customHeight="1" x14ac:dyDescent="0.25">
      <c r="A364" s="15"/>
      <c r="B364" s="15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75" customHeight="1" x14ac:dyDescent="0.25">
      <c r="A365" s="15"/>
      <c r="B365" s="15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75" customHeight="1" x14ac:dyDescent="0.25">
      <c r="A366" s="15"/>
      <c r="B366" s="15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75" customHeight="1" x14ac:dyDescent="0.25">
      <c r="A367" s="15"/>
      <c r="B367" s="15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75" customHeight="1" x14ac:dyDescent="0.25">
      <c r="A368" s="15"/>
      <c r="B368" s="15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75" customHeight="1" x14ac:dyDescent="0.25">
      <c r="A369" s="15"/>
      <c r="B369" s="15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75" customHeight="1" x14ac:dyDescent="0.25">
      <c r="A370" s="15"/>
      <c r="B370" s="15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75" customHeight="1" x14ac:dyDescent="0.25">
      <c r="A371" s="15"/>
      <c r="B371" s="15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75" customHeight="1" x14ac:dyDescent="0.25">
      <c r="A372" s="15"/>
      <c r="B372" s="15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75" customHeight="1" x14ac:dyDescent="0.25">
      <c r="A373" s="15"/>
      <c r="B373" s="15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75" customHeight="1" x14ac:dyDescent="0.25">
      <c r="A374" s="15"/>
      <c r="B374" s="15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75" customHeight="1" x14ac:dyDescent="0.25">
      <c r="A375" s="15"/>
      <c r="B375" s="15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75" customHeight="1" x14ac:dyDescent="0.25">
      <c r="A376" s="15"/>
      <c r="B376" s="15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75" customHeight="1" x14ac:dyDescent="0.25">
      <c r="A377" s="15"/>
      <c r="B377" s="15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75" customHeight="1" x14ac:dyDescent="0.25">
      <c r="A378" s="15"/>
      <c r="B378" s="15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75" customHeight="1" x14ac:dyDescent="0.25">
      <c r="A379" s="15"/>
      <c r="B379" s="15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75" customHeight="1" x14ac:dyDescent="0.25">
      <c r="A380" s="15"/>
      <c r="B380" s="15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75" customHeight="1" x14ac:dyDescent="0.25">
      <c r="A381" s="15"/>
      <c r="B381" s="15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75" customHeight="1" x14ac:dyDescent="0.25">
      <c r="A382" s="15"/>
      <c r="B382" s="15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75" customHeight="1" x14ac:dyDescent="0.25">
      <c r="A383" s="15"/>
      <c r="B383" s="15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75" customHeight="1" x14ac:dyDescent="0.25">
      <c r="A384" s="15"/>
      <c r="B384" s="15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75" customHeight="1" x14ac:dyDescent="0.25">
      <c r="A385" s="15"/>
      <c r="B385" s="15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75" customHeight="1" x14ac:dyDescent="0.25">
      <c r="A386" s="15"/>
      <c r="B386" s="15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75" customHeight="1" x14ac:dyDescent="0.25">
      <c r="A387" s="15"/>
      <c r="B387" s="15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75" customHeight="1" x14ac:dyDescent="0.25">
      <c r="A388" s="15"/>
      <c r="B388" s="15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75" customHeight="1" x14ac:dyDescent="0.25">
      <c r="A389" s="15"/>
      <c r="B389" s="15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75" customHeight="1" x14ac:dyDescent="0.25">
      <c r="A390" s="15"/>
      <c r="B390" s="15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75" customHeight="1" x14ac:dyDescent="0.25">
      <c r="A391" s="15"/>
      <c r="B391" s="15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75" customHeight="1" x14ac:dyDescent="0.25">
      <c r="A392" s="15"/>
      <c r="B392" s="15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75" customHeight="1" x14ac:dyDescent="0.25">
      <c r="A393" s="15"/>
      <c r="B393" s="15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75" customHeight="1" x14ac:dyDescent="0.25">
      <c r="A394" s="15"/>
      <c r="B394" s="15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75" customHeight="1" x14ac:dyDescent="0.25">
      <c r="A395" s="15"/>
      <c r="B395" s="15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75" customHeight="1" x14ac:dyDescent="0.25">
      <c r="A396" s="15"/>
      <c r="B396" s="15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75" customHeight="1" x14ac:dyDescent="0.25">
      <c r="A397" s="15"/>
      <c r="B397" s="15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75" customHeight="1" x14ac:dyDescent="0.25">
      <c r="A398" s="15"/>
      <c r="B398" s="15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75" customHeight="1" x14ac:dyDescent="0.25">
      <c r="A399" s="15"/>
      <c r="B399" s="15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75" customHeight="1" x14ac:dyDescent="0.25">
      <c r="A400" s="15"/>
      <c r="B400" s="15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75" customHeight="1" x14ac:dyDescent="0.25">
      <c r="A401" s="15"/>
      <c r="B401" s="15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75" customHeight="1" x14ac:dyDescent="0.25">
      <c r="A402" s="15"/>
      <c r="B402" s="15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75" customHeight="1" x14ac:dyDescent="0.25">
      <c r="A403" s="15"/>
      <c r="B403" s="15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75" customHeight="1" x14ac:dyDescent="0.25">
      <c r="A404" s="15"/>
      <c r="B404" s="15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75" customHeight="1" x14ac:dyDescent="0.25">
      <c r="A405" s="15"/>
      <c r="B405" s="15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75" customHeight="1" x14ac:dyDescent="0.25">
      <c r="A406" s="15"/>
      <c r="B406" s="15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75" customHeight="1" x14ac:dyDescent="0.25">
      <c r="A407" s="15"/>
      <c r="B407" s="15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75" customHeight="1" x14ac:dyDescent="0.25">
      <c r="A408" s="15"/>
      <c r="B408" s="15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75" customHeight="1" x14ac:dyDescent="0.25">
      <c r="A409" s="15"/>
      <c r="B409" s="15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75" customHeight="1" x14ac:dyDescent="0.25">
      <c r="A410" s="15"/>
      <c r="B410" s="15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75" customHeight="1" x14ac:dyDescent="0.25">
      <c r="A411" s="15"/>
      <c r="B411" s="15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75" customHeight="1" x14ac:dyDescent="0.25">
      <c r="A412" s="15"/>
      <c r="B412" s="15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75" customHeight="1" x14ac:dyDescent="0.25">
      <c r="A413" s="15"/>
      <c r="B413" s="15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75" customHeight="1" x14ac:dyDescent="0.25">
      <c r="A414" s="15"/>
      <c r="B414" s="15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75" customHeight="1" x14ac:dyDescent="0.25">
      <c r="A415" s="15"/>
      <c r="B415" s="15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75" customHeight="1" x14ac:dyDescent="0.25">
      <c r="A416" s="15"/>
      <c r="B416" s="15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75" customHeight="1" x14ac:dyDescent="0.25">
      <c r="A417" s="15"/>
      <c r="B417" s="15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75" customHeight="1" x14ac:dyDescent="0.25">
      <c r="A418" s="15"/>
      <c r="B418" s="15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75" customHeight="1" x14ac:dyDescent="0.25">
      <c r="A419" s="15"/>
      <c r="B419" s="15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75" customHeight="1" x14ac:dyDescent="0.25">
      <c r="A420" s="15"/>
      <c r="B420" s="15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75" customHeight="1" x14ac:dyDescent="0.25">
      <c r="A421" s="15"/>
      <c r="B421" s="15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75" customHeight="1" x14ac:dyDescent="0.25">
      <c r="A422" s="15"/>
      <c r="B422" s="15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75" customHeight="1" x14ac:dyDescent="0.25">
      <c r="A423" s="15"/>
      <c r="B423" s="15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75" customHeight="1" x14ac:dyDescent="0.25">
      <c r="A424" s="15"/>
      <c r="B424" s="15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75" customHeight="1" x14ac:dyDescent="0.25">
      <c r="A425" s="15"/>
      <c r="B425" s="15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75" customHeight="1" x14ac:dyDescent="0.25">
      <c r="A426" s="15"/>
      <c r="B426" s="15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75" customHeight="1" x14ac:dyDescent="0.25">
      <c r="A427" s="15"/>
      <c r="B427" s="15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75" customHeight="1" x14ac:dyDescent="0.25">
      <c r="A428" s="15"/>
      <c r="B428" s="15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75" customHeight="1" x14ac:dyDescent="0.25">
      <c r="A429" s="15"/>
      <c r="B429" s="15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75" customHeight="1" x14ac:dyDescent="0.25">
      <c r="A430" s="15"/>
      <c r="B430" s="15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75" customHeight="1" x14ac:dyDescent="0.25">
      <c r="A431" s="15"/>
      <c r="B431" s="15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75" customHeight="1" x14ac:dyDescent="0.25">
      <c r="A432" s="15"/>
      <c r="B432" s="15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75" customHeight="1" x14ac:dyDescent="0.25">
      <c r="A433" s="15"/>
      <c r="B433" s="15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75" customHeight="1" x14ac:dyDescent="0.25">
      <c r="A434" s="15"/>
      <c r="B434" s="15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75" customHeight="1" x14ac:dyDescent="0.25">
      <c r="A435" s="15"/>
      <c r="B435" s="15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75" customHeight="1" x14ac:dyDescent="0.25">
      <c r="A436" s="15"/>
      <c r="B436" s="15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75" customHeight="1" x14ac:dyDescent="0.25">
      <c r="A437" s="15"/>
      <c r="B437" s="15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75" customHeight="1" x14ac:dyDescent="0.25">
      <c r="A438" s="15"/>
      <c r="B438" s="15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75" customHeight="1" x14ac:dyDescent="0.25">
      <c r="A439" s="15"/>
      <c r="B439" s="15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75" customHeight="1" x14ac:dyDescent="0.25">
      <c r="A440" s="15"/>
      <c r="B440" s="15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75" customHeight="1" x14ac:dyDescent="0.25">
      <c r="A441" s="15"/>
      <c r="B441" s="15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75" customHeight="1" x14ac:dyDescent="0.25">
      <c r="A442" s="15"/>
      <c r="B442" s="15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75" customHeight="1" x14ac:dyDescent="0.25">
      <c r="A443" s="15"/>
      <c r="B443" s="15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75" customHeight="1" x14ac:dyDescent="0.25">
      <c r="A444" s="15"/>
      <c r="B444" s="15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75" customHeight="1" x14ac:dyDescent="0.25">
      <c r="A445" s="15"/>
      <c r="B445" s="15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75" customHeight="1" x14ac:dyDescent="0.25">
      <c r="A446" s="15"/>
      <c r="B446" s="15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75" customHeight="1" x14ac:dyDescent="0.25">
      <c r="A447" s="15"/>
      <c r="B447" s="15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75" customHeight="1" x14ac:dyDescent="0.25">
      <c r="A448" s="15"/>
      <c r="B448" s="15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75" customHeight="1" x14ac:dyDescent="0.25">
      <c r="A449" s="15"/>
      <c r="B449" s="15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75" customHeight="1" x14ac:dyDescent="0.25">
      <c r="A450" s="15"/>
      <c r="B450" s="15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75" customHeight="1" x14ac:dyDescent="0.25">
      <c r="A451" s="15"/>
      <c r="B451" s="15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75" customHeight="1" x14ac:dyDescent="0.25">
      <c r="A452" s="15"/>
      <c r="B452" s="15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75" customHeight="1" x14ac:dyDescent="0.25">
      <c r="A453" s="15"/>
      <c r="B453" s="15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75" customHeight="1" x14ac:dyDescent="0.25">
      <c r="A454" s="15"/>
      <c r="B454" s="15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75" customHeight="1" x14ac:dyDescent="0.25">
      <c r="A455" s="15"/>
      <c r="B455" s="15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75" customHeight="1" x14ac:dyDescent="0.25">
      <c r="A456" s="15"/>
      <c r="B456" s="15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75" customHeight="1" x14ac:dyDescent="0.25">
      <c r="A457" s="15"/>
      <c r="B457" s="15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75" customHeight="1" x14ac:dyDescent="0.25">
      <c r="A458" s="15"/>
      <c r="B458" s="15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75" customHeight="1" x14ac:dyDescent="0.25">
      <c r="A459" s="15"/>
      <c r="B459" s="15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75" customHeight="1" x14ac:dyDescent="0.25">
      <c r="A460" s="15"/>
      <c r="B460" s="15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75" customHeight="1" x14ac:dyDescent="0.25">
      <c r="A461" s="15"/>
      <c r="B461" s="15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75" customHeight="1" x14ac:dyDescent="0.25">
      <c r="A462" s="15"/>
      <c r="B462" s="15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75" customHeight="1" x14ac:dyDescent="0.25">
      <c r="A463" s="15"/>
      <c r="B463" s="15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75" customHeight="1" x14ac:dyDescent="0.25">
      <c r="A464" s="15"/>
      <c r="B464" s="15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75" customHeight="1" x14ac:dyDescent="0.25">
      <c r="A465" s="15"/>
      <c r="B465" s="15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75" customHeight="1" x14ac:dyDescent="0.25">
      <c r="A466" s="15"/>
      <c r="B466" s="15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75" customHeight="1" x14ac:dyDescent="0.25">
      <c r="A467" s="15"/>
      <c r="B467" s="15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75" customHeight="1" x14ac:dyDescent="0.25">
      <c r="A468" s="15"/>
      <c r="B468" s="15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75" customHeight="1" x14ac:dyDescent="0.25">
      <c r="A469" s="15"/>
      <c r="B469" s="15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75" customHeight="1" x14ac:dyDescent="0.25">
      <c r="A470" s="15"/>
      <c r="B470" s="15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75" customHeight="1" x14ac:dyDescent="0.25">
      <c r="A471" s="15"/>
      <c r="B471" s="15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75" customHeight="1" x14ac:dyDescent="0.25">
      <c r="A472" s="15"/>
      <c r="B472" s="15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75" customHeight="1" x14ac:dyDescent="0.25">
      <c r="A473" s="15"/>
      <c r="B473" s="15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75" customHeight="1" x14ac:dyDescent="0.25">
      <c r="A474" s="15"/>
      <c r="B474" s="15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75" customHeight="1" x14ac:dyDescent="0.25">
      <c r="A475" s="15"/>
      <c r="B475" s="15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75" customHeight="1" x14ac:dyDescent="0.25">
      <c r="A476" s="15"/>
      <c r="B476" s="15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75" customHeight="1" x14ac:dyDescent="0.25">
      <c r="A477" s="15"/>
      <c r="B477" s="15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75" customHeight="1" x14ac:dyDescent="0.25">
      <c r="A478" s="15"/>
      <c r="B478" s="15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75" customHeight="1" x14ac:dyDescent="0.25">
      <c r="A479" s="15"/>
      <c r="B479" s="15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75" customHeight="1" x14ac:dyDescent="0.25">
      <c r="A480" s="15"/>
      <c r="B480" s="15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75" customHeight="1" x14ac:dyDescent="0.25">
      <c r="A481" s="15"/>
      <c r="B481" s="15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75" customHeight="1" x14ac:dyDescent="0.25">
      <c r="A482" s="15"/>
      <c r="B482" s="15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75" customHeight="1" x14ac:dyDescent="0.25">
      <c r="A483" s="15"/>
      <c r="B483" s="15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75" customHeight="1" x14ac:dyDescent="0.25">
      <c r="A484" s="15"/>
      <c r="B484" s="15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75" customHeight="1" x14ac:dyDescent="0.25">
      <c r="A485" s="15"/>
      <c r="B485" s="15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75" customHeight="1" x14ac:dyDescent="0.25">
      <c r="A486" s="15"/>
      <c r="B486" s="15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75" customHeight="1" x14ac:dyDescent="0.25">
      <c r="A487" s="15"/>
      <c r="B487" s="15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75" customHeight="1" x14ac:dyDescent="0.25">
      <c r="A488" s="15"/>
      <c r="B488" s="15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75" customHeight="1" x14ac:dyDescent="0.25">
      <c r="A489" s="15"/>
      <c r="B489" s="15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75" customHeight="1" x14ac:dyDescent="0.25">
      <c r="A490" s="15"/>
      <c r="B490" s="15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75" customHeight="1" x14ac:dyDescent="0.25">
      <c r="A491" s="15"/>
      <c r="B491" s="15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75" customHeight="1" x14ac:dyDescent="0.25">
      <c r="A492" s="15"/>
      <c r="B492" s="15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75" customHeight="1" x14ac:dyDescent="0.25">
      <c r="A493" s="15"/>
      <c r="B493" s="15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75" customHeight="1" x14ac:dyDescent="0.25">
      <c r="A494" s="15"/>
      <c r="B494" s="15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75" customHeight="1" x14ac:dyDescent="0.25">
      <c r="A495" s="15"/>
      <c r="B495" s="15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75" customHeight="1" x14ac:dyDescent="0.25">
      <c r="A496" s="15"/>
      <c r="B496" s="15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75" customHeight="1" x14ac:dyDescent="0.25">
      <c r="A497" s="15"/>
      <c r="B497" s="15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75" customHeight="1" x14ac:dyDescent="0.25">
      <c r="A498" s="15"/>
      <c r="B498" s="15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75" customHeight="1" x14ac:dyDescent="0.25">
      <c r="A499" s="15"/>
      <c r="B499" s="15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75" customHeight="1" x14ac:dyDescent="0.25">
      <c r="A500" s="15"/>
      <c r="B500" s="15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75" customHeight="1" x14ac:dyDescent="0.25">
      <c r="A501" s="15"/>
      <c r="B501" s="15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75" customHeight="1" x14ac:dyDescent="0.25">
      <c r="A502" s="15"/>
      <c r="B502" s="15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75" customHeight="1" x14ac:dyDescent="0.25">
      <c r="A503" s="15"/>
      <c r="B503" s="15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75" customHeight="1" x14ac:dyDescent="0.25">
      <c r="A504" s="15"/>
      <c r="B504" s="15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75" customHeight="1" x14ac:dyDescent="0.25">
      <c r="A505" s="15"/>
      <c r="B505" s="15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75" customHeight="1" x14ac:dyDescent="0.25">
      <c r="A506" s="15"/>
      <c r="B506" s="15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75" customHeight="1" x14ac:dyDescent="0.25">
      <c r="A507" s="15"/>
      <c r="B507" s="15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75" customHeight="1" x14ac:dyDescent="0.25">
      <c r="A508" s="15"/>
      <c r="B508" s="15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75" customHeight="1" x14ac:dyDescent="0.25">
      <c r="A509" s="15"/>
      <c r="B509" s="15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75" customHeight="1" x14ac:dyDescent="0.25">
      <c r="A510" s="15"/>
      <c r="B510" s="15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75" customHeight="1" x14ac:dyDescent="0.25">
      <c r="A511" s="15"/>
      <c r="B511" s="15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75" customHeight="1" x14ac:dyDescent="0.25">
      <c r="A512" s="15"/>
      <c r="B512" s="15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75" customHeight="1" x14ac:dyDescent="0.25">
      <c r="A513" s="15"/>
      <c r="B513" s="15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75" customHeight="1" x14ac:dyDescent="0.25">
      <c r="A514" s="15"/>
      <c r="B514" s="15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75" customHeight="1" x14ac:dyDescent="0.25">
      <c r="A515" s="15"/>
      <c r="B515" s="15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75" customHeight="1" x14ac:dyDescent="0.25">
      <c r="A516" s="15"/>
      <c r="B516" s="15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75" customHeight="1" x14ac:dyDescent="0.25">
      <c r="A517" s="15"/>
      <c r="B517" s="15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75" customHeight="1" x14ac:dyDescent="0.25">
      <c r="A518" s="15"/>
      <c r="B518" s="15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75" customHeight="1" x14ac:dyDescent="0.25">
      <c r="A519" s="15"/>
      <c r="B519" s="15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75" customHeight="1" x14ac:dyDescent="0.25">
      <c r="A520" s="15"/>
      <c r="B520" s="15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75" customHeight="1" x14ac:dyDescent="0.25">
      <c r="A521" s="15"/>
      <c r="B521" s="15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75" customHeight="1" x14ac:dyDescent="0.25">
      <c r="A522" s="15"/>
      <c r="B522" s="15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75" customHeight="1" x14ac:dyDescent="0.25">
      <c r="A523" s="15"/>
      <c r="B523" s="15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75" customHeight="1" x14ac:dyDescent="0.25">
      <c r="A524" s="15"/>
      <c r="B524" s="15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75" customHeight="1" x14ac:dyDescent="0.25">
      <c r="A525" s="15"/>
      <c r="B525" s="15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75" customHeight="1" x14ac:dyDescent="0.25">
      <c r="A526" s="15"/>
      <c r="B526" s="15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75" customHeight="1" x14ac:dyDescent="0.25">
      <c r="A527" s="15"/>
      <c r="B527" s="15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75" customHeight="1" x14ac:dyDescent="0.25">
      <c r="A528" s="15"/>
      <c r="B528" s="15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75" customHeight="1" x14ac:dyDescent="0.25">
      <c r="A529" s="15"/>
      <c r="B529" s="15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75" customHeight="1" x14ac:dyDescent="0.25">
      <c r="A530" s="15"/>
      <c r="B530" s="15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75" customHeight="1" x14ac:dyDescent="0.25">
      <c r="A531" s="15"/>
      <c r="B531" s="15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75" customHeight="1" x14ac:dyDescent="0.25">
      <c r="A532" s="15"/>
      <c r="B532" s="15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75" customHeight="1" x14ac:dyDescent="0.25">
      <c r="A533" s="15"/>
      <c r="B533" s="15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75" customHeight="1" x14ac:dyDescent="0.25">
      <c r="A534" s="15"/>
      <c r="B534" s="15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75" customHeight="1" x14ac:dyDescent="0.25">
      <c r="A535" s="15"/>
      <c r="B535" s="15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75" customHeight="1" x14ac:dyDescent="0.25">
      <c r="A536" s="15"/>
      <c r="B536" s="15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75" customHeight="1" x14ac:dyDescent="0.25">
      <c r="A537" s="15"/>
      <c r="B537" s="15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75" customHeight="1" x14ac:dyDescent="0.25">
      <c r="A538" s="15"/>
      <c r="B538" s="15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75" customHeight="1" x14ac:dyDescent="0.25">
      <c r="A539" s="15"/>
      <c r="B539" s="15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75" customHeight="1" x14ac:dyDescent="0.25">
      <c r="A540" s="15"/>
      <c r="B540" s="15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75" customHeight="1" x14ac:dyDescent="0.25">
      <c r="A541" s="15"/>
      <c r="B541" s="15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75" customHeight="1" x14ac:dyDescent="0.25">
      <c r="A542" s="15"/>
      <c r="B542" s="15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75" customHeight="1" x14ac:dyDescent="0.25">
      <c r="A543" s="15"/>
      <c r="B543" s="15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75" customHeight="1" x14ac:dyDescent="0.25">
      <c r="A544" s="15"/>
      <c r="B544" s="15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75" customHeight="1" x14ac:dyDescent="0.25">
      <c r="A545" s="15"/>
      <c r="B545" s="15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75" customHeight="1" x14ac:dyDescent="0.25">
      <c r="A546" s="15"/>
      <c r="B546" s="15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75" customHeight="1" x14ac:dyDescent="0.25">
      <c r="A547" s="15"/>
      <c r="B547" s="15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75" customHeight="1" x14ac:dyDescent="0.25">
      <c r="A548" s="15"/>
      <c r="B548" s="15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75" customHeight="1" x14ac:dyDescent="0.25">
      <c r="A549" s="15"/>
      <c r="B549" s="15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75" customHeight="1" x14ac:dyDescent="0.25">
      <c r="A550" s="15"/>
      <c r="B550" s="15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75" customHeight="1" x14ac:dyDescent="0.25">
      <c r="A551" s="15"/>
      <c r="B551" s="15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75" customHeight="1" x14ac:dyDescent="0.25">
      <c r="A552" s="15"/>
      <c r="B552" s="15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75" customHeight="1" x14ac:dyDescent="0.25">
      <c r="A553" s="15"/>
      <c r="B553" s="15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75" customHeight="1" x14ac:dyDescent="0.25">
      <c r="A554" s="15"/>
      <c r="B554" s="15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75" customHeight="1" x14ac:dyDescent="0.25">
      <c r="A555" s="15"/>
      <c r="B555" s="15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75" customHeight="1" x14ac:dyDescent="0.25">
      <c r="A556" s="15"/>
      <c r="B556" s="15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75" customHeight="1" x14ac:dyDescent="0.25">
      <c r="A557" s="15"/>
      <c r="B557" s="15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75" customHeight="1" x14ac:dyDescent="0.25">
      <c r="A558" s="15"/>
      <c r="B558" s="15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75" customHeight="1" x14ac:dyDescent="0.25">
      <c r="A559" s="15"/>
      <c r="B559" s="15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75" customHeight="1" x14ac:dyDescent="0.25">
      <c r="A560" s="15"/>
      <c r="B560" s="15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75" customHeight="1" x14ac:dyDescent="0.25">
      <c r="A561" s="15"/>
      <c r="B561" s="15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75" customHeight="1" x14ac:dyDescent="0.25">
      <c r="A562" s="15"/>
      <c r="B562" s="15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75" customHeight="1" x14ac:dyDescent="0.25">
      <c r="A563" s="15"/>
      <c r="B563" s="15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75" customHeight="1" x14ac:dyDescent="0.25">
      <c r="A564" s="15"/>
      <c r="B564" s="15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75" customHeight="1" x14ac:dyDescent="0.25">
      <c r="A565" s="15"/>
      <c r="B565" s="15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75" customHeight="1" x14ac:dyDescent="0.25">
      <c r="A566" s="15"/>
      <c r="B566" s="15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75" customHeight="1" x14ac:dyDescent="0.25">
      <c r="A567" s="15"/>
      <c r="B567" s="15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75" customHeight="1" x14ac:dyDescent="0.25">
      <c r="A568" s="15"/>
      <c r="B568" s="15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75" customHeight="1" x14ac:dyDescent="0.25">
      <c r="A569" s="15"/>
      <c r="B569" s="15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75" customHeight="1" x14ac:dyDescent="0.25">
      <c r="A570" s="15"/>
      <c r="B570" s="15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75" customHeight="1" x14ac:dyDescent="0.25">
      <c r="A571" s="15"/>
      <c r="B571" s="15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75" customHeight="1" x14ac:dyDescent="0.25">
      <c r="A572" s="15"/>
      <c r="B572" s="15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75" customHeight="1" x14ac:dyDescent="0.25">
      <c r="A573" s="15"/>
      <c r="B573" s="15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75" customHeight="1" x14ac:dyDescent="0.25">
      <c r="A574" s="15"/>
      <c r="B574" s="15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75" customHeight="1" x14ac:dyDescent="0.25">
      <c r="A575" s="15"/>
      <c r="B575" s="15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75" customHeight="1" x14ac:dyDescent="0.25">
      <c r="A576" s="15"/>
      <c r="B576" s="15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75" customHeight="1" x14ac:dyDescent="0.25">
      <c r="A577" s="15"/>
      <c r="B577" s="15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75" customHeight="1" x14ac:dyDescent="0.25">
      <c r="A578" s="15"/>
      <c r="B578" s="15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75" customHeight="1" x14ac:dyDescent="0.25">
      <c r="A579" s="15"/>
      <c r="B579" s="15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75" customHeight="1" x14ac:dyDescent="0.25">
      <c r="A580" s="15"/>
      <c r="B580" s="15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75" customHeight="1" x14ac:dyDescent="0.25">
      <c r="A581" s="15"/>
      <c r="B581" s="15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75" customHeight="1" x14ac:dyDescent="0.25">
      <c r="A582" s="15"/>
      <c r="B582" s="15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75" customHeight="1" x14ac:dyDescent="0.25">
      <c r="A583" s="15"/>
      <c r="B583" s="15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75" customHeight="1" x14ac:dyDescent="0.25">
      <c r="A584" s="15"/>
      <c r="B584" s="15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75" customHeight="1" x14ac:dyDescent="0.25">
      <c r="A585" s="15"/>
      <c r="B585" s="15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75" customHeight="1" x14ac:dyDescent="0.25">
      <c r="A586" s="15"/>
      <c r="B586" s="15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75" customHeight="1" x14ac:dyDescent="0.25">
      <c r="A587" s="15"/>
      <c r="B587" s="15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75" customHeight="1" x14ac:dyDescent="0.25">
      <c r="A588" s="15"/>
      <c r="B588" s="15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75" customHeight="1" x14ac:dyDescent="0.25">
      <c r="A589" s="15"/>
      <c r="B589" s="15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75" customHeight="1" x14ac:dyDescent="0.25">
      <c r="A590" s="15"/>
      <c r="B590" s="15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75" customHeight="1" x14ac:dyDescent="0.25">
      <c r="A591" s="15"/>
      <c r="B591" s="15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75" customHeight="1" x14ac:dyDescent="0.25">
      <c r="A592" s="15"/>
      <c r="B592" s="15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75" customHeight="1" x14ac:dyDescent="0.25">
      <c r="A593" s="15"/>
      <c r="B593" s="15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75" customHeight="1" x14ac:dyDescent="0.25">
      <c r="A594" s="15"/>
      <c r="B594" s="15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75" customHeight="1" x14ac:dyDescent="0.25">
      <c r="A595" s="15"/>
      <c r="B595" s="15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75" customHeight="1" x14ac:dyDescent="0.25">
      <c r="A596" s="15"/>
      <c r="B596" s="15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75" customHeight="1" x14ac:dyDescent="0.25">
      <c r="A597" s="15"/>
      <c r="B597" s="15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75" customHeight="1" x14ac:dyDescent="0.25">
      <c r="A598" s="15"/>
      <c r="B598" s="15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75" customHeight="1" x14ac:dyDescent="0.25">
      <c r="A599" s="15"/>
      <c r="B599" s="15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75" customHeight="1" x14ac:dyDescent="0.25">
      <c r="A600" s="15"/>
      <c r="B600" s="15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75" customHeight="1" x14ac:dyDescent="0.25">
      <c r="A601" s="15"/>
      <c r="B601" s="15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75" customHeight="1" x14ac:dyDescent="0.25">
      <c r="A602" s="15"/>
      <c r="B602" s="15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75" customHeight="1" x14ac:dyDescent="0.25">
      <c r="A603" s="15"/>
      <c r="B603" s="15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75" customHeight="1" x14ac:dyDescent="0.25">
      <c r="A604" s="15"/>
      <c r="B604" s="15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75" customHeight="1" x14ac:dyDescent="0.25">
      <c r="A605" s="15"/>
      <c r="B605" s="15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75" customHeight="1" x14ac:dyDescent="0.25">
      <c r="A606" s="15"/>
      <c r="B606" s="15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75" customHeight="1" x14ac:dyDescent="0.25">
      <c r="A607" s="15"/>
      <c r="B607" s="15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75" customHeight="1" x14ac:dyDescent="0.25">
      <c r="A608" s="15"/>
      <c r="B608" s="15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75" customHeight="1" x14ac:dyDescent="0.25">
      <c r="A609" s="15"/>
      <c r="B609" s="15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75" customHeight="1" x14ac:dyDescent="0.25">
      <c r="A610" s="15"/>
      <c r="B610" s="15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75" customHeight="1" x14ac:dyDescent="0.25">
      <c r="A611" s="15"/>
      <c r="B611" s="15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75" customHeight="1" x14ac:dyDescent="0.25">
      <c r="A612" s="15"/>
      <c r="B612" s="15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75" customHeight="1" x14ac:dyDescent="0.25">
      <c r="A613" s="15"/>
      <c r="B613" s="15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75" customHeight="1" x14ac:dyDescent="0.25">
      <c r="A614" s="15"/>
      <c r="B614" s="15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75" customHeight="1" x14ac:dyDescent="0.25">
      <c r="A615" s="15"/>
      <c r="B615" s="15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75" customHeight="1" x14ac:dyDescent="0.25">
      <c r="A616" s="15"/>
      <c r="B616" s="15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75" customHeight="1" x14ac:dyDescent="0.25">
      <c r="A617" s="15"/>
      <c r="B617" s="15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75" customHeight="1" x14ac:dyDescent="0.25">
      <c r="A618" s="15"/>
      <c r="B618" s="15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75" customHeight="1" x14ac:dyDescent="0.25">
      <c r="A619" s="15"/>
      <c r="B619" s="15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75" customHeight="1" x14ac:dyDescent="0.25">
      <c r="A620" s="15"/>
      <c r="B620" s="15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75" customHeight="1" x14ac:dyDescent="0.25">
      <c r="A621" s="15"/>
      <c r="B621" s="15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75" customHeight="1" x14ac:dyDescent="0.25">
      <c r="A622" s="15"/>
      <c r="B622" s="15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75" customHeight="1" x14ac:dyDescent="0.25">
      <c r="A623" s="15"/>
      <c r="B623" s="15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75" customHeight="1" x14ac:dyDescent="0.25">
      <c r="A624" s="15"/>
      <c r="B624" s="15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75" customHeight="1" x14ac:dyDescent="0.25">
      <c r="A625" s="15"/>
      <c r="B625" s="15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75" customHeight="1" x14ac:dyDescent="0.25">
      <c r="A626" s="15"/>
      <c r="B626" s="15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75" customHeight="1" x14ac:dyDescent="0.25">
      <c r="A627" s="15"/>
      <c r="B627" s="15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75" customHeight="1" x14ac:dyDescent="0.25">
      <c r="A628" s="15"/>
      <c r="B628" s="15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75" customHeight="1" x14ac:dyDescent="0.25">
      <c r="A629" s="15"/>
      <c r="B629" s="15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75" customHeight="1" x14ac:dyDescent="0.25">
      <c r="A630" s="15"/>
      <c r="B630" s="15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75" customHeight="1" x14ac:dyDescent="0.25">
      <c r="A631" s="15"/>
      <c r="B631" s="15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75" customHeight="1" x14ac:dyDescent="0.25">
      <c r="A632" s="15"/>
      <c r="B632" s="15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75" customHeight="1" x14ac:dyDescent="0.25">
      <c r="A633" s="15"/>
      <c r="B633" s="15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75" customHeight="1" x14ac:dyDescent="0.25">
      <c r="A634" s="15"/>
      <c r="B634" s="15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75" customHeight="1" x14ac:dyDescent="0.25">
      <c r="A635" s="15"/>
      <c r="B635" s="15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75" customHeight="1" x14ac:dyDescent="0.25">
      <c r="A636" s="15"/>
      <c r="B636" s="15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75" customHeight="1" x14ac:dyDescent="0.25">
      <c r="A637" s="15"/>
      <c r="B637" s="15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75" customHeight="1" x14ac:dyDescent="0.25">
      <c r="A638" s="15"/>
      <c r="B638" s="15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75" customHeight="1" x14ac:dyDescent="0.25">
      <c r="A639" s="15"/>
      <c r="B639" s="15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75" customHeight="1" x14ac:dyDescent="0.25">
      <c r="A640" s="15"/>
      <c r="B640" s="15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75" customHeight="1" x14ac:dyDescent="0.25">
      <c r="A641" s="15"/>
      <c r="B641" s="15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75" customHeight="1" x14ac:dyDescent="0.25">
      <c r="A642" s="15"/>
      <c r="B642" s="15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75" customHeight="1" x14ac:dyDescent="0.25">
      <c r="A643" s="15"/>
      <c r="B643" s="15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75" customHeight="1" x14ac:dyDescent="0.25">
      <c r="A644" s="15"/>
      <c r="B644" s="15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75" customHeight="1" x14ac:dyDescent="0.25">
      <c r="A645" s="15"/>
      <c r="B645" s="15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75" customHeight="1" x14ac:dyDescent="0.25">
      <c r="A646" s="15"/>
      <c r="B646" s="15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75" customHeight="1" x14ac:dyDescent="0.25">
      <c r="A647" s="15"/>
      <c r="B647" s="15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75" customHeight="1" x14ac:dyDescent="0.25">
      <c r="A648" s="15"/>
      <c r="B648" s="15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75" customHeight="1" x14ac:dyDescent="0.25">
      <c r="A649" s="15"/>
      <c r="B649" s="15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75" customHeight="1" x14ac:dyDescent="0.25">
      <c r="A650" s="15"/>
      <c r="B650" s="15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75" customHeight="1" x14ac:dyDescent="0.25">
      <c r="A651" s="15"/>
      <c r="B651" s="15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75" customHeight="1" x14ac:dyDescent="0.25">
      <c r="A652" s="15"/>
      <c r="B652" s="15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75" customHeight="1" x14ac:dyDescent="0.25">
      <c r="A653" s="15"/>
      <c r="B653" s="15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75" customHeight="1" x14ac:dyDescent="0.25">
      <c r="A654" s="15"/>
      <c r="B654" s="15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75" customHeight="1" x14ac:dyDescent="0.25">
      <c r="A655" s="15"/>
      <c r="B655" s="15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75" customHeight="1" x14ac:dyDescent="0.25">
      <c r="A656" s="15"/>
      <c r="B656" s="15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75" customHeight="1" x14ac:dyDescent="0.25">
      <c r="A657" s="15"/>
      <c r="B657" s="15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75" customHeight="1" x14ac:dyDescent="0.25">
      <c r="A658" s="15"/>
      <c r="B658" s="15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75" customHeight="1" x14ac:dyDescent="0.25">
      <c r="A659" s="15"/>
      <c r="B659" s="15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75" customHeight="1" x14ac:dyDescent="0.25">
      <c r="A660" s="15"/>
      <c r="B660" s="15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75" customHeight="1" x14ac:dyDescent="0.25">
      <c r="A661" s="15"/>
      <c r="B661" s="15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75" customHeight="1" x14ac:dyDescent="0.25">
      <c r="A662" s="15"/>
      <c r="B662" s="15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75" customHeight="1" x14ac:dyDescent="0.25">
      <c r="A663" s="15"/>
      <c r="B663" s="15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75" customHeight="1" x14ac:dyDescent="0.25">
      <c r="A664" s="15"/>
      <c r="B664" s="15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75" customHeight="1" x14ac:dyDescent="0.25">
      <c r="A665" s="15"/>
      <c r="B665" s="15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75" customHeight="1" x14ac:dyDescent="0.25">
      <c r="A666" s="15"/>
      <c r="B666" s="15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75" customHeight="1" x14ac:dyDescent="0.25">
      <c r="A667" s="15"/>
      <c r="B667" s="15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75" customHeight="1" x14ac:dyDescent="0.25">
      <c r="A668" s="15"/>
      <c r="B668" s="15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75" customHeight="1" x14ac:dyDescent="0.25">
      <c r="A669" s="15"/>
      <c r="B669" s="15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75" customHeight="1" x14ac:dyDescent="0.25">
      <c r="A670" s="15"/>
      <c r="B670" s="15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75" customHeight="1" x14ac:dyDescent="0.25">
      <c r="A671" s="15"/>
      <c r="B671" s="15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75" customHeight="1" x14ac:dyDescent="0.25">
      <c r="A672" s="15"/>
      <c r="B672" s="15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75" customHeight="1" x14ac:dyDescent="0.25">
      <c r="A673" s="15"/>
      <c r="B673" s="15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75" customHeight="1" x14ac:dyDescent="0.25">
      <c r="A674" s="15"/>
      <c r="B674" s="15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75" customHeight="1" x14ac:dyDescent="0.25">
      <c r="A675" s="15"/>
      <c r="B675" s="15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75" customHeight="1" x14ac:dyDescent="0.25">
      <c r="A676" s="15"/>
      <c r="B676" s="15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75" customHeight="1" x14ac:dyDescent="0.25">
      <c r="A677" s="15"/>
      <c r="B677" s="15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75" customHeight="1" x14ac:dyDescent="0.25">
      <c r="A678" s="15"/>
      <c r="B678" s="15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75" customHeight="1" x14ac:dyDescent="0.25">
      <c r="A679" s="15"/>
      <c r="B679" s="15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75" customHeight="1" x14ac:dyDescent="0.25">
      <c r="A680" s="15"/>
      <c r="B680" s="15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75" customHeight="1" x14ac:dyDescent="0.25">
      <c r="A681" s="15"/>
      <c r="B681" s="15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75" customHeight="1" x14ac:dyDescent="0.25">
      <c r="A682" s="15"/>
      <c r="B682" s="15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75" customHeight="1" x14ac:dyDescent="0.25">
      <c r="A683" s="15"/>
      <c r="B683" s="15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75" customHeight="1" x14ac:dyDescent="0.25">
      <c r="A684" s="15"/>
      <c r="B684" s="15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75" customHeight="1" x14ac:dyDescent="0.25">
      <c r="A685" s="15"/>
      <c r="B685" s="15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75" customHeight="1" x14ac:dyDescent="0.25">
      <c r="A686" s="15"/>
      <c r="B686" s="15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75" customHeight="1" x14ac:dyDescent="0.25">
      <c r="A687" s="15"/>
      <c r="B687" s="15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75" customHeight="1" x14ac:dyDescent="0.25">
      <c r="A688" s="15"/>
      <c r="B688" s="15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75" customHeight="1" x14ac:dyDescent="0.25">
      <c r="A689" s="15"/>
      <c r="B689" s="15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75" customHeight="1" x14ac:dyDescent="0.25">
      <c r="A690" s="15"/>
      <c r="B690" s="15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75" customHeight="1" x14ac:dyDescent="0.25">
      <c r="A691" s="15"/>
      <c r="B691" s="15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75" customHeight="1" x14ac:dyDescent="0.25">
      <c r="A692" s="15"/>
      <c r="B692" s="15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75" customHeight="1" x14ac:dyDescent="0.25">
      <c r="A693" s="15"/>
      <c r="B693" s="15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75" customHeight="1" x14ac:dyDescent="0.25">
      <c r="A694" s="15"/>
      <c r="B694" s="15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75" customHeight="1" x14ac:dyDescent="0.25">
      <c r="A695" s="15"/>
      <c r="B695" s="15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75" customHeight="1" x14ac:dyDescent="0.25">
      <c r="A696" s="15"/>
      <c r="B696" s="15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75" customHeight="1" x14ac:dyDescent="0.25">
      <c r="A697" s="15"/>
      <c r="B697" s="15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75" customHeight="1" x14ac:dyDescent="0.25">
      <c r="A698" s="15"/>
      <c r="B698" s="15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75" customHeight="1" x14ac:dyDescent="0.25">
      <c r="A699" s="15"/>
      <c r="B699" s="15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75" customHeight="1" x14ac:dyDescent="0.25">
      <c r="A700" s="15"/>
      <c r="B700" s="15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75" customHeight="1" x14ac:dyDescent="0.25">
      <c r="A701" s="15"/>
      <c r="B701" s="15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75" customHeight="1" x14ac:dyDescent="0.25">
      <c r="A702" s="15"/>
      <c r="B702" s="15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75" customHeight="1" x14ac:dyDescent="0.25">
      <c r="A703" s="15"/>
      <c r="B703" s="15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75" customHeight="1" x14ac:dyDescent="0.25">
      <c r="A704" s="15"/>
      <c r="B704" s="15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75" customHeight="1" x14ac:dyDescent="0.25">
      <c r="A705" s="15"/>
      <c r="B705" s="15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75" customHeight="1" x14ac:dyDescent="0.25">
      <c r="A706" s="15"/>
      <c r="B706" s="15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75" customHeight="1" x14ac:dyDescent="0.25">
      <c r="A707" s="15"/>
      <c r="B707" s="15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75" customHeight="1" x14ac:dyDescent="0.25">
      <c r="A708" s="15"/>
      <c r="B708" s="15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75" customHeight="1" x14ac:dyDescent="0.25">
      <c r="A709" s="15"/>
      <c r="B709" s="15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75" customHeight="1" x14ac:dyDescent="0.25">
      <c r="A710" s="15"/>
      <c r="B710" s="15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75" customHeight="1" x14ac:dyDescent="0.25">
      <c r="A711" s="15"/>
      <c r="B711" s="15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75" customHeight="1" x14ac:dyDescent="0.25">
      <c r="A712" s="15"/>
      <c r="B712" s="15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75" customHeight="1" x14ac:dyDescent="0.25">
      <c r="A713" s="15"/>
      <c r="B713" s="15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75" customHeight="1" x14ac:dyDescent="0.25">
      <c r="A714" s="15"/>
      <c r="B714" s="15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75" customHeight="1" x14ac:dyDescent="0.25">
      <c r="A715" s="15"/>
      <c r="B715" s="15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75" customHeight="1" x14ac:dyDescent="0.25">
      <c r="A716" s="15"/>
      <c r="B716" s="15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75" customHeight="1" x14ac:dyDescent="0.25">
      <c r="A717" s="15"/>
      <c r="B717" s="15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75" customHeight="1" x14ac:dyDescent="0.25">
      <c r="A718" s="15"/>
      <c r="B718" s="15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75" customHeight="1" x14ac:dyDescent="0.25">
      <c r="A719" s="15"/>
      <c r="B719" s="15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75" customHeight="1" x14ac:dyDescent="0.25">
      <c r="A720" s="15"/>
      <c r="B720" s="15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75" customHeight="1" x14ac:dyDescent="0.25">
      <c r="A721" s="15"/>
      <c r="B721" s="15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75" customHeight="1" x14ac:dyDescent="0.25">
      <c r="A722" s="15"/>
      <c r="B722" s="15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75" customHeight="1" x14ac:dyDescent="0.25">
      <c r="A723" s="15"/>
      <c r="B723" s="15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75" customHeight="1" x14ac:dyDescent="0.25">
      <c r="A724" s="15"/>
      <c r="B724" s="15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75" customHeight="1" x14ac:dyDescent="0.25">
      <c r="A725" s="15"/>
      <c r="B725" s="15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75" customHeight="1" x14ac:dyDescent="0.25">
      <c r="A726" s="15"/>
      <c r="B726" s="15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75" customHeight="1" x14ac:dyDescent="0.25">
      <c r="A727" s="15"/>
      <c r="B727" s="15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75" customHeight="1" x14ac:dyDescent="0.25">
      <c r="A728" s="15"/>
      <c r="B728" s="15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75" customHeight="1" x14ac:dyDescent="0.25">
      <c r="A729" s="15"/>
      <c r="B729" s="15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75" customHeight="1" x14ac:dyDescent="0.25">
      <c r="A730" s="15"/>
      <c r="B730" s="15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75" customHeight="1" x14ac:dyDescent="0.25">
      <c r="A731" s="15"/>
      <c r="B731" s="15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75" customHeight="1" x14ac:dyDescent="0.25">
      <c r="A732" s="15"/>
      <c r="B732" s="15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75" customHeight="1" x14ac:dyDescent="0.25">
      <c r="A733" s="15"/>
      <c r="B733" s="15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75" customHeight="1" x14ac:dyDescent="0.25">
      <c r="A734" s="15"/>
      <c r="B734" s="15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75" customHeight="1" x14ac:dyDescent="0.25">
      <c r="A735" s="15"/>
      <c r="B735" s="15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75" customHeight="1" x14ac:dyDescent="0.25">
      <c r="A736" s="15"/>
      <c r="B736" s="15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75" customHeight="1" x14ac:dyDescent="0.25">
      <c r="A737" s="15"/>
      <c r="B737" s="15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75" customHeight="1" x14ac:dyDescent="0.25">
      <c r="A738" s="15"/>
      <c r="B738" s="15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75" customHeight="1" x14ac:dyDescent="0.25">
      <c r="A739" s="15"/>
      <c r="B739" s="15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75" customHeight="1" x14ac:dyDescent="0.25">
      <c r="A740" s="15"/>
      <c r="B740" s="15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75" customHeight="1" x14ac:dyDescent="0.25">
      <c r="A741" s="15"/>
      <c r="B741" s="15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75" customHeight="1" x14ac:dyDescent="0.25">
      <c r="A742" s="15"/>
      <c r="B742" s="15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75" customHeight="1" x14ac:dyDescent="0.25">
      <c r="A743" s="15"/>
      <c r="B743" s="15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75" customHeight="1" x14ac:dyDescent="0.25">
      <c r="A744" s="15"/>
      <c r="B744" s="15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75" customHeight="1" x14ac:dyDescent="0.25">
      <c r="A745" s="15"/>
      <c r="B745" s="15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75" customHeight="1" x14ac:dyDescent="0.25">
      <c r="A746" s="15"/>
      <c r="B746" s="15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75" customHeight="1" x14ac:dyDescent="0.25">
      <c r="A747" s="15"/>
      <c r="B747" s="15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75" customHeight="1" x14ac:dyDescent="0.25">
      <c r="A748" s="15"/>
      <c r="B748" s="15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75" customHeight="1" x14ac:dyDescent="0.25">
      <c r="A749" s="15"/>
      <c r="B749" s="15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75" customHeight="1" x14ac:dyDescent="0.25">
      <c r="A750" s="15"/>
      <c r="B750" s="15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75" customHeight="1" x14ac:dyDescent="0.25">
      <c r="A751" s="15"/>
      <c r="B751" s="15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75" customHeight="1" x14ac:dyDescent="0.25">
      <c r="A752" s="15"/>
      <c r="B752" s="15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75" customHeight="1" x14ac:dyDescent="0.25">
      <c r="A753" s="15"/>
      <c r="B753" s="15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75" customHeight="1" x14ac:dyDescent="0.25">
      <c r="A754" s="15"/>
      <c r="B754" s="15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75" customHeight="1" x14ac:dyDescent="0.25">
      <c r="A755" s="15"/>
      <c r="B755" s="15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75" customHeight="1" x14ac:dyDescent="0.25">
      <c r="A756" s="15"/>
      <c r="B756" s="15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75" customHeight="1" x14ac:dyDescent="0.25">
      <c r="A757" s="15"/>
      <c r="B757" s="15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75" customHeight="1" x14ac:dyDescent="0.25">
      <c r="A758" s="15"/>
      <c r="B758" s="15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75" customHeight="1" x14ac:dyDescent="0.25">
      <c r="A759" s="15"/>
      <c r="B759" s="15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75" customHeight="1" x14ac:dyDescent="0.25">
      <c r="A760" s="15"/>
      <c r="B760" s="15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75" customHeight="1" x14ac:dyDescent="0.25">
      <c r="A761" s="15"/>
      <c r="B761" s="15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75" customHeight="1" x14ac:dyDescent="0.25">
      <c r="A762" s="15"/>
      <c r="B762" s="15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75" customHeight="1" x14ac:dyDescent="0.25">
      <c r="A763" s="15"/>
      <c r="B763" s="15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75" customHeight="1" x14ac:dyDescent="0.25">
      <c r="A764" s="15"/>
      <c r="B764" s="15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75" customHeight="1" x14ac:dyDescent="0.25">
      <c r="A765" s="15"/>
      <c r="B765" s="15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75" customHeight="1" x14ac:dyDescent="0.25">
      <c r="A766" s="15"/>
      <c r="B766" s="15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75" customHeight="1" x14ac:dyDescent="0.25">
      <c r="A767" s="15"/>
      <c r="B767" s="15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75" customHeight="1" x14ac:dyDescent="0.25">
      <c r="A768" s="15"/>
      <c r="B768" s="15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75" customHeight="1" x14ac:dyDescent="0.25">
      <c r="A769" s="15"/>
      <c r="B769" s="15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75" customHeight="1" x14ac:dyDescent="0.25">
      <c r="A770" s="15"/>
      <c r="B770" s="15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75" customHeight="1" x14ac:dyDescent="0.25">
      <c r="A771" s="15"/>
      <c r="B771" s="15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75" customHeight="1" x14ac:dyDescent="0.25">
      <c r="A772" s="15"/>
      <c r="B772" s="15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75" customHeight="1" x14ac:dyDescent="0.25">
      <c r="A773" s="15"/>
      <c r="B773" s="15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75" customHeight="1" x14ac:dyDescent="0.25">
      <c r="A774" s="15"/>
      <c r="B774" s="15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75" customHeight="1" x14ac:dyDescent="0.25">
      <c r="A775" s="15"/>
      <c r="B775" s="15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75" customHeight="1" x14ac:dyDescent="0.25">
      <c r="A776" s="15"/>
      <c r="B776" s="15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75" customHeight="1" x14ac:dyDescent="0.25">
      <c r="A777" s="15"/>
      <c r="B777" s="15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75" customHeight="1" x14ac:dyDescent="0.25">
      <c r="A778" s="15"/>
      <c r="B778" s="15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75" customHeight="1" x14ac:dyDescent="0.25">
      <c r="A779" s="15"/>
      <c r="B779" s="15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75" customHeight="1" x14ac:dyDescent="0.25">
      <c r="A780" s="15"/>
      <c r="B780" s="15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75" customHeight="1" x14ac:dyDescent="0.25">
      <c r="A781" s="15"/>
      <c r="B781" s="15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75" customHeight="1" x14ac:dyDescent="0.25">
      <c r="A782" s="15"/>
      <c r="B782" s="15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75" customHeight="1" x14ac:dyDescent="0.25">
      <c r="A783" s="15"/>
      <c r="B783" s="15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75" customHeight="1" x14ac:dyDescent="0.25">
      <c r="A784" s="15"/>
      <c r="B784" s="15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75" customHeight="1" x14ac:dyDescent="0.25">
      <c r="A785" s="15"/>
      <c r="B785" s="15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75" customHeight="1" x14ac:dyDescent="0.25">
      <c r="A786" s="15"/>
      <c r="B786" s="15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75" customHeight="1" x14ac:dyDescent="0.25">
      <c r="A787" s="15"/>
      <c r="B787" s="15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75" customHeight="1" x14ac:dyDescent="0.25">
      <c r="A788" s="15"/>
      <c r="B788" s="15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75" customHeight="1" x14ac:dyDescent="0.25">
      <c r="A789" s="15"/>
      <c r="B789" s="15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75" customHeight="1" x14ac:dyDescent="0.25">
      <c r="A790" s="15"/>
      <c r="B790" s="15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75" customHeight="1" x14ac:dyDescent="0.25">
      <c r="A791" s="15"/>
      <c r="B791" s="15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75" customHeight="1" x14ac:dyDescent="0.25">
      <c r="A792" s="15"/>
      <c r="B792" s="15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75" customHeight="1" x14ac:dyDescent="0.25">
      <c r="A793" s="15"/>
      <c r="B793" s="15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75" customHeight="1" x14ac:dyDescent="0.25">
      <c r="A794" s="15"/>
      <c r="B794" s="15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75" customHeight="1" x14ac:dyDescent="0.25">
      <c r="A795" s="15"/>
      <c r="B795" s="15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75" customHeight="1" x14ac:dyDescent="0.25">
      <c r="A796" s="15"/>
      <c r="B796" s="15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75" customHeight="1" x14ac:dyDescent="0.25">
      <c r="A797" s="15"/>
      <c r="B797" s="15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75" customHeight="1" x14ac:dyDescent="0.25">
      <c r="A798" s="15"/>
      <c r="B798" s="15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75" customHeight="1" x14ac:dyDescent="0.25">
      <c r="A799" s="15"/>
      <c r="B799" s="15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75" customHeight="1" x14ac:dyDescent="0.25">
      <c r="A800" s="15"/>
      <c r="B800" s="15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75" customHeight="1" x14ac:dyDescent="0.25">
      <c r="A801" s="15"/>
      <c r="B801" s="15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75" customHeight="1" x14ac:dyDescent="0.25">
      <c r="A802" s="15"/>
      <c r="B802" s="15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75" customHeight="1" x14ac:dyDescent="0.25">
      <c r="A803" s="15"/>
      <c r="B803" s="15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75" customHeight="1" x14ac:dyDescent="0.25">
      <c r="A804" s="15"/>
      <c r="B804" s="15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75" customHeight="1" x14ac:dyDescent="0.25">
      <c r="A805" s="15"/>
      <c r="B805" s="15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75" customHeight="1" x14ac:dyDescent="0.25">
      <c r="A806" s="15"/>
      <c r="B806" s="15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75" customHeight="1" x14ac:dyDescent="0.25">
      <c r="A807" s="15"/>
      <c r="B807" s="15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75" customHeight="1" x14ac:dyDescent="0.25">
      <c r="A808" s="15"/>
      <c r="B808" s="15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75" customHeight="1" x14ac:dyDescent="0.25">
      <c r="A809" s="15"/>
      <c r="B809" s="15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75" customHeight="1" x14ac:dyDescent="0.25">
      <c r="A810" s="15"/>
      <c r="B810" s="15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75" customHeight="1" x14ac:dyDescent="0.25">
      <c r="A811" s="15"/>
      <c r="B811" s="15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75" customHeight="1" x14ac:dyDescent="0.25">
      <c r="A812" s="15"/>
      <c r="B812" s="15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75" customHeight="1" x14ac:dyDescent="0.25">
      <c r="A813" s="15"/>
      <c r="B813" s="15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75" customHeight="1" x14ac:dyDescent="0.25">
      <c r="A814" s="15"/>
      <c r="B814" s="15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75" customHeight="1" x14ac:dyDescent="0.25">
      <c r="A815" s="15"/>
      <c r="B815" s="15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75" customHeight="1" x14ac:dyDescent="0.25">
      <c r="A816" s="15"/>
      <c r="B816" s="15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75" customHeight="1" x14ac:dyDescent="0.25">
      <c r="A817" s="15"/>
      <c r="B817" s="15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75" customHeight="1" x14ac:dyDescent="0.25">
      <c r="A818" s="15"/>
      <c r="B818" s="15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75" customHeight="1" x14ac:dyDescent="0.25">
      <c r="A819" s="15"/>
      <c r="B819" s="15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75" customHeight="1" x14ac:dyDescent="0.25">
      <c r="A820" s="15"/>
      <c r="B820" s="15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75" customHeight="1" x14ac:dyDescent="0.25">
      <c r="A821" s="15"/>
      <c r="B821" s="15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75" customHeight="1" x14ac:dyDescent="0.25">
      <c r="A822" s="15"/>
      <c r="B822" s="15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75" customHeight="1" x14ac:dyDescent="0.25">
      <c r="A823" s="15"/>
      <c r="B823" s="15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75" customHeight="1" x14ac:dyDescent="0.25">
      <c r="A824" s="15"/>
      <c r="B824" s="15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75" customHeight="1" x14ac:dyDescent="0.25">
      <c r="A825" s="15"/>
      <c r="B825" s="15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75" customHeight="1" x14ac:dyDescent="0.25">
      <c r="A826" s="15"/>
      <c r="B826" s="15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75" customHeight="1" x14ac:dyDescent="0.25">
      <c r="A827" s="15"/>
      <c r="B827" s="15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75" customHeight="1" x14ac:dyDescent="0.25">
      <c r="A828" s="15"/>
      <c r="B828" s="15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75" customHeight="1" x14ac:dyDescent="0.25">
      <c r="A829" s="15"/>
      <c r="B829" s="15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75" customHeight="1" x14ac:dyDescent="0.25">
      <c r="A830" s="15"/>
      <c r="B830" s="15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75" customHeight="1" x14ac:dyDescent="0.25">
      <c r="A831" s="15"/>
      <c r="B831" s="15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75" customHeight="1" x14ac:dyDescent="0.25">
      <c r="A832" s="15"/>
      <c r="B832" s="15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75" customHeight="1" x14ac:dyDescent="0.25">
      <c r="A833" s="15"/>
      <c r="B833" s="15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75" customHeight="1" x14ac:dyDescent="0.25">
      <c r="A834" s="15"/>
      <c r="B834" s="15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75" customHeight="1" x14ac:dyDescent="0.25">
      <c r="A835" s="15"/>
      <c r="B835" s="15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75" customHeight="1" x14ac:dyDescent="0.25">
      <c r="A836" s="15"/>
      <c r="B836" s="15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75" customHeight="1" x14ac:dyDescent="0.25">
      <c r="A837" s="15"/>
      <c r="B837" s="15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75" customHeight="1" x14ac:dyDescent="0.25">
      <c r="A838" s="15"/>
      <c r="B838" s="15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75" customHeight="1" x14ac:dyDescent="0.25">
      <c r="A839" s="15"/>
      <c r="B839" s="15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75" customHeight="1" x14ac:dyDescent="0.25">
      <c r="A840" s="15"/>
      <c r="B840" s="15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75" customHeight="1" x14ac:dyDescent="0.25">
      <c r="A841" s="15"/>
      <c r="B841" s="15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75" customHeight="1" x14ac:dyDescent="0.25">
      <c r="A842" s="15"/>
      <c r="B842" s="15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75" customHeight="1" x14ac:dyDescent="0.25">
      <c r="A843" s="15"/>
      <c r="B843" s="15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75" customHeight="1" x14ac:dyDescent="0.25">
      <c r="A844" s="15"/>
      <c r="B844" s="15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75" customHeight="1" x14ac:dyDescent="0.25">
      <c r="A845" s="15"/>
      <c r="B845" s="15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75" customHeight="1" x14ac:dyDescent="0.25">
      <c r="A846" s="15"/>
      <c r="B846" s="15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75" customHeight="1" x14ac:dyDescent="0.25">
      <c r="A847" s="15"/>
      <c r="B847" s="15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75" customHeight="1" x14ac:dyDescent="0.25">
      <c r="A848" s="15"/>
      <c r="B848" s="15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75" customHeight="1" x14ac:dyDescent="0.25">
      <c r="A849" s="15"/>
      <c r="B849" s="15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75" customHeight="1" x14ac:dyDescent="0.25">
      <c r="A850" s="15"/>
      <c r="B850" s="15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75" customHeight="1" x14ac:dyDescent="0.25">
      <c r="A851" s="15"/>
      <c r="B851" s="15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75" customHeight="1" x14ac:dyDescent="0.25">
      <c r="A852" s="15"/>
      <c r="B852" s="15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75" customHeight="1" x14ac:dyDescent="0.25">
      <c r="A853" s="15"/>
      <c r="B853" s="15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75" customHeight="1" x14ac:dyDescent="0.25">
      <c r="A854" s="15"/>
      <c r="B854" s="15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75" customHeight="1" x14ac:dyDescent="0.25">
      <c r="A855" s="15"/>
      <c r="B855" s="15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75" customHeight="1" x14ac:dyDescent="0.25">
      <c r="A856" s="15"/>
      <c r="B856" s="15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75" customHeight="1" x14ac:dyDescent="0.25">
      <c r="A857" s="15"/>
      <c r="B857" s="15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75" customHeight="1" x14ac:dyDescent="0.25">
      <c r="A858" s="15"/>
      <c r="B858" s="15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75" customHeight="1" x14ac:dyDescent="0.25">
      <c r="A859" s="15"/>
      <c r="B859" s="15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75" customHeight="1" x14ac:dyDescent="0.25">
      <c r="A860" s="15"/>
      <c r="B860" s="15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75" customHeight="1" x14ac:dyDescent="0.25">
      <c r="A861" s="15"/>
      <c r="B861" s="15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75" customHeight="1" x14ac:dyDescent="0.25">
      <c r="A862" s="15"/>
      <c r="B862" s="15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75" customHeight="1" x14ac:dyDescent="0.25">
      <c r="A863" s="15"/>
      <c r="B863" s="15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75" customHeight="1" x14ac:dyDescent="0.25">
      <c r="A864" s="15"/>
      <c r="B864" s="15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75" customHeight="1" x14ac:dyDescent="0.25">
      <c r="A865" s="15"/>
      <c r="B865" s="15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75" customHeight="1" x14ac:dyDescent="0.25">
      <c r="A866" s="15"/>
      <c r="B866" s="15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75" customHeight="1" x14ac:dyDescent="0.25">
      <c r="A867" s="15"/>
      <c r="B867" s="15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75" customHeight="1" x14ac:dyDescent="0.25">
      <c r="A868" s="15"/>
      <c r="B868" s="15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75" customHeight="1" x14ac:dyDescent="0.25">
      <c r="A869" s="15"/>
      <c r="B869" s="15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75" customHeight="1" x14ac:dyDescent="0.25">
      <c r="A870" s="15"/>
      <c r="B870" s="15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75" customHeight="1" x14ac:dyDescent="0.25">
      <c r="A871" s="15"/>
      <c r="B871" s="15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75" customHeight="1" x14ac:dyDescent="0.25">
      <c r="A872" s="15"/>
      <c r="B872" s="15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75" customHeight="1" x14ac:dyDescent="0.25">
      <c r="A873" s="15"/>
      <c r="B873" s="15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75" customHeight="1" x14ac:dyDescent="0.25">
      <c r="A874" s="15"/>
      <c r="B874" s="15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75" customHeight="1" x14ac:dyDescent="0.25">
      <c r="A875" s="15"/>
      <c r="B875" s="15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75" customHeight="1" x14ac:dyDescent="0.25">
      <c r="A876" s="15"/>
      <c r="B876" s="15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75" customHeight="1" x14ac:dyDescent="0.25">
      <c r="A877" s="15"/>
      <c r="B877" s="15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75" customHeight="1" x14ac:dyDescent="0.25">
      <c r="A878" s="15"/>
      <c r="B878" s="15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75" customHeight="1" x14ac:dyDescent="0.25">
      <c r="A879" s="15"/>
      <c r="B879" s="15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75" customHeight="1" x14ac:dyDescent="0.25">
      <c r="A880" s="15"/>
      <c r="B880" s="15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75" customHeight="1" x14ac:dyDescent="0.25">
      <c r="A881" s="15"/>
      <c r="B881" s="15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75" customHeight="1" x14ac:dyDescent="0.25">
      <c r="A882" s="15"/>
      <c r="B882" s="15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75" customHeight="1" x14ac:dyDescent="0.25">
      <c r="A883" s="15"/>
      <c r="B883" s="15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75" customHeight="1" x14ac:dyDescent="0.25">
      <c r="A884" s="15"/>
      <c r="B884" s="15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75" customHeight="1" x14ac:dyDescent="0.25">
      <c r="A885" s="15"/>
      <c r="B885" s="15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75" customHeight="1" x14ac:dyDescent="0.25">
      <c r="A886" s="15"/>
      <c r="B886" s="15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75" customHeight="1" x14ac:dyDescent="0.25">
      <c r="A887" s="15"/>
      <c r="B887" s="15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75" customHeight="1" x14ac:dyDescent="0.25">
      <c r="A888" s="15"/>
      <c r="B888" s="15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75" customHeight="1" x14ac:dyDescent="0.25">
      <c r="A889" s="15"/>
      <c r="B889" s="15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75" customHeight="1" x14ac:dyDescent="0.25">
      <c r="A890" s="15"/>
      <c r="B890" s="15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75" customHeight="1" x14ac:dyDescent="0.25">
      <c r="A891" s="15"/>
      <c r="B891" s="15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75" customHeight="1" x14ac:dyDescent="0.25">
      <c r="A892" s="15"/>
      <c r="B892" s="15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75" customHeight="1" x14ac:dyDescent="0.25">
      <c r="A893" s="15"/>
      <c r="B893" s="15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75" customHeight="1" x14ac:dyDescent="0.25">
      <c r="A894" s="15"/>
      <c r="B894" s="15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75" customHeight="1" x14ac:dyDescent="0.25">
      <c r="A895" s="15"/>
      <c r="B895" s="15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75" customHeight="1" x14ac:dyDescent="0.25">
      <c r="A896" s="15"/>
      <c r="B896" s="15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75" customHeight="1" x14ac:dyDescent="0.25">
      <c r="A897" s="15"/>
      <c r="B897" s="15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75" customHeight="1" x14ac:dyDescent="0.25">
      <c r="A898" s="15"/>
      <c r="B898" s="15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75" customHeight="1" x14ac:dyDescent="0.25">
      <c r="A899" s="15"/>
      <c r="B899" s="15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75" customHeight="1" x14ac:dyDescent="0.25">
      <c r="A900" s="15"/>
      <c r="B900" s="15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75" customHeight="1" x14ac:dyDescent="0.25">
      <c r="A901" s="15"/>
      <c r="B901" s="15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75" customHeight="1" x14ac:dyDescent="0.25">
      <c r="A902" s="15"/>
      <c r="B902" s="15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75" customHeight="1" x14ac:dyDescent="0.25">
      <c r="A903" s="15"/>
      <c r="B903" s="15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75" customHeight="1" x14ac:dyDescent="0.25">
      <c r="A904" s="15"/>
      <c r="B904" s="15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75" customHeight="1" x14ac:dyDescent="0.25">
      <c r="A905" s="15"/>
      <c r="B905" s="15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75" customHeight="1" x14ac:dyDescent="0.25">
      <c r="A906" s="15"/>
      <c r="B906" s="15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75" customHeight="1" x14ac:dyDescent="0.25">
      <c r="A907" s="15"/>
      <c r="B907" s="15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75" customHeight="1" x14ac:dyDescent="0.25">
      <c r="A908" s="15"/>
      <c r="B908" s="15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75" customHeight="1" x14ac:dyDescent="0.25">
      <c r="A909" s="15"/>
      <c r="B909" s="15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75" customHeight="1" x14ac:dyDescent="0.25">
      <c r="A910" s="15"/>
      <c r="B910" s="15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75" customHeight="1" x14ac:dyDescent="0.25">
      <c r="A911" s="15"/>
      <c r="B911" s="15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75" customHeight="1" x14ac:dyDescent="0.25">
      <c r="A912" s="15"/>
      <c r="B912" s="15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75" customHeight="1" x14ac:dyDescent="0.25">
      <c r="A913" s="15"/>
      <c r="B913" s="15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75" customHeight="1" x14ac:dyDescent="0.25">
      <c r="A914" s="15"/>
      <c r="B914" s="15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75" customHeight="1" x14ac:dyDescent="0.25">
      <c r="A915" s="15"/>
      <c r="B915" s="15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75" customHeight="1" x14ac:dyDescent="0.25">
      <c r="A916" s="15"/>
      <c r="B916" s="15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75" customHeight="1" x14ac:dyDescent="0.25">
      <c r="A917" s="15"/>
      <c r="B917" s="15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75" customHeight="1" x14ac:dyDescent="0.25">
      <c r="A918" s="15"/>
      <c r="B918" s="15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75" customHeight="1" x14ac:dyDescent="0.25">
      <c r="A919" s="15"/>
      <c r="B919" s="15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75" customHeight="1" x14ac:dyDescent="0.25">
      <c r="A920" s="15"/>
      <c r="B920" s="15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75" customHeight="1" x14ac:dyDescent="0.25">
      <c r="A921" s="15"/>
      <c r="B921" s="15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75" customHeight="1" x14ac:dyDescent="0.25">
      <c r="A922" s="15"/>
      <c r="B922" s="15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75" customHeight="1" x14ac:dyDescent="0.25">
      <c r="A923" s="15"/>
      <c r="B923" s="15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75" customHeight="1" x14ac:dyDescent="0.25">
      <c r="A924" s="15"/>
      <c r="B924" s="15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75" customHeight="1" x14ac:dyDescent="0.25">
      <c r="A925" s="15"/>
      <c r="B925" s="15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75" customHeight="1" x14ac:dyDescent="0.25">
      <c r="A926" s="15"/>
      <c r="B926" s="15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75" customHeight="1" x14ac:dyDescent="0.25">
      <c r="A927" s="15"/>
      <c r="B927" s="15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75" customHeight="1" x14ac:dyDescent="0.25">
      <c r="A928" s="15"/>
      <c r="B928" s="15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75" customHeight="1" x14ac:dyDescent="0.25">
      <c r="A929" s="15"/>
      <c r="B929" s="15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75" customHeight="1" x14ac:dyDescent="0.25">
      <c r="A930" s="15"/>
      <c r="B930" s="15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75" customHeight="1" x14ac:dyDescent="0.25">
      <c r="A931" s="15"/>
      <c r="B931" s="15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75" customHeight="1" x14ac:dyDescent="0.25">
      <c r="A932" s="15"/>
      <c r="B932" s="15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75" customHeight="1" x14ac:dyDescent="0.25">
      <c r="A933" s="15"/>
      <c r="B933" s="15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75" customHeight="1" x14ac:dyDescent="0.25">
      <c r="A934" s="15"/>
      <c r="B934" s="15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75" customHeight="1" x14ac:dyDescent="0.25">
      <c r="A935" s="15"/>
      <c r="B935" s="15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75" customHeight="1" x14ac:dyDescent="0.25">
      <c r="A936" s="15"/>
      <c r="B936" s="15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75" customHeight="1" x14ac:dyDescent="0.25">
      <c r="A937" s="15"/>
      <c r="B937" s="15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75" customHeight="1" x14ac:dyDescent="0.25">
      <c r="A938" s="15"/>
      <c r="B938" s="15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75" customHeight="1" x14ac:dyDescent="0.25">
      <c r="A939" s="15"/>
      <c r="B939" s="15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75" customHeight="1" x14ac:dyDescent="0.25">
      <c r="A940" s="15"/>
      <c r="B940" s="15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75" customHeight="1" x14ac:dyDescent="0.25">
      <c r="A941" s="15"/>
      <c r="B941" s="15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75" customHeight="1" x14ac:dyDescent="0.25">
      <c r="A942" s="15"/>
      <c r="B942" s="15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75" customHeight="1" x14ac:dyDescent="0.25">
      <c r="A943" s="15"/>
      <c r="B943" s="15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75" customHeight="1" x14ac:dyDescent="0.25">
      <c r="A944" s="15"/>
      <c r="B944" s="15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75" customHeight="1" x14ac:dyDescent="0.25">
      <c r="A945" s="15"/>
      <c r="B945" s="15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75" customHeight="1" x14ac:dyDescent="0.25">
      <c r="A946" s="15"/>
      <c r="B946" s="15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75" customHeight="1" x14ac:dyDescent="0.25">
      <c r="A947" s="15"/>
      <c r="B947" s="15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75" customHeight="1" x14ac:dyDescent="0.25">
      <c r="A948" s="15"/>
      <c r="B948" s="15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75" customHeight="1" x14ac:dyDescent="0.25">
      <c r="A949" s="15"/>
      <c r="B949" s="15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75" customHeight="1" x14ac:dyDescent="0.25">
      <c r="A950" s="15"/>
      <c r="B950" s="15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75" customHeight="1" x14ac:dyDescent="0.25">
      <c r="A951" s="15"/>
      <c r="B951" s="15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75" customHeight="1" x14ac:dyDescent="0.25">
      <c r="A952" s="15"/>
      <c r="B952" s="15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75" customHeight="1" x14ac:dyDescent="0.25">
      <c r="A953" s="15"/>
      <c r="B953" s="15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75" customHeight="1" x14ac:dyDescent="0.25">
      <c r="A954" s="15"/>
      <c r="B954" s="15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75" customHeight="1" x14ac:dyDescent="0.25">
      <c r="A955" s="15"/>
      <c r="B955" s="15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75" customHeight="1" x14ac:dyDescent="0.25">
      <c r="A956" s="15"/>
      <c r="B956" s="15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75" customHeight="1" x14ac:dyDescent="0.25">
      <c r="A957" s="15"/>
      <c r="B957" s="15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75" customHeight="1" x14ac:dyDescent="0.25">
      <c r="A958" s="15"/>
      <c r="B958" s="15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75" customHeight="1" x14ac:dyDescent="0.25">
      <c r="A959" s="15"/>
      <c r="B959" s="15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75" customHeight="1" x14ac:dyDescent="0.25">
      <c r="A960" s="15"/>
      <c r="B960" s="15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75" customHeight="1" x14ac:dyDescent="0.25">
      <c r="A961" s="15"/>
      <c r="B961" s="15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75" customHeight="1" x14ac:dyDescent="0.25">
      <c r="A962" s="15"/>
      <c r="B962" s="15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75" customHeight="1" x14ac:dyDescent="0.25">
      <c r="A963" s="15"/>
      <c r="B963" s="15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75" customHeight="1" x14ac:dyDescent="0.25">
      <c r="A964" s="15"/>
      <c r="B964" s="15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75" customHeight="1" x14ac:dyDescent="0.25">
      <c r="A965" s="15"/>
      <c r="B965" s="15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75" customHeight="1" x14ac:dyDescent="0.25">
      <c r="A966" s="15"/>
      <c r="B966" s="15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75" customHeight="1" x14ac:dyDescent="0.25">
      <c r="A967" s="15"/>
      <c r="B967" s="15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75" customHeight="1" x14ac:dyDescent="0.25">
      <c r="A968" s="15"/>
      <c r="B968" s="15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75" customHeight="1" x14ac:dyDescent="0.25">
      <c r="A969" s="15"/>
      <c r="B969" s="15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75" customHeight="1" x14ac:dyDescent="0.25">
      <c r="A970" s="15"/>
      <c r="B970" s="15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75" customHeight="1" x14ac:dyDescent="0.25">
      <c r="A971" s="15"/>
      <c r="B971" s="15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75" customHeight="1" x14ac:dyDescent="0.25">
      <c r="A972" s="15"/>
      <c r="B972" s="15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75" customHeight="1" x14ac:dyDescent="0.25">
      <c r="A973" s="15"/>
      <c r="B973" s="15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75" customHeight="1" x14ac:dyDescent="0.25">
      <c r="A974" s="15"/>
      <c r="B974" s="15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75" customHeight="1" x14ac:dyDescent="0.25">
      <c r="A975" s="15"/>
      <c r="B975" s="15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75" customHeight="1" x14ac:dyDescent="0.25">
      <c r="A976" s="15"/>
      <c r="B976" s="15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75" customHeight="1" x14ac:dyDescent="0.25">
      <c r="A977" s="15"/>
      <c r="B977" s="15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75" customHeight="1" x14ac:dyDescent="0.25">
      <c r="A978" s="15"/>
      <c r="B978" s="15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75" customHeight="1" x14ac:dyDescent="0.25">
      <c r="A979" s="15"/>
      <c r="B979" s="15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75" customHeight="1" x14ac:dyDescent="0.25">
      <c r="A980" s="15"/>
      <c r="B980" s="15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75" customHeight="1" x14ac:dyDescent="0.25">
      <c r="A981" s="15"/>
      <c r="B981" s="15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75" customHeight="1" x14ac:dyDescent="0.25">
      <c r="A982" s="15"/>
      <c r="B982" s="15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75" customHeight="1" x14ac:dyDescent="0.25">
      <c r="A983" s="15"/>
      <c r="B983" s="15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75" customHeight="1" x14ac:dyDescent="0.25">
      <c r="A984" s="15"/>
      <c r="B984" s="15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75" customHeight="1" x14ac:dyDescent="0.25">
      <c r="A985" s="15"/>
      <c r="B985" s="15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75" customHeight="1" x14ac:dyDescent="0.25">
      <c r="A986" s="15"/>
      <c r="B986" s="15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75" customHeight="1" x14ac:dyDescent="0.25">
      <c r="A987" s="15"/>
      <c r="B987" s="15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75" customHeight="1" x14ac:dyDescent="0.25">
      <c r="A988" s="15"/>
      <c r="B988" s="15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75" customHeight="1" x14ac:dyDescent="0.25">
      <c r="A989" s="15"/>
      <c r="B989" s="15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75" customHeight="1" x14ac:dyDescent="0.25">
      <c r="A990" s="15"/>
      <c r="B990" s="15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75" customHeight="1" x14ac:dyDescent="0.25">
      <c r="A991" s="15"/>
      <c r="B991" s="15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75" customHeight="1" x14ac:dyDescent="0.25">
      <c r="A992" s="15"/>
      <c r="B992" s="15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75" customHeight="1" x14ac:dyDescent="0.25">
      <c r="A993" s="15"/>
      <c r="B993" s="15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75" customHeight="1" x14ac:dyDescent="0.25">
      <c r="A994" s="15"/>
      <c r="B994" s="15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75" customHeight="1" x14ac:dyDescent="0.25">
      <c r="A995" s="15"/>
      <c r="B995" s="15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75" customHeight="1" x14ac:dyDescent="0.25">
      <c r="A996" s="15"/>
      <c r="B996" s="15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75" customHeight="1" x14ac:dyDescent="0.25">
      <c r="A997" s="15"/>
      <c r="B997" s="15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2.75" customHeight="1" x14ac:dyDescent="0.25">
      <c r="A998" s="15"/>
      <c r="B998" s="15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2.75" customHeight="1" x14ac:dyDescent="0.25">
      <c r="A999" s="15"/>
      <c r="B999" s="15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</sheetData>
  <autoFilter ref="A1:I22"/>
  <mergeCells count="18">
    <mergeCell ref="A2:A3"/>
    <mergeCell ref="D2:D3"/>
    <mergeCell ref="E2:E3"/>
    <mergeCell ref="A4:A5"/>
    <mergeCell ref="D4:D5"/>
    <mergeCell ref="E4:E5"/>
    <mergeCell ref="B2:B3"/>
    <mergeCell ref="B4:B5"/>
    <mergeCell ref="A9:A10"/>
    <mergeCell ref="D9:D10"/>
    <mergeCell ref="E9:E10"/>
    <mergeCell ref="A6:A7"/>
    <mergeCell ref="J6:J7"/>
    <mergeCell ref="H6:H7"/>
    <mergeCell ref="D6:D7"/>
    <mergeCell ref="E6:E7"/>
    <mergeCell ref="B6:B7"/>
    <mergeCell ref="B9:B10"/>
  </mergeCells>
  <pageMargins left="0.25" right="0.25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187" workbookViewId="0">
      <selection activeCell="N5" sqref="N5"/>
    </sheetView>
  </sheetViews>
  <sheetFormatPr defaultColWidth="14.42578125" defaultRowHeight="15" customHeight="1" x14ac:dyDescent="0.25"/>
  <cols>
    <col min="1" max="1" width="11.85546875" customWidth="1"/>
    <col min="2" max="2" width="8" customWidth="1"/>
    <col min="3" max="3" width="18" customWidth="1"/>
    <col min="4" max="4" width="13.28515625" customWidth="1"/>
    <col min="5" max="5" width="8" customWidth="1"/>
    <col min="6" max="6" width="12.28515625" customWidth="1"/>
    <col min="7" max="7" width="11.140625" customWidth="1"/>
    <col min="8" max="26" width="8" customWidth="1"/>
  </cols>
  <sheetData>
    <row r="1" spans="1:10" ht="57" customHeight="1" x14ac:dyDescent="0.25">
      <c r="A1" s="78" t="s">
        <v>1254</v>
      </c>
      <c r="B1" s="78" t="s">
        <v>1255</v>
      </c>
      <c r="C1" s="78" t="s">
        <v>1256</v>
      </c>
      <c r="D1" s="78" t="s">
        <v>1257</v>
      </c>
      <c r="E1" s="78" t="s">
        <v>1258</v>
      </c>
      <c r="F1" s="78" t="s">
        <v>1259</v>
      </c>
      <c r="G1" s="78" t="s">
        <v>1260</v>
      </c>
      <c r="J1" s="21"/>
    </row>
    <row r="2" spans="1:10" ht="25.5" customHeight="1" x14ac:dyDescent="0.25">
      <c r="A2" s="79" t="s">
        <v>1261</v>
      </c>
      <c r="B2" s="79" t="s">
        <v>1262</v>
      </c>
      <c r="C2" s="79" t="s">
        <v>1132</v>
      </c>
      <c r="D2" s="79" t="s">
        <v>1123</v>
      </c>
      <c r="E2" s="79" t="s">
        <v>1263</v>
      </c>
      <c r="F2" s="79" t="s">
        <v>1264</v>
      </c>
      <c r="G2" s="79" t="s">
        <v>1265</v>
      </c>
      <c r="J2" s="21"/>
    </row>
    <row r="3" spans="1:10" ht="25.5" customHeight="1" x14ac:dyDescent="0.25">
      <c r="A3" s="79" t="s">
        <v>1266</v>
      </c>
      <c r="B3" s="79" t="s">
        <v>1262</v>
      </c>
      <c r="C3" s="79" t="s">
        <v>1267</v>
      </c>
      <c r="D3" s="79" t="s">
        <v>1147</v>
      </c>
      <c r="E3" s="79" t="s">
        <v>1263</v>
      </c>
      <c r="F3" s="79" t="s">
        <v>1264</v>
      </c>
      <c r="G3" s="79" t="s">
        <v>1265</v>
      </c>
      <c r="J3" s="21"/>
    </row>
    <row r="4" spans="1:10" ht="25.5" customHeight="1" x14ac:dyDescent="0.25">
      <c r="A4" s="79" t="s">
        <v>1266</v>
      </c>
      <c r="B4" s="79" t="s">
        <v>1262</v>
      </c>
      <c r="C4" s="79" t="s">
        <v>1267</v>
      </c>
      <c r="D4" s="79" t="s">
        <v>1147</v>
      </c>
      <c r="E4" s="79" t="s">
        <v>1263</v>
      </c>
      <c r="F4" s="79" t="s">
        <v>1264</v>
      </c>
      <c r="G4" s="79" t="s">
        <v>1265</v>
      </c>
      <c r="J4" s="21"/>
    </row>
    <row r="5" spans="1:10" ht="25.5" customHeight="1" x14ac:dyDescent="0.25">
      <c r="A5" s="79" t="s">
        <v>1268</v>
      </c>
      <c r="B5" s="79" t="s">
        <v>1262</v>
      </c>
      <c r="C5" s="79" t="s">
        <v>1121</v>
      </c>
      <c r="D5" s="79" t="s">
        <v>1092</v>
      </c>
      <c r="E5" s="79" t="s">
        <v>1263</v>
      </c>
      <c r="F5" s="79" t="s">
        <v>1269</v>
      </c>
      <c r="G5" s="79" t="s">
        <v>1265</v>
      </c>
      <c r="J5" s="21"/>
    </row>
    <row r="6" spans="1:10" ht="25.5" customHeight="1" x14ac:dyDescent="0.25">
      <c r="A6" s="79" t="s">
        <v>1268</v>
      </c>
      <c r="B6" s="79" t="s">
        <v>1262</v>
      </c>
      <c r="C6" s="79" t="s">
        <v>1100</v>
      </c>
      <c r="D6" s="79" t="s">
        <v>1092</v>
      </c>
      <c r="E6" s="79" t="s">
        <v>1263</v>
      </c>
      <c r="F6" s="79" t="s">
        <v>1270</v>
      </c>
      <c r="G6" s="79" t="s">
        <v>1265</v>
      </c>
      <c r="J6" s="21"/>
    </row>
    <row r="7" spans="1:10" ht="25.5" customHeight="1" x14ac:dyDescent="0.25">
      <c r="A7" s="79" t="s">
        <v>1268</v>
      </c>
      <c r="B7" s="79" t="s">
        <v>1262</v>
      </c>
      <c r="C7" s="79" t="s">
        <v>1105</v>
      </c>
      <c r="D7" s="79" t="s">
        <v>1092</v>
      </c>
      <c r="E7" s="79" t="s">
        <v>1263</v>
      </c>
      <c r="F7" s="79" t="s">
        <v>1270</v>
      </c>
      <c r="G7" s="79" t="s">
        <v>1265</v>
      </c>
      <c r="J7" s="21"/>
    </row>
    <row r="8" spans="1:10" ht="25.5" customHeight="1" x14ac:dyDescent="0.25">
      <c r="A8" s="79" t="s">
        <v>1268</v>
      </c>
      <c r="B8" s="79" t="s">
        <v>1262</v>
      </c>
      <c r="C8" s="79" t="s">
        <v>1052</v>
      </c>
      <c r="D8" s="79" t="s">
        <v>1036</v>
      </c>
      <c r="E8" s="79" t="s">
        <v>1263</v>
      </c>
      <c r="F8" s="79" t="s">
        <v>1271</v>
      </c>
      <c r="G8" s="79" t="s">
        <v>1265</v>
      </c>
      <c r="J8" s="21"/>
    </row>
    <row r="9" spans="1:10" ht="25.5" customHeight="1" x14ac:dyDescent="0.25">
      <c r="A9" s="79" t="s">
        <v>1268</v>
      </c>
      <c r="B9" s="79" t="s">
        <v>1262</v>
      </c>
      <c r="C9" s="79" t="s">
        <v>1056</v>
      </c>
      <c r="D9" s="79" t="s">
        <v>1036</v>
      </c>
      <c r="E9" s="79" t="s">
        <v>1263</v>
      </c>
      <c r="F9" s="79" t="s">
        <v>1272</v>
      </c>
      <c r="G9" s="79" t="s">
        <v>1265</v>
      </c>
      <c r="J9" s="21"/>
    </row>
    <row r="10" spans="1:10" ht="25.5" customHeight="1" x14ac:dyDescent="0.25">
      <c r="A10" s="79" t="s">
        <v>1268</v>
      </c>
      <c r="B10" s="79" t="s">
        <v>1262</v>
      </c>
      <c r="C10" s="79" t="s">
        <v>1069</v>
      </c>
      <c r="D10" s="79" t="s">
        <v>1036</v>
      </c>
      <c r="E10" s="79" t="s">
        <v>1263</v>
      </c>
      <c r="F10" s="79" t="s">
        <v>1269</v>
      </c>
      <c r="G10" s="79" t="s">
        <v>1265</v>
      </c>
      <c r="J10" s="21"/>
    </row>
    <row r="11" spans="1:10" ht="25.5" customHeight="1" x14ac:dyDescent="0.25">
      <c r="A11" s="79" t="s">
        <v>1268</v>
      </c>
      <c r="B11" s="79" t="s">
        <v>1262</v>
      </c>
      <c r="C11" s="79" t="s">
        <v>1063</v>
      </c>
      <c r="D11" s="79" t="s">
        <v>1036</v>
      </c>
      <c r="E11" s="79" t="s">
        <v>1263</v>
      </c>
      <c r="F11" s="79" t="s">
        <v>1269</v>
      </c>
      <c r="G11" s="79" t="s">
        <v>1265</v>
      </c>
      <c r="J11" s="21"/>
    </row>
    <row r="12" spans="1:10" ht="25.5" customHeight="1" x14ac:dyDescent="0.25">
      <c r="A12" s="79" t="s">
        <v>1268</v>
      </c>
      <c r="B12" s="79" t="s">
        <v>1262</v>
      </c>
      <c r="C12" s="79" t="s">
        <v>1072</v>
      </c>
      <c r="D12" s="79" t="s">
        <v>1036</v>
      </c>
      <c r="E12" s="79" t="s">
        <v>1263</v>
      </c>
      <c r="F12" s="79" t="s">
        <v>1271</v>
      </c>
      <c r="G12" s="79" t="s">
        <v>1265</v>
      </c>
      <c r="J12" s="21"/>
    </row>
    <row r="13" spans="1:10" ht="25.5" customHeight="1" x14ac:dyDescent="0.25">
      <c r="A13" s="79" t="s">
        <v>1273</v>
      </c>
      <c r="B13" s="79" t="s">
        <v>1262</v>
      </c>
      <c r="C13" s="79" t="s">
        <v>1118</v>
      </c>
      <c r="D13" s="79" t="s">
        <v>1092</v>
      </c>
      <c r="E13" s="79" t="s">
        <v>1263</v>
      </c>
      <c r="F13" s="79" t="s">
        <v>1272</v>
      </c>
      <c r="G13" s="79" t="s">
        <v>1265</v>
      </c>
      <c r="J13" s="21"/>
    </row>
    <row r="14" spans="1:10" ht="25.5" customHeight="1" x14ac:dyDescent="0.25">
      <c r="A14" s="79" t="s">
        <v>1273</v>
      </c>
      <c r="B14" s="79" t="s">
        <v>1262</v>
      </c>
      <c r="C14" s="79" t="s">
        <v>1109</v>
      </c>
      <c r="D14" s="79" t="s">
        <v>1092</v>
      </c>
      <c r="E14" s="79" t="s">
        <v>1263</v>
      </c>
      <c r="F14" s="79" t="s">
        <v>1269</v>
      </c>
      <c r="G14" s="79" t="s">
        <v>1265</v>
      </c>
      <c r="J14" s="21"/>
    </row>
    <row r="15" spans="1:10" ht="25.5" customHeight="1" x14ac:dyDescent="0.25">
      <c r="A15" s="79" t="s">
        <v>1273</v>
      </c>
      <c r="B15" s="79" t="s">
        <v>1262</v>
      </c>
      <c r="C15" s="79" t="s">
        <v>1039</v>
      </c>
      <c r="D15" s="79" t="s">
        <v>1036</v>
      </c>
      <c r="E15" s="79" t="s">
        <v>1263</v>
      </c>
      <c r="F15" s="79" t="s">
        <v>1269</v>
      </c>
      <c r="G15" s="79" t="s">
        <v>1265</v>
      </c>
      <c r="J15" s="21"/>
    </row>
    <row r="16" spans="1:10" ht="25.5" customHeight="1" x14ac:dyDescent="0.25">
      <c r="A16" s="79" t="s">
        <v>1273</v>
      </c>
      <c r="B16" s="79" t="s">
        <v>1262</v>
      </c>
      <c r="C16" s="79" t="s">
        <v>1098</v>
      </c>
      <c r="D16" s="79" t="s">
        <v>1092</v>
      </c>
      <c r="E16" s="79" t="s">
        <v>1263</v>
      </c>
      <c r="F16" s="79" t="s">
        <v>1269</v>
      </c>
      <c r="G16" s="79" t="s">
        <v>1265</v>
      </c>
      <c r="J16" s="21"/>
    </row>
    <row r="17" spans="1:10" ht="25.5" customHeight="1" x14ac:dyDescent="0.25">
      <c r="A17" s="79" t="s">
        <v>1273</v>
      </c>
      <c r="B17" s="79" t="s">
        <v>1262</v>
      </c>
      <c r="C17" s="79" t="s">
        <v>1111</v>
      </c>
      <c r="D17" s="79" t="s">
        <v>1092</v>
      </c>
      <c r="E17" s="79" t="s">
        <v>1263</v>
      </c>
      <c r="F17" s="79" t="s">
        <v>1269</v>
      </c>
      <c r="G17" s="79" t="s">
        <v>1265</v>
      </c>
      <c r="J17" s="21"/>
    </row>
    <row r="18" spans="1:10" ht="25.5" customHeight="1" x14ac:dyDescent="0.25">
      <c r="A18" s="79" t="s">
        <v>1274</v>
      </c>
      <c r="B18" s="79" t="s">
        <v>1262</v>
      </c>
      <c r="C18" s="79" t="s">
        <v>1275</v>
      </c>
      <c r="D18" s="79" t="s">
        <v>1008</v>
      </c>
      <c r="E18" s="79" t="s">
        <v>1263</v>
      </c>
      <c r="F18" s="79" t="s">
        <v>1276</v>
      </c>
      <c r="G18" s="79" t="s">
        <v>1265</v>
      </c>
      <c r="J18" s="21"/>
    </row>
    <row r="19" spans="1:10" ht="25.5" customHeight="1" x14ac:dyDescent="0.25">
      <c r="A19" s="79" t="s">
        <v>1277</v>
      </c>
      <c r="B19" s="79" t="s">
        <v>1262</v>
      </c>
      <c r="C19" s="79" t="s">
        <v>1085</v>
      </c>
      <c r="D19" s="79" t="s">
        <v>1082</v>
      </c>
      <c r="E19" s="79" t="s">
        <v>1263</v>
      </c>
      <c r="F19" s="79" t="s">
        <v>1270</v>
      </c>
      <c r="G19" s="79" t="s">
        <v>1265</v>
      </c>
      <c r="J19" s="21"/>
    </row>
    <row r="20" spans="1:10" ht="25.5" customHeight="1" x14ac:dyDescent="0.25">
      <c r="A20" s="79" t="s">
        <v>1278</v>
      </c>
      <c r="B20" s="79" t="s">
        <v>1262</v>
      </c>
      <c r="C20" s="79" t="s">
        <v>653</v>
      </c>
      <c r="D20" s="79" t="s">
        <v>639</v>
      </c>
      <c r="E20" s="79" t="s">
        <v>1263</v>
      </c>
      <c r="F20" s="79" t="s">
        <v>1279</v>
      </c>
      <c r="G20" s="79" t="s">
        <v>1265</v>
      </c>
      <c r="J20" s="21"/>
    </row>
    <row r="21" spans="1:10" ht="25.5" customHeight="1" x14ac:dyDescent="0.25">
      <c r="A21" s="79" t="s">
        <v>1278</v>
      </c>
      <c r="B21" s="79" t="s">
        <v>1262</v>
      </c>
      <c r="C21" s="79" t="s">
        <v>653</v>
      </c>
      <c r="D21" s="79" t="s">
        <v>639</v>
      </c>
      <c r="E21" s="79" t="s">
        <v>1263</v>
      </c>
      <c r="F21" s="79" t="s">
        <v>1279</v>
      </c>
      <c r="G21" s="79" t="s">
        <v>1265</v>
      </c>
      <c r="J21" s="21"/>
    </row>
    <row r="22" spans="1:10" ht="25.5" customHeight="1" x14ac:dyDescent="0.25">
      <c r="A22" s="79" t="s">
        <v>1278</v>
      </c>
      <c r="B22" s="79" t="s">
        <v>1262</v>
      </c>
      <c r="C22" s="79" t="s">
        <v>653</v>
      </c>
      <c r="D22" s="79" t="s">
        <v>639</v>
      </c>
      <c r="E22" s="79" t="s">
        <v>1263</v>
      </c>
      <c r="F22" s="79" t="s">
        <v>1279</v>
      </c>
      <c r="G22" s="79" t="s">
        <v>1265</v>
      </c>
      <c r="J22" s="21"/>
    </row>
    <row r="23" spans="1:10" ht="25.5" customHeight="1" x14ac:dyDescent="0.25">
      <c r="A23" s="79" t="s">
        <v>1278</v>
      </c>
      <c r="B23" s="79" t="s">
        <v>1262</v>
      </c>
      <c r="C23" s="79" t="s">
        <v>653</v>
      </c>
      <c r="D23" s="79" t="s">
        <v>639</v>
      </c>
      <c r="E23" s="79" t="s">
        <v>1263</v>
      </c>
      <c r="F23" s="79" t="s">
        <v>1279</v>
      </c>
      <c r="G23" s="79" t="s">
        <v>1265</v>
      </c>
      <c r="J23" s="21"/>
    </row>
    <row r="24" spans="1:10" ht="25.5" customHeight="1" x14ac:dyDescent="0.25">
      <c r="A24" s="79" t="s">
        <v>1278</v>
      </c>
      <c r="B24" s="79" t="s">
        <v>1262</v>
      </c>
      <c r="C24" s="79" t="s">
        <v>653</v>
      </c>
      <c r="D24" s="79" t="s">
        <v>639</v>
      </c>
      <c r="E24" s="79" t="s">
        <v>1263</v>
      </c>
      <c r="F24" s="79" t="s">
        <v>1279</v>
      </c>
      <c r="G24" s="79" t="s">
        <v>1265</v>
      </c>
      <c r="J24" s="21"/>
    </row>
    <row r="25" spans="1:10" ht="25.5" customHeight="1" x14ac:dyDescent="0.25">
      <c r="A25" s="79" t="s">
        <v>1278</v>
      </c>
      <c r="B25" s="79" t="s">
        <v>1262</v>
      </c>
      <c r="C25" s="79" t="s">
        <v>653</v>
      </c>
      <c r="D25" s="79" t="s">
        <v>639</v>
      </c>
      <c r="E25" s="79" t="s">
        <v>1263</v>
      </c>
      <c r="F25" s="79" t="s">
        <v>1279</v>
      </c>
      <c r="G25" s="79" t="s">
        <v>1265</v>
      </c>
      <c r="J25" s="21"/>
    </row>
    <row r="26" spans="1:10" ht="25.5" customHeight="1" x14ac:dyDescent="0.25">
      <c r="A26" s="79" t="s">
        <v>1278</v>
      </c>
      <c r="B26" s="79" t="s">
        <v>1262</v>
      </c>
      <c r="C26" s="79" t="s">
        <v>653</v>
      </c>
      <c r="D26" s="79" t="s">
        <v>639</v>
      </c>
      <c r="E26" s="79" t="s">
        <v>1263</v>
      </c>
      <c r="F26" s="79" t="s">
        <v>1279</v>
      </c>
      <c r="G26" s="79" t="s">
        <v>1265</v>
      </c>
      <c r="J26" s="21"/>
    </row>
    <row r="27" spans="1:10" ht="25.5" customHeight="1" x14ac:dyDescent="0.25">
      <c r="A27" s="79" t="s">
        <v>1278</v>
      </c>
      <c r="B27" s="79" t="s">
        <v>1262</v>
      </c>
      <c r="C27" s="79" t="s">
        <v>653</v>
      </c>
      <c r="D27" s="79" t="s">
        <v>639</v>
      </c>
      <c r="E27" s="79" t="s">
        <v>1263</v>
      </c>
      <c r="F27" s="79" t="s">
        <v>1279</v>
      </c>
      <c r="G27" s="79" t="s">
        <v>1265</v>
      </c>
      <c r="J27" s="21"/>
    </row>
    <row r="28" spans="1:10" ht="25.5" customHeight="1" x14ac:dyDescent="0.25">
      <c r="A28" s="79" t="s">
        <v>1278</v>
      </c>
      <c r="B28" s="79" t="s">
        <v>1262</v>
      </c>
      <c r="C28" s="79" t="s">
        <v>653</v>
      </c>
      <c r="D28" s="79" t="s">
        <v>639</v>
      </c>
      <c r="E28" s="79" t="s">
        <v>1263</v>
      </c>
      <c r="F28" s="79" t="s">
        <v>1279</v>
      </c>
      <c r="G28" s="79" t="s">
        <v>1265</v>
      </c>
      <c r="J28" s="21"/>
    </row>
    <row r="29" spans="1:10" ht="25.5" customHeight="1" x14ac:dyDescent="0.25">
      <c r="A29" s="79" t="s">
        <v>1278</v>
      </c>
      <c r="B29" s="79" t="s">
        <v>1262</v>
      </c>
      <c r="C29" s="79" t="s">
        <v>653</v>
      </c>
      <c r="D29" s="79" t="s">
        <v>639</v>
      </c>
      <c r="E29" s="79" t="s">
        <v>1263</v>
      </c>
      <c r="F29" s="79" t="s">
        <v>1279</v>
      </c>
      <c r="G29" s="79" t="s">
        <v>1265</v>
      </c>
      <c r="J29" s="21"/>
    </row>
    <row r="30" spans="1:10" ht="25.5" customHeight="1" x14ac:dyDescent="0.25">
      <c r="A30" s="79" t="s">
        <v>1278</v>
      </c>
      <c r="B30" s="79" t="s">
        <v>1262</v>
      </c>
      <c r="C30" s="79" t="s">
        <v>653</v>
      </c>
      <c r="D30" s="79" t="s">
        <v>639</v>
      </c>
      <c r="E30" s="79" t="s">
        <v>1263</v>
      </c>
      <c r="F30" s="79" t="s">
        <v>1279</v>
      </c>
      <c r="G30" s="79" t="s">
        <v>1265</v>
      </c>
      <c r="J30" s="21"/>
    </row>
    <row r="31" spans="1:10" ht="25.5" customHeight="1" x14ac:dyDescent="0.25">
      <c r="A31" s="79" t="s">
        <v>1278</v>
      </c>
      <c r="B31" s="79" t="s">
        <v>1262</v>
      </c>
      <c r="C31" s="79" t="s">
        <v>653</v>
      </c>
      <c r="D31" s="79" t="s">
        <v>639</v>
      </c>
      <c r="E31" s="79" t="s">
        <v>1263</v>
      </c>
      <c r="F31" s="79" t="s">
        <v>1279</v>
      </c>
      <c r="G31" s="79" t="s">
        <v>1265</v>
      </c>
      <c r="J31" s="21"/>
    </row>
    <row r="32" spans="1:10" ht="25.5" customHeight="1" x14ac:dyDescent="0.25">
      <c r="A32" s="79" t="s">
        <v>1278</v>
      </c>
      <c r="B32" s="79" t="s">
        <v>1262</v>
      </c>
      <c r="C32" s="79" t="s">
        <v>653</v>
      </c>
      <c r="D32" s="79" t="s">
        <v>639</v>
      </c>
      <c r="E32" s="79" t="s">
        <v>1263</v>
      </c>
      <c r="F32" s="79" t="s">
        <v>1279</v>
      </c>
      <c r="G32" s="79" t="s">
        <v>1265</v>
      </c>
      <c r="J32" s="21"/>
    </row>
    <row r="33" spans="1:10" ht="25.5" customHeight="1" x14ac:dyDescent="0.25">
      <c r="A33" s="79" t="s">
        <v>1278</v>
      </c>
      <c r="B33" s="79" t="s">
        <v>1262</v>
      </c>
      <c r="C33" s="79" t="s">
        <v>653</v>
      </c>
      <c r="D33" s="79" t="s">
        <v>639</v>
      </c>
      <c r="E33" s="79" t="s">
        <v>1263</v>
      </c>
      <c r="F33" s="79" t="s">
        <v>1279</v>
      </c>
      <c r="G33" s="79" t="s">
        <v>1265</v>
      </c>
      <c r="J33" s="21"/>
    </row>
    <row r="34" spans="1:10" ht="25.5" customHeight="1" x14ac:dyDescent="0.25">
      <c r="A34" s="79" t="s">
        <v>1278</v>
      </c>
      <c r="B34" s="79" t="s">
        <v>1262</v>
      </c>
      <c r="C34" s="79" t="s">
        <v>653</v>
      </c>
      <c r="D34" s="79" t="s">
        <v>639</v>
      </c>
      <c r="E34" s="79" t="s">
        <v>1263</v>
      </c>
      <c r="F34" s="79" t="s">
        <v>1279</v>
      </c>
      <c r="G34" s="79" t="s">
        <v>1265</v>
      </c>
      <c r="J34" s="21"/>
    </row>
    <row r="35" spans="1:10" ht="25.5" customHeight="1" x14ac:dyDescent="0.25">
      <c r="A35" s="79" t="s">
        <v>1278</v>
      </c>
      <c r="B35" s="79" t="s">
        <v>1262</v>
      </c>
      <c r="C35" s="79" t="s">
        <v>653</v>
      </c>
      <c r="D35" s="79" t="s">
        <v>639</v>
      </c>
      <c r="E35" s="79" t="s">
        <v>1263</v>
      </c>
      <c r="F35" s="79" t="s">
        <v>1279</v>
      </c>
      <c r="G35" s="79" t="s">
        <v>1265</v>
      </c>
      <c r="J35" s="21"/>
    </row>
    <row r="36" spans="1:10" ht="25.5" customHeight="1" x14ac:dyDescent="0.25">
      <c r="A36" s="79" t="s">
        <v>1280</v>
      </c>
      <c r="B36" s="79" t="s">
        <v>1262</v>
      </c>
      <c r="C36" s="79" t="s">
        <v>676</v>
      </c>
      <c r="D36" s="79" t="s">
        <v>673</v>
      </c>
      <c r="E36" s="79" t="s">
        <v>1263</v>
      </c>
      <c r="F36" s="79" t="s">
        <v>1281</v>
      </c>
      <c r="G36" s="79" t="s">
        <v>1265</v>
      </c>
      <c r="J36" s="21"/>
    </row>
    <row r="37" spans="1:10" ht="25.5" customHeight="1" x14ac:dyDescent="0.25">
      <c r="A37" s="79" t="s">
        <v>1280</v>
      </c>
      <c r="B37" s="79" t="s">
        <v>1262</v>
      </c>
      <c r="C37" s="79" t="s">
        <v>676</v>
      </c>
      <c r="D37" s="79" t="s">
        <v>673</v>
      </c>
      <c r="E37" s="79" t="s">
        <v>1263</v>
      </c>
      <c r="F37" s="79" t="s">
        <v>1281</v>
      </c>
      <c r="G37" s="79" t="s">
        <v>1265</v>
      </c>
      <c r="J37" s="21"/>
    </row>
    <row r="38" spans="1:10" ht="25.5" customHeight="1" x14ac:dyDescent="0.25">
      <c r="A38" s="79" t="s">
        <v>1280</v>
      </c>
      <c r="B38" s="79" t="s">
        <v>1262</v>
      </c>
      <c r="C38" s="79" t="s">
        <v>676</v>
      </c>
      <c r="D38" s="79" t="s">
        <v>673</v>
      </c>
      <c r="E38" s="79" t="s">
        <v>1263</v>
      </c>
      <c r="F38" s="79" t="s">
        <v>1281</v>
      </c>
      <c r="G38" s="79" t="s">
        <v>1265</v>
      </c>
      <c r="J38" s="21"/>
    </row>
    <row r="39" spans="1:10" ht="25.5" customHeight="1" x14ac:dyDescent="0.25">
      <c r="A39" s="79" t="s">
        <v>1280</v>
      </c>
      <c r="B39" s="79" t="s">
        <v>1262</v>
      </c>
      <c r="C39" s="79" t="s">
        <v>676</v>
      </c>
      <c r="D39" s="79" t="s">
        <v>673</v>
      </c>
      <c r="E39" s="79" t="s">
        <v>1263</v>
      </c>
      <c r="F39" s="79" t="s">
        <v>1281</v>
      </c>
      <c r="G39" s="79" t="s">
        <v>1265</v>
      </c>
      <c r="J39" s="21"/>
    </row>
    <row r="40" spans="1:10" ht="25.5" customHeight="1" x14ac:dyDescent="0.25">
      <c r="A40" s="79" t="s">
        <v>1280</v>
      </c>
      <c r="B40" s="79" t="s">
        <v>1262</v>
      </c>
      <c r="C40" s="79" t="s">
        <v>676</v>
      </c>
      <c r="D40" s="79" t="s">
        <v>673</v>
      </c>
      <c r="E40" s="79" t="s">
        <v>1263</v>
      </c>
      <c r="F40" s="79" t="s">
        <v>1281</v>
      </c>
      <c r="G40" s="79" t="s">
        <v>1265</v>
      </c>
      <c r="J40" s="21"/>
    </row>
    <row r="41" spans="1:10" ht="25.5" customHeight="1" x14ac:dyDescent="0.25">
      <c r="A41" s="79" t="s">
        <v>1280</v>
      </c>
      <c r="B41" s="79" t="s">
        <v>1262</v>
      </c>
      <c r="C41" s="79" t="s">
        <v>676</v>
      </c>
      <c r="D41" s="79" t="s">
        <v>673</v>
      </c>
      <c r="E41" s="79" t="s">
        <v>1263</v>
      </c>
      <c r="F41" s="79" t="s">
        <v>1281</v>
      </c>
      <c r="G41" s="79" t="s">
        <v>1265</v>
      </c>
      <c r="J41" s="21"/>
    </row>
    <row r="42" spans="1:10" ht="25.5" customHeight="1" x14ac:dyDescent="0.25">
      <c r="A42" s="79" t="s">
        <v>1280</v>
      </c>
      <c r="B42" s="79" t="s">
        <v>1262</v>
      </c>
      <c r="C42" s="79" t="s">
        <v>676</v>
      </c>
      <c r="D42" s="79" t="s">
        <v>673</v>
      </c>
      <c r="E42" s="79" t="s">
        <v>1263</v>
      </c>
      <c r="F42" s="79" t="s">
        <v>1281</v>
      </c>
      <c r="G42" s="79" t="s">
        <v>1265</v>
      </c>
      <c r="J42" s="21"/>
    </row>
    <row r="43" spans="1:10" ht="25.5" customHeight="1" x14ac:dyDescent="0.25">
      <c r="A43" s="79" t="s">
        <v>1280</v>
      </c>
      <c r="B43" s="79" t="s">
        <v>1262</v>
      </c>
      <c r="C43" s="79" t="s">
        <v>676</v>
      </c>
      <c r="D43" s="79" t="s">
        <v>673</v>
      </c>
      <c r="E43" s="79" t="s">
        <v>1263</v>
      </c>
      <c r="F43" s="79" t="s">
        <v>1281</v>
      </c>
      <c r="G43" s="79" t="s">
        <v>1265</v>
      </c>
      <c r="J43" s="21"/>
    </row>
    <row r="44" spans="1:10" ht="25.5" customHeight="1" x14ac:dyDescent="0.25">
      <c r="A44" s="79" t="s">
        <v>1280</v>
      </c>
      <c r="B44" s="79" t="s">
        <v>1262</v>
      </c>
      <c r="C44" s="79" t="s">
        <v>676</v>
      </c>
      <c r="D44" s="79" t="s">
        <v>673</v>
      </c>
      <c r="E44" s="79" t="s">
        <v>1263</v>
      </c>
      <c r="F44" s="79" t="s">
        <v>1281</v>
      </c>
      <c r="G44" s="79" t="s">
        <v>1265</v>
      </c>
      <c r="J44" s="21"/>
    </row>
    <row r="45" spans="1:10" ht="25.5" customHeight="1" x14ac:dyDescent="0.25">
      <c r="A45" s="79" t="s">
        <v>1280</v>
      </c>
      <c r="B45" s="79" t="s">
        <v>1262</v>
      </c>
      <c r="C45" s="79" t="s">
        <v>676</v>
      </c>
      <c r="D45" s="79" t="s">
        <v>673</v>
      </c>
      <c r="E45" s="79" t="s">
        <v>1263</v>
      </c>
      <c r="F45" s="79" t="s">
        <v>1281</v>
      </c>
      <c r="G45" s="79" t="s">
        <v>1265</v>
      </c>
      <c r="J45" s="21"/>
    </row>
    <row r="46" spans="1:10" ht="25.5" customHeight="1" x14ac:dyDescent="0.25">
      <c r="A46" s="79" t="s">
        <v>1280</v>
      </c>
      <c r="B46" s="79" t="s">
        <v>1262</v>
      </c>
      <c r="C46" s="79" t="s">
        <v>676</v>
      </c>
      <c r="D46" s="79" t="s">
        <v>673</v>
      </c>
      <c r="E46" s="79" t="s">
        <v>1263</v>
      </c>
      <c r="F46" s="79" t="s">
        <v>1281</v>
      </c>
      <c r="G46" s="79" t="s">
        <v>1265</v>
      </c>
      <c r="J46" s="21"/>
    </row>
    <row r="47" spans="1:10" ht="25.5" customHeight="1" x14ac:dyDescent="0.25">
      <c r="A47" s="79" t="s">
        <v>1280</v>
      </c>
      <c r="B47" s="79" t="s">
        <v>1262</v>
      </c>
      <c r="C47" s="79" t="s">
        <v>676</v>
      </c>
      <c r="D47" s="79" t="s">
        <v>673</v>
      </c>
      <c r="E47" s="79" t="s">
        <v>1263</v>
      </c>
      <c r="F47" s="79" t="s">
        <v>1281</v>
      </c>
      <c r="G47" s="79" t="s">
        <v>1265</v>
      </c>
      <c r="J47" s="21"/>
    </row>
    <row r="48" spans="1:10" ht="25.5" customHeight="1" x14ac:dyDescent="0.25">
      <c r="A48" s="79" t="s">
        <v>1280</v>
      </c>
      <c r="B48" s="79" t="s">
        <v>1262</v>
      </c>
      <c r="C48" s="79" t="s">
        <v>676</v>
      </c>
      <c r="D48" s="79" t="s">
        <v>673</v>
      </c>
      <c r="E48" s="79" t="s">
        <v>1263</v>
      </c>
      <c r="F48" s="79" t="s">
        <v>1281</v>
      </c>
      <c r="G48" s="79" t="s">
        <v>1265</v>
      </c>
      <c r="J48" s="21"/>
    </row>
    <row r="49" spans="1:10" ht="25.5" customHeight="1" x14ac:dyDescent="0.25">
      <c r="A49" s="79" t="s">
        <v>1280</v>
      </c>
      <c r="B49" s="79" t="s">
        <v>1262</v>
      </c>
      <c r="C49" s="79" t="s">
        <v>676</v>
      </c>
      <c r="D49" s="79" t="s">
        <v>673</v>
      </c>
      <c r="E49" s="79" t="s">
        <v>1263</v>
      </c>
      <c r="F49" s="79" t="s">
        <v>1281</v>
      </c>
      <c r="G49" s="79" t="s">
        <v>1265</v>
      </c>
      <c r="J49" s="21"/>
    </row>
    <row r="50" spans="1:10" ht="25.5" customHeight="1" x14ac:dyDescent="0.25">
      <c r="A50" s="79" t="s">
        <v>1280</v>
      </c>
      <c r="B50" s="79" t="s">
        <v>1262</v>
      </c>
      <c r="C50" s="79" t="s">
        <v>676</v>
      </c>
      <c r="D50" s="79" t="s">
        <v>673</v>
      </c>
      <c r="E50" s="79" t="s">
        <v>1263</v>
      </c>
      <c r="F50" s="79" t="s">
        <v>1281</v>
      </c>
      <c r="G50" s="79" t="s">
        <v>1265</v>
      </c>
      <c r="J50" s="21"/>
    </row>
    <row r="51" spans="1:10" ht="25.5" customHeight="1" x14ac:dyDescent="0.25">
      <c r="A51" s="79" t="s">
        <v>1280</v>
      </c>
      <c r="B51" s="79" t="s">
        <v>1262</v>
      </c>
      <c r="C51" s="79" t="s">
        <v>676</v>
      </c>
      <c r="D51" s="79" t="s">
        <v>673</v>
      </c>
      <c r="E51" s="79" t="s">
        <v>1263</v>
      </c>
      <c r="F51" s="79" t="s">
        <v>1281</v>
      </c>
      <c r="G51" s="79" t="s">
        <v>1265</v>
      </c>
      <c r="J51" s="21"/>
    </row>
    <row r="52" spans="1:10" ht="25.5" customHeight="1" x14ac:dyDescent="0.25">
      <c r="A52" s="79" t="s">
        <v>1280</v>
      </c>
      <c r="B52" s="79" t="s">
        <v>1262</v>
      </c>
      <c r="C52" s="79" t="s">
        <v>676</v>
      </c>
      <c r="D52" s="79" t="s">
        <v>673</v>
      </c>
      <c r="E52" s="79" t="s">
        <v>1263</v>
      </c>
      <c r="F52" s="79" t="s">
        <v>1281</v>
      </c>
      <c r="G52" s="79" t="s">
        <v>1265</v>
      </c>
      <c r="J52" s="21"/>
    </row>
    <row r="53" spans="1:10" ht="25.5" customHeight="1" x14ac:dyDescent="0.25">
      <c r="A53" s="79" t="s">
        <v>1282</v>
      </c>
      <c r="B53" s="79" t="s">
        <v>1262</v>
      </c>
      <c r="C53" s="79" t="s">
        <v>1283</v>
      </c>
      <c r="D53" s="79" t="s">
        <v>595</v>
      </c>
      <c r="E53" s="79" t="s">
        <v>1263</v>
      </c>
      <c r="F53" s="79" t="s">
        <v>1284</v>
      </c>
      <c r="G53" s="79" t="s">
        <v>1265</v>
      </c>
      <c r="J53" s="21"/>
    </row>
    <row r="54" spans="1:10" ht="25.5" customHeight="1" x14ac:dyDescent="0.25">
      <c r="A54" s="79" t="s">
        <v>1282</v>
      </c>
      <c r="B54" s="79" t="s">
        <v>1262</v>
      </c>
      <c r="C54" s="79" t="s">
        <v>1283</v>
      </c>
      <c r="D54" s="79" t="s">
        <v>595</v>
      </c>
      <c r="E54" s="79" t="s">
        <v>1263</v>
      </c>
      <c r="F54" s="79" t="s">
        <v>1284</v>
      </c>
      <c r="G54" s="79" t="s">
        <v>1265</v>
      </c>
      <c r="J54" s="21"/>
    </row>
    <row r="55" spans="1:10" ht="25.5" customHeight="1" x14ac:dyDescent="0.25">
      <c r="A55" s="79" t="s">
        <v>1282</v>
      </c>
      <c r="B55" s="79" t="s">
        <v>1262</v>
      </c>
      <c r="C55" s="79" t="s">
        <v>1283</v>
      </c>
      <c r="D55" s="79" t="s">
        <v>595</v>
      </c>
      <c r="E55" s="79" t="s">
        <v>1263</v>
      </c>
      <c r="F55" s="79" t="s">
        <v>1284</v>
      </c>
      <c r="G55" s="79" t="s">
        <v>1265</v>
      </c>
      <c r="J55" s="21"/>
    </row>
    <row r="56" spans="1:10" ht="25.5" customHeight="1" x14ac:dyDescent="0.25">
      <c r="A56" s="79" t="s">
        <v>1282</v>
      </c>
      <c r="B56" s="79" t="s">
        <v>1262</v>
      </c>
      <c r="C56" s="79" t="s">
        <v>1285</v>
      </c>
      <c r="D56" s="79" t="s">
        <v>618</v>
      </c>
      <c r="E56" s="79" t="s">
        <v>1263</v>
      </c>
      <c r="F56" s="79" t="s">
        <v>1286</v>
      </c>
      <c r="G56" s="79" t="s">
        <v>1265</v>
      </c>
      <c r="J56" s="21"/>
    </row>
    <row r="57" spans="1:10" ht="25.5" customHeight="1" x14ac:dyDescent="0.25">
      <c r="A57" s="79" t="s">
        <v>1282</v>
      </c>
      <c r="B57" s="79" t="s">
        <v>1262</v>
      </c>
      <c r="C57" s="79" t="s">
        <v>1285</v>
      </c>
      <c r="D57" s="79" t="s">
        <v>618</v>
      </c>
      <c r="E57" s="79" t="s">
        <v>1263</v>
      </c>
      <c r="F57" s="79" t="s">
        <v>1286</v>
      </c>
      <c r="G57" s="79" t="s">
        <v>1265</v>
      </c>
      <c r="J57" s="29" t="s">
        <v>210</v>
      </c>
    </row>
    <row r="58" spans="1:10" ht="25.5" customHeight="1" x14ac:dyDescent="0.25">
      <c r="A58" s="79" t="s">
        <v>1282</v>
      </c>
      <c r="B58" s="79" t="s">
        <v>1262</v>
      </c>
      <c r="C58" s="79" t="s">
        <v>1283</v>
      </c>
      <c r="D58" s="79" t="s">
        <v>595</v>
      </c>
      <c r="E58" s="79" t="s">
        <v>1263</v>
      </c>
      <c r="F58" s="79" t="s">
        <v>1284</v>
      </c>
      <c r="G58" s="79" t="s">
        <v>1265</v>
      </c>
      <c r="J58" s="29" t="s">
        <v>212</v>
      </c>
    </row>
    <row r="59" spans="1:10" ht="25.5" customHeight="1" x14ac:dyDescent="0.25">
      <c r="A59" s="79" t="s">
        <v>1282</v>
      </c>
      <c r="B59" s="79" t="s">
        <v>1262</v>
      </c>
      <c r="C59" s="79" t="s">
        <v>1285</v>
      </c>
      <c r="D59" s="79" t="s">
        <v>618</v>
      </c>
      <c r="E59" s="79" t="s">
        <v>1263</v>
      </c>
      <c r="F59" s="79" t="s">
        <v>1286</v>
      </c>
      <c r="G59" s="79" t="s">
        <v>1265</v>
      </c>
      <c r="J59" s="29" t="s">
        <v>215</v>
      </c>
    </row>
    <row r="60" spans="1:10" ht="25.5" customHeight="1" x14ac:dyDescent="0.25">
      <c r="A60" s="79" t="s">
        <v>1282</v>
      </c>
      <c r="B60" s="79" t="s">
        <v>1262</v>
      </c>
      <c r="C60" s="79" t="s">
        <v>1285</v>
      </c>
      <c r="D60" s="79" t="s">
        <v>618</v>
      </c>
      <c r="E60" s="79" t="s">
        <v>1263</v>
      </c>
      <c r="F60" s="79" t="s">
        <v>1286</v>
      </c>
      <c r="G60" s="79" t="s">
        <v>1265</v>
      </c>
      <c r="J60" s="1013" t="s">
        <v>218</v>
      </c>
    </row>
    <row r="61" spans="1:10" ht="25.5" customHeight="1" x14ac:dyDescent="0.25">
      <c r="A61" s="79" t="s">
        <v>1282</v>
      </c>
      <c r="B61" s="79" t="s">
        <v>1262</v>
      </c>
      <c r="C61" s="79" t="s">
        <v>1285</v>
      </c>
      <c r="D61" s="79" t="s">
        <v>618</v>
      </c>
      <c r="E61" s="79" t="s">
        <v>1263</v>
      </c>
      <c r="F61" s="79" t="s">
        <v>1286</v>
      </c>
      <c r="G61" s="79" t="s">
        <v>1265</v>
      </c>
      <c r="J61" s="939"/>
    </row>
    <row r="62" spans="1:10" ht="25.5" customHeight="1" x14ac:dyDescent="0.25">
      <c r="A62" s="79" t="s">
        <v>1282</v>
      </c>
      <c r="B62" s="79" t="s">
        <v>1262</v>
      </c>
      <c r="C62" s="79" t="s">
        <v>1285</v>
      </c>
      <c r="D62" s="79" t="s">
        <v>618</v>
      </c>
      <c r="E62" s="79" t="s">
        <v>1263</v>
      </c>
      <c r="F62" s="79" t="s">
        <v>1286</v>
      </c>
      <c r="G62" s="79" t="s">
        <v>1265</v>
      </c>
      <c r="J62" s="940"/>
    </row>
    <row r="63" spans="1:10" ht="25.5" customHeight="1" x14ac:dyDescent="0.25">
      <c r="A63" s="79" t="s">
        <v>1282</v>
      </c>
      <c r="B63" s="79" t="s">
        <v>1262</v>
      </c>
      <c r="C63" s="79" t="s">
        <v>1285</v>
      </c>
      <c r="D63" s="79" t="s">
        <v>618</v>
      </c>
      <c r="E63" s="79" t="s">
        <v>1263</v>
      </c>
      <c r="F63" s="79" t="s">
        <v>1286</v>
      </c>
      <c r="G63" s="79" t="s">
        <v>1265</v>
      </c>
      <c r="J63" s="29" t="s">
        <v>222</v>
      </c>
    </row>
    <row r="64" spans="1:10" ht="25.5" customHeight="1" x14ac:dyDescent="0.25">
      <c r="A64" s="79" t="s">
        <v>1282</v>
      </c>
      <c r="B64" s="79" t="s">
        <v>1262</v>
      </c>
      <c r="C64" s="79" t="s">
        <v>1283</v>
      </c>
      <c r="D64" s="79" t="s">
        <v>595</v>
      </c>
      <c r="E64" s="79" t="s">
        <v>1263</v>
      </c>
      <c r="F64" s="79" t="s">
        <v>1284</v>
      </c>
      <c r="G64" s="79" t="s">
        <v>1265</v>
      </c>
      <c r="J64" s="29" t="s">
        <v>224</v>
      </c>
    </row>
    <row r="65" spans="1:10" ht="25.5" customHeight="1" x14ac:dyDescent="0.25">
      <c r="A65" s="79" t="s">
        <v>1282</v>
      </c>
      <c r="B65" s="79" t="s">
        <v>1262</v>
      </c>
      <c r="C65" s="79" t="s">
        <v>1283</v>
      </c>
      <c r="D65" s="79" t="s">
        <v>595</v>
      </c>
      <c r="E65" s="79" t="s">
        <v>1263</v>
      </c>
      <c r="F65" s="79" t="s">
        <v>1284</v>
      </c>
      <c r="G65" s="79" t="s">
        <v>1265</v>
      </c>
      <c r="J65" s="29" t="s">
        <v>227</v>
      </c>
    </row>
    <row r="66" spans="1:10" ht="25.5" customHeight="1" x14ac:dyDescent="0.25">
      <c r="A66" s="79" t="s">
        <v>1282</v>
      </c>
      <c r="B66" s="79" t="s">
        <v>1262</v>
      </c>
      <c r="C66" s="79" t="s">
        <v>1283</v>
      </c>
      <c r="D66" s="79" t="s">
        <v>595</v>
      </c>
      <c r="E66" s="79" t="s">
        <v>1263</v>
      </c>
      <c r="F66" s="79" t="s">
        <v>1284</v>
      </c>
      <c r="G66" s="79" t="s">
        <v>1265</v>
      </c>
      <c r="J66" s="29" t="s">
        <v>230</v>
      </c>
    </row>
    <row r="67" spans="1:10" ht="25.5" customHeight="1" x14ac:dyDescent="0.25">
      <c r="A67" s="79" t="s">
        <v>1282</v>
      </c>
      <c r="B67" s="79" t="s">
        <v>1262</v>
      </c>
      <c r="C67" s="79" t="s">
        <v>1285</v>
      </c>
      <c r="D67" s="79" t="s">
        <v>618</v>
      </c>
      <c r="E67" s="79" t="s">
        <v>1263</v>
      </c>
      <c r="F67" s="79" t="s">
        <v>1286</v>
      </c>
      <c r="G67" s="79" t="s">
        <v>1265</v>
      </c>
      <c r="J67" s="29" t="s">
        <v>232</v>
      </c>
    </row>
    <row r="68" spans="1:10" ht="25.5" customHeight="1" x14ac:dyDescent="0.25">
      <c r="A68" s="79" t="s">
        <v>1282</v>
      </c>
      <c r="B68" s="79" t="s">
        <v>1262</v>
      </c>
      <c r="C68" s="79" t="s">
        <v>1283</v>
      </c>
      <c r="D68" s="79" t="s">
        <v>595</v>
      </c>
      <c r="E68" s="79" t="s">
        <v>1263</v>
      </c>
      <c r="F68" s="79" t="s">
        <v>1284</v>
      </c>
      <c r="G68" s="79" t="s">
        <v>1265</v>
      </c>
      <c r="J68" s="29" t="s">
        <v>234</v>
      </c>
    </row>
    <row r="69" spans="1:10" ht="25.5" customHeight="1" x14ac:dyDescent="0.25">
      <c r="A69" s="79" t="s">
        <v>1282</v>
      </c>
      <c r="B69" s="79" t="s">
        <v>1262</v>
      </c>
      <c r="C69" s="79" t="s">
        <v>1285</v>
      </c>
      <c r="D69" s="79" t="s">
        <v>618</v>
      </c>
      <c r="E69" s="79" t="s">
        <v>1263</v>
      </c>
      <c r="F69" s="79" t="s">
        <v>1286</v>
      </c>
      <c r="G69" s="79" t="s">
        <v>1265</v>
      </c>
      <c r="J69" s="29" t="s">
        <v>236</v>
      </c>
    </row>
    <row r="70" spans="1:10" ht="25.5" customHeight="1" x14ac:dyDescent="0.25">
      <c r="A70" s="79" t="s">
        <v>1282</v>
      </c>
      <c r="B70" s="79" t="s">
        <v>1262</v>
      </c>
      <c r="C70" s="79" t="s">
        <v>1283</v>
      </c>
      <c r="D70" s="79" t="s">
        <v>595</v>
      </c>
      <c r="E70" s="79" t="s">
        <v>1263</v>
      </c>
      <c r="F70" s="79" t="s">
        <v>1284</v>
      </c>
      <c r="G70" s="79" t="s">
        <v>1265</v>
      </c>
      <c r="J70" s="31" t="s">
        <v>239</v>
      </c>
    </row>
    <row r="71" spans="1:10" ht="25.5" customHeight="1" x14ac:dyDescent="0.25">
      <c r="A71" s="79" t="s">
        <v>1282</v>
      </c>
      <c r="B71" s="79" t="s">
        <v>1262</v>
      </c>
      <c r="C71" s="79" t="s">
        <v>1285</v>
      </c>
      <c r="D71" s="79" t="s">
        <v>618</v>
      </c>
      <c r="E71" s="79" t="s">
        <v>1263</v>
      </c>
      <c r="F71" s="79" t="s">
        <v>1286</v>
      </c>
      <c r="G71" s="79" t="s">
        <v>1265</v>
      </c>
      <c r="J71" s="31" t="s">
        <v>241</v>
      </c>
    </row>
    <row r="72" spans="1:10" ht="25.5" customHeight="1" x14ac:dyDescent="0.25">
      <c r="A72" s="79" t="s">
        <v>1282</v>
      </c>
      <c r="B72" s="79" t="s">
        <v>1262</v>
      </c>
      <c r="C72" s="79" t="s">
        <v>1283</v>
      </c>
      <c r="D72" s="79" t="s">
        <v>595</v>
      </c>
      <c r="E72" s="79" t="s">
        <v>1263</v>
      </c>
      <c r="F72" s="79" t="s">
        <v>1284</v>
      </c>
      <c r="G72" s="79" t="s">
        <v>1265</v>
      </c>
      <c r="J72" s="31" t="s">
        <v>244</v>
      </c>
    </row>
    <row r="73" spans="1:10" ht="25.5" customHeight="1" x14ac:dyDescent="0.25">
      <c r="A73" s="79" t="s">
        <v>1282</v>
      </c>
      <c r="B73" s="79" t="s">
        <v>1262</v>
      </c>
      <c r="C73" s="79" t="s">
        <v>1285</v>
      </c>
      <c r="D73" s="79" t="s">
        <v>618</v>
      </c>
      <c r="E73" s="79" t="s">
        <v>1263</v>
      </c>
      <c r="F73" s="79" t="s">
        <v>1286</v>
      </c>
      <c r="G73" s="79" t="s">
        <v>1265</v>
      </c>
    </row>
    <row r="74" spans="1:10" ht="25.5" customHeight="1" x14ac:dyDescent="0.25">
      <c r="A74" s="79" t="s">
        <v>1282</v>
      </c>
      <c r="B74" s="79" t="s">
        <v>1262</v>
      </c>
      <c r="C74" s="79" t="s">
        <v>1283</v>
      </c>
      <c r="D74" s="79" t="s">
        <v>595</v>
      </c>
      <c r="E74" s="79" t="s">
        <v>1263</v>
      </c>
      <c r="F74" s="79" t="s">
        <v>1284</v>
      </c>
      <c r="G74" s="79" t="s">
        <v>1265</v>
      </c>
      <c r="J74" s="31" t="s">
        <v>248</v>
      </c>
    </row>
    <row r="75" spans="1:10" ht="25.5" customHeight="1" x14ac:dyDescent="0.25">
      <c r="A75" s="79" t="s">
        <v>1287</v>
      </c>
      <c r="B75" s="79" t="s">
        <v>1262</v>
      </c>
      <c r="C75" s="79" t="s">
        <v>480</v>
      </c>
      <c r="D75" s="79" t="s">
        <v>476</v>
      </c>
      <c r="E75" s="79" t="s">
        <v>1263</v>
      </c>
      <c r="F75" s="79" t="s">
        <v>1288</v>
      </c>
      <c r="G75" s="79" t="s">
        <v>1265</v>
      </c>
      <c r="J75" s="31" t="s">
        <v>251</v>
      </c>
    </row>
    <row r="76" spans="1:10" ht="25.5" customHeight="1" x14ac:dyDescent="0.25">
      <c r="A76" s="79" t="s">
        <v>1287</v>
      </c>
      <c r="B76" s="79" t="s">
        <v>1262</v>
      </c>
      <c r="C76" s="79" t="s">
        <v>480</v>
      </c>
      <c r="D76" s="79" t="s">
        <v>476</v>
      </c>
      <c r="E76" s="79" t="s">
        <v>1263</v>
      </c>
      <c r="F76" s="79" t="s">
        <v>1288</v>
      </c>
      <c r="G76" s="79" t="s">
        <v>1265</v>
      </c>
      <c r="J76" s="31" t="s">
        <v>253</v>
      </c>
    </row>
    <row r="77" spans="1:10" ht="25.5" customHeight="1" x14ac:dyDescent="0.25">
      <c r="A77" s="79" t="s">
        <v>1289</v>
      </c>
      <c r="B77" s="79" t="s">
        <v>1262</v>
      </c>
      <c r="C77" s="79" t="s">
        <v>480</v>
      </c>
      <c r="D77" s="79" t="s">
        <v>476</v>
      </c>
      <c r="E77" s="79" t="s">
        <v>1263</v>
      </c>
      <c r="F77" s="79" t="s">
        <v>1288</v>
      </c>
      <c r="G77" s="79" t="s">
        <v>1265</v>
      </c>
      <c r="J77" s="31" t="s">
        <v>256</v>
      </c>
    </row>
    <row r="78" spans="1:10" ht="25.5" customHeight="1" x14ac:dyDescent="0.25">
      <c r="A78" s="79" t="s">
        <v>1289</v>
      </c>
      <c r="B78" s="79" t="s">
        <v>1262</v>
      </c>
      <c r="C78" s="79" t="s">
        <v>480</v>
      </c>
      <c r="D78" s="79" t="s">
        <v>476</v>
      </c>
      <c r="E78" s="79" t="s">
        <v>1263</v>
      </c>
      <c r="F78" s="79" t="s">
        <v>1288</v>
      </c>
      <c r="G78" s="79" t="s">
        <v>1265</v>
      </c>
      <c r="J78" s="31" t="s">
        <v>258</v>
      </c>
    </row>
    <row r="79" spans="1:10" ht="25.5" customHeight="1" x14ac:dyDescent="0.25">
      <c r="A79" s="79" t="s">
        <v>1289</v>
      </c>
      <c r="B79" s="79" t="s">
        <v>1262</v>
      </c>
      <c r="C79" s="79" t="s">
        <v>480</v>
      </c>
      <c r="D79" s="79" t="s">
        <v>476</v>
      </c>
      <c r="E79" s="79" t="s">
        <v>1263</v>
      </c>
      <c r="F79" s="79" t="s">
        <v>1288</v>
      </c>
      <c r="G79" s="79" t="s">
        <v>1265</v>
      </c>
      <c r="J79" s="31" t="s">
        <v>260</v>
      </c>
    </row>
    <row r="80" spans="1:10" ht="25.5" customHeight="1" x14ac:dyDescent="0.25">
      <c r="A80" s="79" t="s">
        <v>1289</v>
      </c>
      <c r="B80" s="79" t="s">
        <v>1262</v>
      </c>
      <c r="C80" s="79" t="s">
        <v>480</v>
      </c>
      <c r="D80" s="79" t="s">
        <v>476</v>
      </c>
      <c r="E80" s="79" t="s">
        <v>1263</v>
      </c>
      <c r="F80" s="79" t="s">
        <v>1288</v>
      </c>
      <c r="G80" s="79" t="s">
        <v>1265</v>
      </c>
      <c r="J80" s="31" t="s">
        <v>262</v>
      </c>
    </row>
    <row r="81" spans="1:10" ht="25.5" customHeight="1" x14ac:dyDescent="0.25">
      <c r="A81" s="79" t="s">
        <v>1289</v>
      </c>
      <c r="B81" s="79" t="s">
        <v>1262</v>
      </c>
      <c r="C81" s="79" t="s">
        <v>480</v>
      </c>
      <c r="D81" s="79" t="s">
        <v>476</v>
      </c>
      <c r="E81" s="79" t="s">
        <v>1263</v>
      </c>
      <c r="F81" s="79" t="s">
        <v>1288</v>
      </c>
      <c r="G81" s="79" t="s">
        <v>1265</v>
      </c>
      <c r="J81" s="31" t="s">
        <v>264</v>
      </c>
    </row>
    <row r="82" spans="1:10" ht="25.5" customHeight="1" x14ac:dyDescent="0.25">
      <c r="A82" s="79" t="s">
        <v>1289</v>
      </c>
      <c r="B82" s="79" t="s">
        <v>1262</v>
      </c>
      <c r="C82" s="79" t="s">
        <v>480</v>
      </c>
      <c r="D82" s="79" t="s">
        <v>476</v>
      </c>
      <c r="E82" s="79" t="s">
        <v>1263</v>
      </c>
      <c r="F82" s="79" t="s">
        <v>1288</v>
      </c>
      <c r="G82" s="79" t="s">
        <v>1265</v>
      </c>
      <c r="J82" s="31" t="s">
        <v>266</v>
      </c>
    </row>
    <row r="83" spans="1:10" ht="25.5" customHeight="1" x14ac:dyDescent="0.25">
      <c r="A83" s="79" t="s">
        <v>1289</v>
      </c>
      <c r="B83" s="79" t="s">
        <v>1262</v>
      </c>
      <c r="C83" s="79" t="s">
        <v>480</v>
      </c>
      <c r="D83" s="79" t="s">
        <v>476</v>
      </c>
      <c r="E83" s="79" t="s">
        <v>1263</v>
      </c>
      <c r="F83" s="79" t="s">
        <v>1288</v>
      </c>
      <c r="G83" s="79" t="s">
        <v>1265</v>
      </c>
      <c r="J83" s="1014" t="s">
        <v>269</v>
      </c>
    </row>
    <row r="84" spans="1:10" ht="25.5" customHeight="1" x14ac:dyDescent="0.25">
      <c r="A84" s="79" t="s">
        <v>1289</v>
      </c>
      <c r="B84" s="79" t="s">
        <v>1262</v>
      </c>
      <c r="C84" s="79" t="s">
        <v>480</v>
      </c>
      <c r="D84" s="79" t="s">
        <v>476</v>
      </c>
      <c r="E84" s="79" t="s">
        <v>1263</v>
      </c>
      <c r="F84" s="79" t="s">
        <v>1288</v>
      </c>
      <c r="G84" s="79" t="s">
        <v>1265</v>
      </c>
      <c r="J84" s="940"/>
    </row>
    <row r="85" spans="1:10" ht="25.5" customHeight="1" x14ac:dyDescent="0.25">
      <c r="A85" s="79" t="s">
        <v>1289</v>
      </c>
      <c r="B85" s="79" t="s">
        <v>1262</v>
      </c>
      <c r="C85" s="79" t="s">
        <v>480</v>
      </c>
      <c r="D85" s="79" t="s">
        <v>476</v>
      </c>
      <c r="E85" s="79" t="s">
        <v>1263</v>
      </c>
      <c r="F85" s="79" t="s">
        <v>1288</v>
      </c>
      <c r="G85" s="79" t="s">
        <v>1265</v>
      </c>
      <c r="J85" s="31" t="s">
        <v>271</v>
      </c>
    </row>
    <row r="86" spans="1:10" ht="25.5" customHeight="1" x14ac:dyDescent="0.25">
      <c r="A86" s="79" t="s">
        <v>1289</v>
      </c>
      <c r="B86" s="79" t="s">
        <v>1262</v>
      </c>
      <c r="C86" s="79" t="s">
        <v>480</v>
      </c>
      <c r="D86" s="79" t="s">
        <v>476</v>
      </c>
      <c r="E86" s="79" t="s">
        <v>1263</v>
      </c>
      <c r="F86" s="79" t="s">
        <v>1288</v>
      </c>
      <c r="G86" s="79" t="s">
        <v>1265</v>
      </c>
      <c r="J86" s="35" t="s">
        <v>273</v>
      </c>
    </row>
    <row r="87" spans="1:10" ht="25.5" customHeight="1" x14ac:dyDescent="0.25">
      <c r="A87" s="79" t="s">
        <v>1289</v>
      </c>
      <c r="B87" s="79" t="s">
        <v>1262</v>
      </c>
      <c r="C87" s="79" t="s">
        <v>480</v>
      </c>
      <c r="D87" s="79" t="s">
        <v>476</v>
      </c>
      <c r="E87" s="79" t="s">
        <v>1263</v>
      </c>
      <c r="F87" s="79" t="s">
        <v>1288</v>
      </c>
      <c r="G87" s="79" t="s">
        <v>1265</v>
      </c>
      <c r="J87" s="35">
        <v>82</v>
      </c>
    </row>
    <row r="88" spans="1:10" ht="25.5" customHeight="1" x14ac:dyDescent="0.25">
      <c r="A88" s="79" t="s">
        <v>1289</v>
      </c>
      <c r="B88" s="79" t="s">
        <v>1262</v>
      </c>
      <c r="C88" s="79" t="s">
        <v>480</v>
      </c>
      <c r="D88" s="79" t="s">
        <v>476</v>
      </c>
      <c r="E88" s="79" t="s">
        <v>1263</v>
      </c>
      <c r="F88" s="79" t="s">
        <v>1288</v>
      </c>
      <c r="G88" s="79" t="s">
        <v>1265</v>
      </c>
      <c r="J88" s="35">
        <v>83</v>
      </c>
    </row>
    <row r="89" spans="1:10" ht="25.5" customHeight="1" x14ac:dyDescent="0.25">
      <c r="A89" s="79" t="s">
        <v>1289</v>
      </c>
      <c r="B89" s="79" t="s">
        <v>1262</v>
      </c>
      <c r="C89" s="79" t="s">
        <v>480</v>
      </c>
      <c r="D89" s="79" t="s">
        <v>476</v>
      </c>
      <c r="E89" s="79" t="s">
        <v>1263</v>
      </c>
      <c r="F89" s="79" t="s">
        <v>1288</v>
      </c>
      <c r="G89" s="79" t="s">
        <v>1265</v>
      </c>
      <c r="J89" s="938">
        <v>84</v>
      </c>
    </row>
    <row r="90" spans="1:10" ht="25.5" customHeight="1" x14ac:dyDescent="0.25">
      <c r="A90" s="79" t="s">
        <v>1289</v>
      </c>
      <c r="B90" s="79" t="s">
        <v>1262</v>
      </c>
      <c r="C90" s="79" t="s">
        <v>480</v>
      </c>
      <c r="D90" s="79" t="s">
        <v>476</v>
      </c>
      <c r="E90" s="79" t="s">
        <v>1263</v>
      </c>
      <c r="F90" s="79" t="s">
        <v>1288</v>
      </c>
      <c r="G90" s="79" t="s">
        <v>1265</v>
      </c>
      <c r="J90" s="939"/>
    </row>
    <row r="91" spans="1:10" ht="25.5" customHeight="1" x14ac:dyDescent="0.25">
      <c r="A91" s="79" t="s">
        <v>1289</v>
      </c>
      <c r="B91" s="79" t="s">
        <v>1262</v>
      </c>
      <c r="C91" s="79" t="s">
        <v>480</v>
      </c>
      <c r="D91" s="79" t="s">
        <v>476</v>
      </c>
      <c r="E91" s="79" t="s">
        <v>1263</v>
      </c>
      <c r="F91" s="79" t="s">
        <v>1288</v>
      </c>
      <c r="G91" s="79" t="s">
        <v>1265</v>
      </c>
      <c r="J91" s="940"/>
    </row>
    <row r="92" spans="1:10" ht="25.5" customHeight="1" x14ac:dyDescent="0.25">
      <c r="A92" s="79" t="s">
        <v>1289</v>
      </c>
      <c r="B92" s="79" t="s">
        <v>1262</v>
      </c>
      <c r="C92" s="79" t="s">
        <v>480</v>
      </c>
      <c r="D92" s="79" t="s">
        <v>476</v>
      </c>
      <c r="E92" s="79" t="s">
        <v>1263</v>
      </c>
      <c r="F92" s="79" t="s">
        <v>1288</v>
      </c>
      <c r="G92" s="79" t="s">
        <v>1265</v>
      </c>
      <c r="J92" s="35">
        <v>85</v>
      </c>
    </row>
    <row r="93" spans="1:10" ht="25.5" customHeight="1" x14ac:dyDescent="0.25">
      <c r="A93" s="79" t="s">
        <v>1289</v>
      </c>
      <c r="B93" s="79" t="s">
        <v>1262</v>
      </c>
      <c r="C93" s="79" t="s">
        <v>480</v>
      </c>
      <c r="D93" s="79" t="s">
        <v>476</v>
      </c>
      <c r="E93" s="79" t="s">
        <v>1263</v>
      </c>
      <c r="F93" s="79" t="s">
        <v>1288</v>
      </c>
      <c r="G93" s="79" t="s">
        <v>1265</v>
      </c>
      <c r="J93" s="35">
        <v>86</v>
      </c>
    </row>
    <row r="94" spans="1:10" ht="25.5" customHeight="1" x14ac:dyDescent="0.25">
      <c r="A94" s="79" t="s">
        <v>1290</v>
      </c>
      <c r="B94" s="79" t="s">
        <v>1262</v>
      </c>
      <c r="C94" s="79" t="s">
        <v>725</v>
      </c>
      <c r="D94" s="79" t="s">
        <v>723</v>
      </c>
      <c r="E94" s="79" t="s">
        <v>1263</v>
      </c>
      <c r="F94" s="79" t="s">
        <v>1291</v>
      </c>
      <c r="G94" s="79" t="s">
        <v>1265</v>
      </c>
      <c r="J94" s="35">
        <v>87</v>
      </c>
    </row>
    <row r="95" spans="1:10" ht="25.5" customHeight="1" x14ac:dyDescent="0.25">
      <c r="A95" s="79" t="s">
        <v>1290</v>
      </c>
      <c r="B95" s="79" t="s">
        <v>1262</v>
      </c>
      <c r="C95" s="79" t="s">
        <v>651</v>
      </c>
      <c r="D95" s="79" t="s">
        <v>648</v>
      </c>
      <c r="E95" s="79" t="s">
        <v>1263</v>
      </c>
      <c r="F95" s="79" t="s">
        <v>1292</v>
      </c>
      <c r="G95" s="79" t="s">
        <v>1265</v>
      </c>
      <c r="J95" s="35">
        <v>88</v>
      </c>
    </row>
    <row r="96" spans="1:10" ht="25.5" customHeight="1" x14ac:dyDescent="0.25">
      <c r="A96" s="79" t="s">
        <v>1290</v>
      </c>
      <c r="B96" s="79" t="s">
        <v>1262</v>
      </c>
      <c r="C96" s="79" t="s">
        <v>690</v>
      </c>
      <c r="D96" s="79" t="s">
        <v>689</v>
      </c>
      <c r="E96" s="79" t="s">
        <v>1263</v>
      </c>
      <c r="F96" s="79" t="s">
        <v>1293</v>
      </c>
      <c r="G96" s="79" t="s">
        <v>1265</v>
      </c>
      <c r="J96" s="35">
        <v>89</v>
      </c>
    </row>
    <row r="97" spans="1:10" ht="25.5" customHeight="1" x14ac:dyDescent="0.25">
      <c r="A97" s="79" t="s">
        <v>1290</v>
      </c>
      <c r="B97" s="79" t="s">
        <v>1262</v>
      </c>
      <c r="C97" s="79" t="s">
        <v>1294</v>
      </c>
      <c r="D97" s="79" t="s">
        <v>614</v>
      </c>
      <c r="E97" s="79" t="s">
        <v>1263</v>
      </c>
      <c r="F97" s="79" t="s">
        <v>1286</v>
      </c>
      <c r="G97" s="79" t="s">
        <v>1265</v>
      </c>
      <c r="J97" s="35">
        <v>90</v>
      </c>
    </row>
    <row r="98" spans="1:10" ht="25.5" customHeight="1" x14ac:dyDescent="0.25">
      <c r="A98" s="79" t="s">
        <v>1295</v>
      </c>
      <c r="B98" s="79" t="s">
        <v>1262</v>
      </c>
      <c r="C98" s="79" t="s">
        <v>1296</v>
      </c>
      <c r="D98" s="79" t="s">
        <v>563</v>
      </c>
      <c r="E98" s="79" t="s">
        <v>1263</v>
      </c>
      <c r="F98" s="79" t="s">
        <v>1297</v>
      </c>
      <c r="G98" s="79" t="s">
        <v>1265</v>
      </c>
      <c r="J98" s="35">
        <v>91</v>
      </c>
    </row>
    <row r="99" spans="1:10" ht="25.5" customHeight="1" x14ac:dyDescent="0.25">
      <c r="A99" s="79" t="s">
        <v>1295</v>
      </c>
      <c r="B99" s="79" t="s">
        <v>1262</v>
      </c>
      <c r="C99" s="79" t="s">
        <v>428</v>
      </c>
      <c r="D99" s="79" t="s">
        <v>425</v>
      </c>
      <c r="E99" s="79" t="s">
        <v>1263</v>
      </c>
      <c r="F99" s="79" t="s">
        <v>1298</v>
      </c>
      <c r="G99" s="79" t="s">
        <v>1265</v>
      </c>
      <c r="J99" s="35">
        <v>92</v>
      </c>
    </row>
    <row r="100" spans="1:10" ht="25.5" customHeight="1" x14ac:dyDescent="0.25">
      <c r="A100" s="79" t="s">
        <v>1299</v>
      </c>
      <c r="B100" s="79" t="s">
        <v>1262</v>
      </c>
      <c r="C100" s="79" t="s">
        <v>428</v>
      </c>
      <c r="D100" s="79" t="s">
        <v>425</v>
      </c>
      <c r="E100" s="79" t="s">
        <v>1263</v>
      </c>
      <c r="F100" s="79" t="s">
        <v>1298</v>
      </c>
      <c r="G100" s="79" t="s">
        <v>1265</v>
      </c>
      <c r="J100" s="35">
        <v>93</v>
      </c>
    </row>
    <row r="101" spans="1:10" ht="25.5" customHeight="1" x14ac:dyDescent="0.25">
      <c r="A101" s="79" t="s">
        <v>1300</v>
      </c>
      <c r="B101" s="79" t="s">
        <v>1262</v>
      </c>
      <c r="C101" s="79" t="s">
        <v>1301</v>
      </c>
      <c r="D101" s="79" t="s">
        <v>580</v>
      </c>
      <c r="E101" s="79" t="s">
        <v>1263</v>
      </c>
      <c r="F101" s="79" t="s">
        <v>1302</v>
      </c>
      <c r="G101" s="79" t="s">
        <v>1265</v>
      </c>
      <c r="J101" s="35">
        <v>94</v>
      </c>
    </row>
    <row r="102" spans="1:10" ht="25.5" customHeight="1" x14ac:dyDescent="0.25">
      <c r="A102" s="79" t="s">
        <v>1300</v>
      </c>
      <c r="B102" s="79" t="s">
        <v>1262</v>
      </c>
      <c r="C102" s="79" t="s">
        <v>1301</v>
      </c>
      <c r="D102" s="79" t="s">
        <v>580</v>
      </c>
      <c r="E102" s="79" t="s">
        <v>1263</v>
      </c>
      <c r="F102" s="79" t="s">
        <v>1302</v>
      </c>
      <c r="G102" s="79" t="s">
        <v>1265</v>
      </c>
      <c r="J102" s="35">
        <v>95</v>
      </c>
    </row>
    <row r="103" spans="1:10" ht="25.5" customHeight="1" x14ac:dyDescent="0.25">
      <c r="A103" s="79" t="s">
        <v>1300</v>
      </c>
      <c r="B103" s="79" t="s">
        <v>1262</v>
      </c>
      <c r="C103" s="79" t="s">
        <v>1301</v>
      </c>
      <c r="D103" s="79" t="s">
        <v>580</v>
      </c>
      <c r="E103" s="79" t="s">
        <v>1263</v>
      </c>
      <c r="F103" s="79" t="s">
        <v>1302</v>
      </c>
      <c r="G103" s="79" t="s">
        <v>1265</v>
      </c>
      <c r="J103" s="35">
        <v>96</v>
      </c>
    </row>
    <row r="104" spans="1:10" ht="25.5" customHeight="1" x14ac:dyDescent="0.25">
      <c r="A104" s="79" t="s">
        <v>1300</v>
      </c>
      <c r="B104" s="79" t="s">
        <v>1262</v>
      </c>
      <c r="C104" s="79" t="s">
        <v>1301</v>
      </c>
      <c r="D104" s="79" t="s">
        <v>580</v>
      </c>
      <c r="E104" s="79" t="s">
        <v>1263</v>
      </c>
      <c r="F104" s="79" t="s">
        <v>1302</v>
      </c>
      <c r="G104" s="79" t="s">
        <v>1265</v>
      </c>
      <c r="J104" s="35">
        <v>97</v>
      </c>
    </row>
    <row r="105" spans="1:10" ht="25.5" customHeight="1" x14ac:dyDescent="0.25">
      <c r="A105" s="79" t="s">
        <v>1300</v>
      </c>
      <c r="B105" s="79" t="s">
        <v>1262</v>
      </c>
      <c r="C105" s="79" t="s">
        <v>1301</v>
      </c>
      <c r="D105" s="79" t="s">
        <v>580</v>
      </c>
      <c r="E105" s="79" t="s">
        <v>1263</v>
      </c>
      <c r="F105" s="79" t="s">
        <v>1302</v>
      </c>
      <c r="G105" s="79" t="s">
        <v>1265</v>
      </c>
      <c r="J105" s="35">
        <v>98</v>
      </c>
    </row>
    <row r="106" spans="1:10" ht="25.5" customHeight="1" x14ac:dyDescent="0.25">
      <c r="A106" s="79" t="s">
        <v>1300</v>
      </c>
      <c r="B106" s="79" t="s">
        <v>1262</v>
      </c>
      <c r="C106" s="79" t="s">
        <v>1301</v>
      </c>
      <c r="D106" s="79" t="s">
        <v>580</v>
      </c>
      <c r="E106" s="79" t="s">
        <v>1263</v>
      </c>
      <c r="F106" s="79" t="s">
        <v>1302</v>
      </c>
      <c r="G106" s="79" t="s">
        <v>1265</v>
      </c>
      <c r="J106" s="35">
        <v>99</v>
      </c>
    </row>
    <row r="107" spans="1:10" ht="25.5" customHeight="1" x14ac:dyDescent="0.25">
      <c r="A107" s="79" t="s">
        <v>1300</v>
      </c>
      <c r="B107" s="79" t="s">
        <v>1262</v>
      </c>
      <c r="C107" s="79" t="s">
        <v>1301</v>
      </c>
      <c r="D107" s="79" t="s">
        <v>580</v>
      </c>
      <c r="E107" s="79" t="s">
        <v>1263</v>
      </c>
      <c r="F107" s="79" t="s">
        <v>1302</v>
      </c>
      <c r="G107" s="79" t="s">
        <v>1265</v>
      </c>
      <c r="J107" s="35">
        <v>100</v>
      </c>
    </row>
    <row r="108" spans="1:10" ht="25.5" customHeight="1" x14ac:dyDescent="0.25">
      <c r="A108" s="79" t="s">
        <v>1300</v>
      </c>
      <c r="B108" s="79" t="s">
        <v>1262</v>
      </c>
      <c r="C108" s="79" t="s">
        <v>1301</v>
      </c>
      <c r="D108" s="79" t="s">
        <v>580</v>
      </c>
      <c r="E108" s="79" t="s">
        <v>1263</v>
      </c>
      <c r="F108" s="79" t="s">
        <v>1302</v>
      </c>
      <c r="G108" s="79" t="s">
        <v>1265</v>
      </c>
      <c r="J108" s="35">
        <v>101</v>
      </c>
    </row>
    <row r="109" spans="1:10" ht="25.5" customHeight="1" x14ac:dyDescent="0.25">
      <c r="A109" s="79" t="s">
        <v>1300</v>
      </c>
      <c r="B109" s="79" t="s">
        <v>1262</v>
      </c>
      <c r="C109" s="79" t="s">
        <v>1301</v>
      </c>
      <c r="D109" s="79" t="s">
        <v>580</v>
      </c>
      <c r="E109" s="79" t="s">
        <v>1263</v>
      </c>
      <c r="F109" s="79" t="s">
        <v>1302</v>
      </c>
      <c r="G109" s="79" t="s">
        <v>1265</v>
      </c>
      <c r="J109" s="1015">
        <v>102</v>
      </c>
    </row>
    <row r="110" spans="1:10" ht="25.5" customHeight="1" x14ac:dyDescent="0.25">
      <c r="A110" s="79" t="s">
        <v>1300</v>
      </c>
      <c r="B110" s="79" t="s">
        <v>1262</v>
      </c>
      <c r="C110" s="79" t="s">
        <v>1301</v>
      </c>
      <c r="D110" s="79" t="s">
        <v>580</v>
      </c>
      <c r="E110" s="79" t="s">
        <v>1263</v>
      </c>
      <c r="F110" s="79" t="s">
        <v>1302</v>
      </c>
      <c r="G110" s="79" t="s">
        <v>1265</v>
      </c>
      <c r="J110" s="939"/>
    </row>
    <row r="111" spans="1:10" ht="25.5" customHeight="1" x14ac:dyDescent="0.25">
      <c r="A111" s="79" t="s">
        <v>1300</v>
      </c>
      <c r="B111" s="79" t="s">
        <v>1262</v>
      </c>
      <c r="C111" s="79" t="s">
        <v>1301</v>
      </c>
      <c r="D111" s="79" t="s">
        <v>580</v>
      </c>
      <c r="E111" s="79" t="s">
        <v>1263</v>
      </c>
      <c r="F111" s="79" t="s">
        <v>1302</v>
      </c>
      <c r="G111" s="79" t="s">
        <v>1265</v>
      </c>
      <c r="J111" s="939"/>
    </row>
    <row r="112" spans="1:10" ht="25.5" customHeight="1" x14ac:dyDescent="0.25">
      <c r="A112" s="79" t="s">
        <v>1300</v>
      </c>
      <c r="B112" s="79" t="s">
        <v>1262</v>
      </c>
      <c r="C112" s="79" t="s">
        <v>1301</v>
      </c>
      <c r="D112" s="79" t="s">
        <v>580</v>
      </c>
      <c r="E112" s="79" t="s">
        <v>1263</v>
      </c>
      <c r="F112" s="79" t="s">
        <v>1302</v>
      </c>
      <c r="G112" s="79" t="s">
        <v>1265</v>
      </c>
      <c r="J112" s="940"/>
    </row>
    <row r="113" spans="1:10" ht="25.5" customHeight="1" x14ac:dyDescent="0.25">
      <c r="A113" s="79" t="s">
        <v>1300</v>
      </c>
      <c r="B113" s="79" t="s">
        <v>1262</v>
      </c>
      <c r="C113" s="79" t="s">
        <v>1301</v>
      </c>
      <c r="D113" s="79" t="s">
        <v>580</v>
      </c>
      <c r="E113" s="79" t="s">
        <v>1263</v>
      </c>
      <c r="F113" s="79" t="s">
        <v>1302</v>
      </c>
      <c r="G113" s="79" t="s">
        <v>1265</v>
      </c>
      <c r="J113" s="38">
        <v>103</v>
      </c>
    </row>
    <row r="114" spans="1:10" ht="25.5" customHeight="1" x14ac:dyDescent="0.25">
      <c r="A114" s="79" t="s">
        <v>1300</v>
      </c>
      <c r="B114" s="79" t="s">
        <v>1262</v>
      </c>
      <c r="C114" s="79" t="s">
        <v>1301</v>
      </c>
      <c r="D114" s="79" t="s">
        <v>580</v>
      </c>
      <c r="E114" s="79" t="s">
        <v>1263</v>
      </c>
      <c r="F114" s="79" t="s">
        <v>1302</v>
      </c>
      <c r="G114" s="79" t="s">
        <v>1265</v>
      </c>
      <c r="J114" s="1015">
        <v>104</v>
      </c>
    </row>
    <row r="115" spans="1:10" ht="25.5" customHeight="1" x14ac:dyDescent="0.25">
      <c r="A115" s="79" t="s">
        <v>1303</v>
      </c>
      <c r="B115" s="79" t="s">
        <v>1262</v>
      </c>
      <c r="C115" s="79" t="s">
        <v>1296</v>
      </c>
      <c r="D115" s="79" t="s">
        <v>563</v>
      </c>
      <c r="E115" s="79" t="s">
        <v>1263</v>
      </c>
      <c r="F115" s="79" t="s">
        <v>1297</v>
      </c>
      <c r="G115" s="79" t="s">
        <v>1265</v>
      </c>
      <c r="J115" s="940"/>
    </row>
    <row r="116" spans="1:10" ht="25.5" customHeight="1" x14ac:dyDescent="0.25">
      <c r="A116" s="79" t="s">
        <v>1303</v>
      </c>
      <c r="B116" s="79" t="s">
        <v>1262</v>
      </c>
      <c r="C116" s="79" t="s">
        <v>428</v>
      </c>
      <c r="D116" s="79" t="s">
        <v>425</v>
      </c>
      <c r="E116" s="79" t="s">
        <v>1263</v>
      </c>
      <c r="F116" s="79" t="s">
        <v>1298</v>
      </c>
      <c r="G116" s="79" t="s">
        <v>1265</v>
      </c>
      <c r="J116" s="38">
        <v>105</v>
      </c>
    </row>
    <row r="117" spans="1:10" ht="25.5" customHeight="1" x14ac:dyDescent="0.25">
      <c r="A117" s="79" t="s">
        <v>1303</v>
      </c>
      <c r="B117" s="79" t="s">
        <v>1262</v>
      </c>
      <c r="C117" s="79" t="s">
        <v>1296</v>
      </c>
      <c r="D117" s="79" t="s">
        <v>563</v>
      </c>
      <c r="E117" s="79" t="s">
        <v>1263</v>
      </c>
      <c r="F117" s="79" t="s">
        <v>1297</v>
      </c>
      <c r="G117" s="79" t="s">
        <v>1265</v>
      </c>
      <c r="J117" s="38">
        <v>106</v>
      </c>
    </row>
    <row r="118" spans="1:10" ht="25.5" customHeight="1" x14ac:dyDescent="0.25">
      <c r="A118" s="79" t="s">
        <v>1303</v>
      </c>
      <c r="B118" s="79" t="s">
        <v>1262</v>
      </c>
      <c r="C118" s="79" t="s">
        <v>1304</v>
      </c>
      <c r="D118" s="79" t="s">
        <v>520</v>
      </c>
      <c r="E118" s="79" t="s">
        <v>1263</v>
      </c>
      <c r="F118" s="79" t="s">
        <v>1305</v>
      </c>
      <c r="G118" s="79" t="s">
        <v>1265</v>
      </c>
      <c r="J118" s="38">
        <v>107</v>
      </c>
    </row>
    <row r="119" spans="1:10" ht="25.5" customHeight="1" x14ac:dyDescent="0.25">
      <c r="A119" s="79" t="s">
        <v>1303</v>
      </c>
      <c r="B119" s="79" t="s">
        <v>1262</v>
      </c>
      <c r="C119" s="79" t="s">
        <v>451</v>
      </c>
      <c r="D119" s="79" t="s">
        <v>447</v>
      </c>
      <c r="E119" s="79" t="s">
        <v>1263</v>
      </c>
      <c r="F119" s="79" t="s">
        <v>1306</v>
      </c>
      <c r="G119" s="79" t="s">
        <v>1265</v>
      </c>
      <c r="J119" s="38">
        <v>108</v>
      </c>
    </row>
    <row r="120" spans="1:10" ht="25.5" customHeight="1" x14ac:dyDescent="0.25">
      <c r="A120" s="79" t="s">
        <v>1303</v>
      </c>
      <c r="B120" s="79" t="s">
        <v>1262</v>
      </c>
      <c r="C120" s="79" t="s">
        <v>1304</v>
      </c>
      <c r="D120" s="79" t="s">
        <v>520</v>
      </c>
      <c r="E120" s="79" t="s">
        <v>1263</v>
      </c>
      <c r="F120" s="79" t="s">
        <v>1305</v>
      </c>
      <c r="G120" s="79" t="s">
        <v>1265</v>
      </c>
      <c r="J120" s="38">
        <v>109</v>
      </c>
    </row>
    <row r="121" spans="1:10" ht="25.5" customHeight="1" x14ac:dyDescent="0.25">
      <c r="A121" s="79" t="s">
        <v>1303</v>
      </c>
      <c r="B121" s="79" t="s">
        <v>1262</v>
      </c>
      <c r="C121" s="79" t="s">
        <v>451</v>
      </c>
      <c r="D121" s="79" t="s">
        <v>447</v>
      </c>
      <c r="E121" s="79" t="s">
        <v>1263</v>
      </c>
      <c r="F121" s="79" t="s">
        <v>1306</v>
      </c>
      <c r="G121" s="79" t="s">
        <v>1265</v>
      </c>
      <c r="J121" s="38">
        <v>110</v>
      </c>
    </row>
    <row r="122" spans="1:10" ht="25.5" customHeight="1" x14ac:dyDescent="0.25">
      <c r="A122" s="79" t="s">
        <v>1303</v>
      </c>
      <c r="B122" s="79" t="s">
        <v>1262</v>
      </c>
      <c r="C122" s="79" t="s">
        <v>1307</v>
      </c>
      <c r="D122" s="79" t="s">
        <v>498</v>
      </c>
      <c r="E122" s="79" t="s">
        <v>1263</v>
      </c>
      <c r="F122" s="79" t="s">
        <v>1308</v>
      </c>
      <c r="G122" s="79" t="s">
        <v>1265</v>
      </c>
      <c r="J122" s="38">
        <v>111</v>
      </c>
    </row>
    <row r="123" spans="1:10" ht="25.5" customHeight="1" x14ac:dyDescent="0.25">
      <c r="A123" s="79" t="s">
        <v>1303</v>
      </c>
      <c r="B123" s="79" t="s">
        <v>1262</v>
      </c>
      <c r="C123" s="79" t="s">
        <v>1296</v>
      </c>
      <c r="D123" s="79" t="s">
        <v>300</v>
      </c>
      <c r="E123" s="79" t="s">
        <v>1263</v>
      </c>
      <c r="F123" s="79" t="s">
        <v>1297</v>
      </c>
      <c r="G123" s="79" t="s">
        <v>1265</v>
      </c>
    </row>
    <row r="124" spans="1:10" ht="25.5" customHeight="1" x14ac:dyDescent="0.25">
      <c r="A124" s="79" t="s">
        <v>1303</v>
      </c>
      <c r="B124" s="79" t="s">
        <v>1262</v>
      </c>
      <c r="C124" s="79" t="s">
        <v>1307</v>
      </c>
      <c r="D124" s="79" t="s">
        <v>317</v>
      </c>
      <c r="E124" s="79" t="s">
        <v>1263</v>
      </c>
      <c r="F124" s="79" t="s">
        <v>1308</v>
      </c>
      <c r="G124" s="79" t="s">
        <v>1265</v>
      </c>
      <c r="J124" s="1011">
        <v>113</v>
      </c>
    </row>
    <row r="125" spans="1:10" ht="25.5" customHeight="1" x14ac:dyDescent="0.25">
      <c r="A125" s="79" t="s">
        <v>1303</v>
      </c>
      <c r="B125" s="79" t="s">
        <v>1262</v>
      </c>
      <c r="C125" s="79" t="s">
        <v>1309</v>
      </c>
      <c r="D125" s="79" t="s">
        <v>539</v>
      </c>
      <c r="E125" s="79" t="s">
        <v>1263</v>
      </c>
      <c r="F125" s="79" t="s">
        <v>1310</v>
      </c>
      <c r="G125" s="79" t="s">
        <v>1265</v>
      </c>
      <c r="J125" s="940"/>
    </row>
    <row r="126" spans="1:10" ht="25.5" customHeight="1" x14ac:dyDescent="0.25">
      <c r="A126" s="79" t="s">
        <v>1303</v>
      </c>
      <c r="B126" s="79" t="s">
        <v>1262</v>
      </c>
      <c r="C126" s="79" t="s">
        <v>451</v>
      </c>
      <c r="D126" s="79" t="s">
        <v>447</v>
      </c>
      <c r="E126" s="79" t="s">
        <v>1263</v>
      </c>
      <c r="F126" s="79" t="s">
        <v>1306</v>
      </c>
      <c r="G126" s="79" t="s">
        <v>1265</v>
      </c>
      <c r="J126" s="40">
        <v>114</v>
      </c>
    </row>
    <row r="127" spans="1:10" ht="25.5" customHeight="1" x14ac:dyDescent="0.25">
      <c r="A127" s="79" t="s">
        <v>1303</v>
      </c>
      <c r="B127" s="79" t="s">
        <v>1262</v>
      </c>
      <c r="C127" s="79" t="s">
        <v>1309</v>
      </c>
      <c r="D127" s="79" t="s">
        <v>539</v>
      </c>
      <c r="E127" s="79" t="s">
        <v>1263</v>
      </c>
      <c r="F127" s="79" t="s">
        <v>1310</v>
      </c>
      <c r="G127" s="79" t="s">
        <v>1265</v>
      </c>
      <c r="J127" s="40">
        <v>117</v>
      </c>
    </row>
    <row r="128" spans="1:10" ht="25.5" customHeight="1" x14ac:dyDescent="0.25">
      <c r="A128" s="79" t="s">
        <v>1303</v>
      </c>
      <c r="B128" s="79" t="s">
        <v>1262</v>
      </c>
      <c r="C128" s="79" t="s">
        <v>428</v>
      </c>
      <c r="D128" s="79" t="s">
        <v>425</v>
      </c>
      <c r="E128" s="79" t="s">
        <v>1263</v>
      </c>
      <c r="F128" s="79" t="s">
        <v>1298</v>
      </c>
      <c r="G128" s="79" t="s">
        <v>1265</v>
      </c>
      <c r="J128" s="40">
        <v>118</v>
      </c>
    </row>
    <row r="129" spans="1:10" ht="25.5" customHeight="1" x14ac:dyDescent="0.25">
      <c r="A129" s="79" t="s">
        <v>1303</v>
      </c>
      <c r="B129" s="79" t="s">
        <v>1262</v>
      </c>
      <c r="C129" s="79" t="s">
        <v>1309</v>
      </c>
      <c r="D129" s="79" t="s">
        <v>539</v>
      </c>
      <c r="E129" s="79" t="s">
        <v>1263</v>
      </c>
      <c r="F129" s="79" t="s">
        <v>1310</v>
      </c>
      <c r="G129" s="79" t="s">
        <v>1265</v>
      </c>
      <c r="J129" s="40">
        <v>120</v>
      </c>
    </row>
    <row r="130" spans="1:10" ht="25.5" customHeight="1" x14ac:dyDescent="0.25">
      <c r="A130" s="79" t="s">
        <v>1303</v>
      </c>
      <c r="B130" s="79" t="s">
        <v>1262</v>
      </c>
      <c r="C130" s="79" t="s">
        <v>428</v>
      </c>
      <c r="D130" s="79" t="s">
        <v>425</v>
      </c>
      <c r="E130" s="79" t="s">
        <v>1263</v>
      </c>
      <c r="F130" s="79" t="s">
        <v>1298</v>
      </c>
      <c r="G130" s="79" t="s">
        <v>1265</v>
      </c>
      <c r="J130" s="40">
        <v>121</v>
      </c>
    </row>
    <row r="131" spans="1:10" ht="25.5" customHeight="1" x14ac:dyDescent="0.25">
      <c r="A131" s="79" t="s">
        <v>1303</v>
      </c>
      <c r="B131" s="79" t="s">
        <v>1262</v>
      </c>
      <c r="C131" s="79" t="s">
        <v>1307</v>
      </c>
      <c r="D131" s="79" t="s">
        <v>498</v>
      </c>
      <c r="E131" s="79" t="s">
        <v>1263</v>
      </c>
      <c r="F131" s="79" t="s">
        <v>1308</v>
      </c>
      <c r="G131" s="79" t="s">
        <v>1265</v>
      </c>
      <c r="J131" s="40">
        <v>122</v>
      </c>
    </row>
    <row r="132" spans="1:10" ht="25.5" customHeight="1" x14ac:dyDescent="0.25">
      <c r="A132" s="79" t="s">
        <v>1303</v>
      </c>
      <c r="B132" s="79" t="s">
        <v>1262</v>
      </c>
      <c r="C132" s="79" t="s">
        <v>428</v>
      </c>
      <c r="D132" s="79" t="s">
        <v>425</v>
      </c>
      <c r="E132" s="79" t="s">
        <v>1263</v>
      </c>
      <c r="F132" s="79" t="s">
        <v>1298</v>
      </c>
      <c r="G132" s="79" t="s">
        <v>1265</v>
      </c>
      <c r="J132" s="40">
        <v>123</v>
      </c>
    </row>
    <row r="133" spans="1:10" ht="25.5" customHeight="1" x14ac:dyDescent="0.25">
      <c r="A133" s="79" t="s">
        <v>1303</v>
      </c>
      <c r="B133" s="79" t="s">
        <v>1262</v>
      </c>
      <c r="C133" s="79" t="s">
        <v>1304</v>
      </c>
      <c r="D133" s="79" t="s">
        <v>520</v>
      </c>
      <c r="E133" s="79" t="s">
        <v>1263</v>
      </c>
      <c r="F133" s="79" t="s">
        <v>1305</v>
      </c>
      <c r="G133" s="79" t="s">
        <v>1265</v>
      </c>
      <c r="J133" s="40">
        <v>124</v>
      </c>
    </row>
    <row r="134" spans="1:10" ht="25.5" customHeight="1" x14ac:dyDescent="0.25">
      <c r="A134" s="79" t="s">
        <v>1303</v>
      </c>
      <c r="B134" s="79" t="s">
        <v>1262</v>
      </c>
      <c r="C134" s="79" t="s">
        <v>1296</v>
      </c>
      <c r="D134" s="79" t="s">
        <v>563</v>
      </c>
      <c r="E134" s="79" t="s">
        <v>1263</v>
      </c>
      <c r="F134" s="79" t="s">
        <v>1297</v>
      </c>
      <c r="G134" s="79" t="s">
        <v>1265</v>
      </c>
      <c r="J134" s="40">
        <v>125</v>
      </c>
    </row>
    <row r="135" spans="1:10" ht="25.5" customHeight="1" x14ac:dyDescent="0.25">
      <c r="A135" s="79" t="s">
        <v>1303</v>
      </c>
      <c r="B135" s="79" t="s">
        <v>1262</v>
      </c>
      <c r="C135" s="79" t="s">
        <v>1304</v>
      </c>
      <c r="D135" s="79" t="s">
        <v>520</v>
      </c>
      <c r="E135" s="79" t="s">
        <v>1263</v>
      </c>
      <c r="F135" s="79" t="s">
        <v>1305</v>
      </c>
      <c r="G135" s="79" t="s">
        <v>1265</v>
      </c>
      <c r="J135" s="40">
        <v>126</v>
      </c>
    </row>
    <row r="136" spans="1:10" ht="25.5" customHeight="1" x14ac:dyDescent="0.25">
      <c r="A136" s="79" t="s">
        <v>1303</v>
      </c>
      <c r="B136" s="79" t="s">
        <v>1262</v>
      </c>
      <c r="C136" s="79" t="s">
        <v>451</v>
      </c>
      <c r="D136" s="79" t="s">
        <v>447</v>
      </c>
      <c r="E136" s="79" t="s">
        <v>1263</v>
      </c>
      <c r="F136" s="79" t="s">
        <v>1306</v>
      </c>
      <c r="G136" s="79" t="s">
        <v>1265</v>
      </c>
      <c r="J136" s="40">
        <v>127</v>
      </c>
    </row>
    <row r="137" spans="1:10" ht="25.5" customHeight="1" x14ac:dyDescent="0.25">
      <c r="A137" s="79" t="s">
        <v>1303</v>
      </c>
      <c r="B137" s="79" t="s">
        <v>1262</v>
      </c>
      <c r="C137" s="79" t="s">
        <v>1304</v>
      </c>
      <c r="D137" s="79" t="s">
        <v>520</v>
      </c>
      <c r="E137" s="79" t="s">
        <v>1263</v>
      </c>
      <c r="F137" s="79" t="s">
        <v>1305</v>
      </c>
      <c r="G137" s="79" t="s">
        <v>1265</v>
      </c>
      <c r="J137" s="40">
        <v>128</v>
      </c>
    </row>
    <row r="138" spans="1:10" ht="25.5" customHeight="1" x14ac:dyDescent="0.25">
      <c r="A138" s="79" t="s">
        <v>1303</v>
      </c>
      <c r="B138" s="79" t="s">
        <v>1262</v>
      </c>
      <c r="C138" s="79" t="s">
        <v>428</v>
      </c>
      <c r="D138" s="79" t="s">
        <v>425</v>
      </c>
      <c r="E138" s="79" t="s">
        <v>1263</v>
      </c>
      <c r="F138" s="79" t="s">
        <v>1298</v>
      </c>
      <c r="G138" s="79" t="s">
        <v>1265</v>
      </c>
    </row>
    <row r="139" spans="1:10" ht="25.5" customHeight="1" x14ac:dyDescent="0.25">
      <c r="A139" s="79" t="s">
        <v>1303</v>
      </c>
      <c r="B139" s="79" t="s">
        <v>1262</v>
      </c>
      <c r="C139" s="79" t="s">
        <v>1296</v>
      </c>
      <c r="D139" s="79" t="s">
        <v>563</v>
      </c>
      <c r="E139" s="79" t="s">
        <v>1263</v>
      </c>
      <c r="F139" s="79" t="s">
        <v>1297</v>
      </c>
      <c r="G139" s="79" t="s">
        <v>1265</v>
      </c>
      <c r="J139" s="1011">
        <v>130</v>
      </c>
    </row>
    <row r="140" spans="1:10" ht="25.5" customHeight="1" x14ac:dyDescent="0.25">
      <c r="A140" s="79" t="s">
        <v>1303</v>
      </c>
      <c r="B140" s="79" t="s">
        <v>1262</v>
      </c>
      <c r="C140" s="79" t="s">
        <v>1309</v>
      </c>
      <c r="D140" s="79" t="s">
        <v>539</v>
      </c>
      <c r="E140" s="79" t="s">
        <v>1263</v>
      </c>
      <c r="F140" s="79" t="s">
        <v>1310</v>
      </c>
      <c r="G140" s="79" t="s">
        <v>1265</v>
      </c>
      <c r="J140" s="939"/>
    </row>
    <row r="141" spans="1:10" ht="25.5" customHeight="1" x14ac:dyDescent="0.25">
      <c r="A141" s="79" t="s">
        <v>1303</v>
      </c>
      <c r="B141" s="79" t="s">
        <v>1262</v>
      </c>
      <c r="C141" s="79" t="s">
        <v>1304</v>
      </c>
      <c r="D141" s="79" t="s">
        <v>520</v>
      </c>
      <c r="E141" s="79" t="s">
        <v>1263</v>
      </c>
      <c r="F141" s="79" t="s">
        <v>1305</v>
      </c>
      <c r="G141" s="79" t="s">
        <v>1265</v>
      </c>
      <c r="J141" s="1012"/>
    </row>
    <row r="142" spans="1:10" ht="25.5" customHeight="1" x14ac:dyDescent="0.25">
      <c r="A142" s="79" t="s">
        <v>1303</v>
      </c>
      <c r="B142" s="79" t="s">
        <v>1262</v>
      </c>
      <c r="C142" s="79" t="s">
        <v>1307</v>
      </c>
      <c r="D142" s="79" t="s">
        <v>498</v>
      </c>
      <c r="E142" s="79" t="s">
        <v>1263</v>
      </c>
      <c r="F142" s="79" t="s">
        <v>1308</v>
      </c>
      <c r="G142" s="79" t="s">
        <v>1265</v>
      </c>
      <c r="J142" s="41">
        <v>132</v>
      </c>
    </row>
    <row r="143" spans="1:10" ht="25.5" customHeight="1" x14ac:dyDescent="0.25">
      <c r="A143" s="79" t="s">
        <v>1303</v>
      </c>
      <c r="B143" s="79" t="s">
        <v>1262</v>
      </c>
      <c r="C143" s="79" t="s">
        <v>1307</v>
      </c>
      <c r="D143" s="79" t="s">
        <v>498</v>
      </c>
      <c r="E143" s="79" t="s">
        <v>1263</v>
      </c>
      <c r="F143" s="79" t="s">
        <v>1308</v>
      </c>
      <c r="G143" s="79" t="s">
        <v>1265</v>
      </c>
      <c r="J143" s="41">
        <v>134</v>
      </c>
    </row>
    <row r="144" spans="1:10" ht="25.5" customHeight="1" x14ac:dyDescent="0.25">
      <c r="A144" s="79" t="s">
        <v>1303</v>
      </c>
      <c r="B144" s="79" t="s">
        <v>1262</v>
      </c>
      <c r="C144" s="79" t="s">
        <v>1309</v>
      </c>
      <c r="D144" s="79" t="s">
        <v>539</v>
      </c>
      <c r="E144" s="79" t="s">
        <v>1263</v>
      </c>
      <c r="F144" s="79" t="s">
        <v>1310</v>
      </c>
      <c r="G144" s="79" t="s">
        <v>1265</v>
      </c>
      <c r="J144" s="41">
        <v>143</v>
      </c>
    </row>
    <row r="145" spans="1:10" ht="25.5" customHeight="1" x14ac:dyDescent="0.25">
      <c r="A145" s="79" t="s">
        <v>1303</v>
      </c>
      <c r="B145" s="79" t="s">
        <v>1262</v>
      </c>
      <c r="C145" s="79" t="s">
        <v>428</v>
      </c>
      <c r="D145" s="79" t="s">
        <v>425</v>
      </c>
      <c r="E145" s="79" t="s">
        <v>1263</v>
      </c>
      <c r="F145" s="79" t="s">
        <v>1298</v>
      </c>
      <c r="G145" s="79" t="s">
        <v>1265</v>
      </c>
      <c r="J145" s="41">
        <v>147</v>
      </c>
    </row>
    <row r="146" spans="1:10" ht="25.5" customHeight="1" x14ac:dyDescent="0.25">
      <c r="A146" s="79" t="s">
        <v>1303</v>
      </c>
      <c r="B146" s="79" t="s">
        <v>1262</v>
      </c>
      <c r="C146" s="79" t="s">
        <v>1307</v>
      </c>
      <c r="D146" s="79" t="s">
        <v>498</v>
      </c>
      <c r="E146" s="79" t="s">
        <v>1263</v>
      </c>
      <c r="F146" s="79" t="s">
        <v>1308</v>
      </c>
      <c r="G146" s="79" t="s">
        <v>1265</v>
      </c>
      <c r="J146" s="21"/>
    </row>
    <row r="147" spans="1:10" ht="25.5" customHeight="1" x14ac:dyDescent="0.25">
      <c r="A147" s="79" t="s">
        <v>1303</v>
      </c>
      <c r="B147" s="79" t="s">
        <v>1262</v>
      </c>
      <c r="C147" s="79" t="s">
        <v>1304</v>
      </c>
      <c r="D147" s="79" t="s">
        <v>520</v>
      </c>
      <c r="E147" s="79" t="s">
        <v>1263</v>
      </c>
      <c r="F147" s="79" t="s">
        <v>1305</v>
      </c>
      <c r="G147" s="79" t="s">
        <v>1265</v>
      </c>
      <c r="J147" s="21"/>
    </row>
    <row r="148" spans="1:10" ht="25.5" customHeight="1" x14ac:dyDescent="0.25">
      <c r="A148" s="79" t="s">
        <v>1303</v>
      </c>
      <c r="B148" s="79" t="s">
        <v>1262</v>
      </c>
      <c r="C148" s="79" t="s">
        <v>1296</v>
      </c>
      <c r="D148" s="79" t="s">
        <v>563</v>
      </c>
      <c r="E148" s="79" t="s">
        <v>1263</v>
      </c>
      <c r="F148" s="79" t="s">
        <v>1297</v>
      </c>
      <c r="G148" s="79" t="s">
        <v>1265</v>
      </c>
      <c r="J148" s="21"/>
    </row>
    <row r="149" spans="1:10" ht="25.5" customHeight="1" x14ac:dyDescent="0.25">
      <c r="A149" s="79" t="s">
        <v>1303</v>
      </c>
      <c r="B149" s="79" t="s">
        <v>1262</v>
      </c>
      <c r="C149" s="79" t="s">
        <v>1309</v>
      </c>
      <c r="D149" s="79" t="s">
        <v>539</v>
      </c>
      <c r="E149" s="79" t="s">
        <v>1263</v>
      </c>
      <c r="F149" s="79" t="s">
        <v>1310</v>
      </c>
      <c r="G149" s="79" t="s">
        <v>1265</v>
      </c>
      <c r="J149" s="21"/>
    </row>
    <row r="150" spans="1:10" ht="25.5" customHeight="1" x14ac:dyDescent="0.25">
      <c r="A150" s="79" t="s">
        <v>1303</v>
      </c>
      <c r="B150" s="79" t="s">
        <v>1262</v>
      </c>
      <c r="C150" s="79" t="s">
        <v>428</v>
      </c>
      <c r="D150" s="79" t="s">
        <v>425</v>
      </c>
      <c r="E150" s="79" t="s">
        <v>1263</v>
      </c>
      <c r="F150" s="79" t="s">
        <v>1298</v>
      </c>
      <c r="G150" s="79" t="s">
        <v>1265</v>
      </c>
      <c r="J150" s="21"/>
    </row>
    <row r="151" spans="1:10" ht="25.5" customHeight="1" x14ac:dyDescent="0.25">
      <c r="A151" s="79" t="s">
        <v>1303</v>
      </c>
      <c r="B151" s="79" t="s">
        <v>1262</v>
      </c>
      <c r="C151" s="79" t="s">
        <v>1309</v>
      </c>
      <c r="D151" s="79" t="s">
        <v>539</v>
      </c>
      <c r="E151" s="79" t="s">
        <v>1263</v>
      </c>
      <c r="F151" s="79" t="s">
        <v>1310</v>
      </c>
      <c r="G151" s="79" t="s">
        <v>1265</v>
      </c>
      <c r="J151" s="21"/>
    </row>
    <row r="152" spans="1:10" ht="25.5" customHeight="1" x14ac:dyDescent="0.25">
      <c r="A152" s="79" t="s">
        <v>1303</v>
      </c>
      <c r="B152" s="79" t="s">
        <v>1262</v>
      </c>
      <c r="C152" s="79" t="s">
        <v>451</v>
      </c>
      <c r="D152" s="79" t="s">
        <v>447</v>
      </c>
      <c r="E152" s="79" t="s">
        <v>1263</v>
      </c>
      <c r="F152" s="79" t="s">
        <v>1306</v>
      </c>
      <c r="G152" s="79" t="s">
        <v>1265</v>
      </c>
      <c r="J152" s="21"/>
    </row>
    <row r="153" spans="1:10" ht="25.5" customHeight="1" x14ac:dyDescent="0.25">
      <c r="A153" s="79" t="s">
        <v>1303</v>
      </c>
      <c r="B153" s="79" t="s">
        <v>1262</v>
      </c>
      <c r="C153" s="79" t="s">
        <v>1307</v>
      </c>
      <c r="D153" s="79" t="s">
        <v>498</v>
      </c>
      <c r="E153" s="79" t="s">
        <v>1263</v>
      </c>
      <c r="F153" s="79" t="s">
        <v>1308</v>
      </c>
      <c r="G153" s="79" t="s">
        <v>1265</v>
      </c>
      <c r="J153" s="21"/>
    </row>
    <row r="154" spans="1:10" ht="25.5" customHeight="1" x14ac:dyDescent="0.25">
      <c r="A154" s="79" t="s">
        <v>1303</v>
      </c>
      <c r="B154" s="79" t="s">
        <v>1262</v>
      </c>
      <c r="C154" s="79" t="s">
        <v>1304</v>
      </c>
      <c r="D154" s="79" t="s">
        <v>520</v>
      </c>
      <c r="E154" s="79" t="s">
        <v>1263</v>
      </c>
      <c r="F154" s="79" t="s">
        <v>1305</v>
      </c>
      <c r="G154" s="79" t="s">
        <v>1265</v>
      </c>
      <c r="J154" s="21"/>
    </row>
    <row r="155" spans="1:10" ht="25.5" customHeight="1" x14ac:dyDescent="0.25">
      <c r="A155" s="79" t="s">
        <v>1303</v>
      </c>
      <c r="B155" s="79" t="s">
        <v>1262</v>
      </c>
      <c r="C155" s="79" t="s">
        <v>451</v>
      </c>
      <c r="D155" s="79" t="s">
        <v>447</v>
      </c>
      <c r="E155" s="79" t="s">
        <v>1263</v>
      </c>
      <c r="F155" s="79" t="s">
        <v>1306</v>
      </c>
      <c r="G155" s="79" t="s">
        <v>1265</v>
      </c>
      <c r="J155" s="21"/>
    </row>
    <row r="156" spans="1:10" ht="25.5" customHeight="1" x14ac:dyDescent="0.25">
      <c r="A156" s="79" t="s">
        <v>1303</v>
      </c>
      <c r="B156" s="79" t="s">
        <v>1262</v>
      </c>
      <c r="C156" s="79" t="s">
        <v>451</v>
      </c>
      <c r="D156" s="79" t="s">
        <v>447</v>
      </c>
      <c r="E156" s="79" t="s">
        <v>1263</v>
      </c>
      <c r="F156" s="79" t="s">
        <v>1306</v>
      </c>
      <c r="G156" s="79" t="s">
        <v>1265</v>
      </c>
      <c r="J156" s="21"/>
    </row>
    <row r="157" spans="1:10" ht="25.5" customHeight="1" x14ac:dyDescent="0.25">
      <c r="A157" s="79" t="s">
        <v>1303</v>
      </c>
      <c r="B157" s="79" t="s">
        <v>1262</v>
      </c>
      <c r="C157" s="79" t="s">
        <v>1296</v>
      </c>
      <c r="D157" s="79" t="s">
        <v>563</v>
      </c>
      <c r="E157" s="79" t="s">
        <v>1263</v>
      </c>
      <c r="F157" s="79" t="s">
        <v>1297</v>
      </c>
      <c r="G157" s="79" t="s">
        <v>1265</v>
      </c>
      <c r="J157" s="21"/>
    </row>
    <row r="158" spans="1:10" ht="25.5" customHeight="1" x14ac:dyDescent="0.25">
      <c r="A158" s="79" t="s">
        <v>1303</v>
      </c>
      <c r="B158" s="79" t="s">
        <v>1262</v>
      </c>
      <c r="C158" s="79" t="s">
        <v>1307</v>
      </c>
      <c r="D158" s="79" t="s">
        <v>498</v>
      </c>
      <c r="E158" s="79" t="s">
        <v>1263</v>
      </c>
      <c r="F158" s="79" t="s">
        <v>1308</v>
      </c>
      <c r="G158" s="79" t="s">
        <v>1265</v>
      </c>
      <c r="J158" s="21"/>
    </row>
    <row r="159" spans="1:10" ht="25.5" customHeight="1" x14ac:dyDescent="0.25">
      <c r="A159" s="79" t="s">
        <v>1303</v>
      </c>
      <c r="B159" s="79" t="s">
        <v>1262</v>
      </c>
      <c r="C159" s="79" t="s">
        <v>451</v>
      </c>
      <c r="D159" s="79" t="s">
        <v>447</v>
      </c>
      <c r="E159" s="79" t="s">
        <v>1263</v>
      </c>
      <c r="F159" s="79" t="s">
        <v>1306</v>
      </c>
      <c r="G159" s="79" t="s">
        <v>1265</v>
      </c>
      <c r="J159" s="21"/>
    </row>
    <row r="160" spans="1:10" ht="25.5" customHeight="1" x14ac:dyDescent="0.25">
      <c r="A160" s="79" t="s">
        <v>1303</v>
      </c>
      <c r="B160" s="79" t="s">
        <v>1262</v>
      </c>
      <c r="C160" s="79" t="s">
        <v>1307</v>
      </c>
      <c r="D160" s="79" t="s">
        <v>498</v>
      </c>
      <c r="E160" s="79" t="s">
        <v>1263</v>
      </c>
      <c r="F160" s="79" t="s">
        <v>1308</v>
      </c>
      <c r="G160" s="79" t="s">
        <v>1265</v>
      </c>
      <c r="J160" s="21"/>
    </row>
    <row r="161" spans="1:10" ht="25.5" customHeight="1" x14ac:dyDescent="0.25">
      <c r="A161" s="79" t="s">
        <v>1303</v>
      </c>
      <c r="B161" s="79" t="s">
        <v>1262</v>
      </c>
      <c r="C161" s="79" t="s">
        <v>428</v>
      </c>
      <c r="D161" s="79" t="s">
        <v>425</v>
      </c>
      <c r="E161" s="79" t="s">
        <v>1263</v>
      </c>
      <c r="F161" s="79" t="s">
        <v>1298</v>
      </c>
      <c r="G161" s="79" t="s">
        <v>1265</v>
      </c>
      <c r="J161" s="21"/>
    </row>
    <row r="162" spans="1:10" ht="25.5" customHeight="1" x14ac:dyDescent="0.25">
      <c r="A162" s="79" t="s">
        <v>1303</v>
      </c>
      <c r="B162" s="79" t="s">
        <v>1262</v>
      </c>
      <c r="C162" s="79" t="s">
        <v>451</v>
      </c>
      <c r="D162" s="79" t="s">
        <v>447</v>
      </c>
      <c r="E162" s="79" t="s">
        <v>1263</v>
      </c>
      <c r="F162" s="79" t="s">
        <v>1306</v>
      </c>
      <c r="G162" s="79" t="s">
        <v>1265</v>
      </c>
      <c r="J162" s="21"/>
    </row>
    <row r="163" spans="1:10" ht="25.5" customHeight="1" x14ac:dyDescent="0.25">
      <c r="A163" s="79" t="s">
        <v>1303</v>
      </c>
      <c r="B163" s="79" t="s">
        <v>1262</v>
      </c>
      <c r="C163" s="79" t="s">
        <v>1309</v>
      </c>
      <c r="D163" s="79" t="s">
        <v>539</v>
      </c>
      <c r="E163" s="79" t="s">
        <v>1263</v>
      </c>
      <c r="F163" s="79" t="s">
        <v>1310</v>
      </c>
      <c r="G163" s="79" t="s">
        <v>1265</v>
      </c>
      <c r="J163" s="21"/>
    </row>
    <row r="164" spans="1:10" ht="25.5" customHeight="1" x14ac:dyDescent="0.25">
      <c r="A164" s="79" t="s">
        <v>1303</v>
      </c>
      <c r="B164" s="79" t="s">
        <v>1262</v>
      </c>
      <c r="C164" s="79" t="s">
        <v>428</v>
      </c>
      <c r="D164" s="79" t="s">
        <v>425</v>
      </c>
      <c r="E164" s="79" t="s">
        <v>1263</v>
      </c>
      <c r="F164" s="79" t="s">
        <v>1298</v>
      </c>
      <c r="G164" s="79" t="s">
        <v>1265</v>
      </c>
      <c r="J164" s="21"/>
    </row>
    <row r="165" spans="1:10" ht="25.5" customHeight="1" x14ac:dyDescent="0.25">
      <c r="A165" s="79" t="s">
        <v>1303</v>
      </c>
      <c r="B165" s="79" t="s">
        <v>1262</v>
      </c>
      <c r="C165" s="79" t="s">
        <v>1309</v>
      </c>
      <c r="D165" s="79" t="s">
        <v>539</v>
      </c>
      <c r="E165" s="79" t="s">
        <v>1263</v>
      </c>
      <c r="F165" s="79" t="s">
        <v>1310</v>
      </c>
      <c r="G165" s="79" t="s">
        <v>1265</v>
      </c>
      <c r="J165" s="21"/>
    </row>
    <row r="166" spans="1:10" ht="25.5" customHeight="1" x14ac:dyDescent="0.25">
      <c r="A166" s="79" t="s">
        <v>1303</v>
      </c>
      <c r="B166" s="79" t="s">
        <v>1262</v>
      </c>
      <c r="C166" s="79" t="s">
        <v>1304</v>
      </c>
      <c r="D166" s="79" t="s">
        <v>520</v>
      </c>
      <c r="E166" s="79" t="s">
        <v>1263</v>
      </c>
      <c r="F166" s="79" t="s">
        <v>1305</v>
      </c>
      <c r="G166" s="79" t="s">
        <v>1265</v>
      </c>
      <c r="J166" s="21"/>
    </row>
    <row r="167" spans="1:10" ht="25.5" customHeight="1" x14ac:dyDescent="0.25">
      <c r="A167" s="79" t="s">
        <v>1303</v>
      </c>
      <c r="B167" s="79" t="s">
        <v>1262</v>
      </c>
      <c r="C167" s="79" t="s">
        <v>1309</v>
      </c>
      <c r="D167" s="79" t="s">
        <v>539</v>
      </c>
      <c r="E167" s="79" t="s">
        <v>1263</v>
      </c>
      <c r="F167" s="79" t="s">
        <v>1310</v>
      </c>
      <c r="G167" s="79" t="s">
        <v>1265</v>
      </c>
      <c r="J167" s="21"/>
    </row>
    <row r="168" spans="1:10" ht="25.5" customHeight="1" x14ac:dyDescent="0.25">
      <c r="A168" s="79" t="s">
        <v>1303</v>
      </c>
      <c r="B168" s="79" t="s">
        <v>1262</v>
      </c>
      <c r="C168" s="79" t="s">
        <v>428</v>
      </c>
      <c r="D168" s="79" t="s">
        <v>425</v>
      </c>
      <c r="E168" s="79" t="s">
        <v>1263</v>
      </c>
      <c r="F168" s="79" t="s">
        <v>1298</v>
      </c>
      <c r="G168" s="79" t="s">
        <v>1265</v>
      </c>
      <c r="J168" s="21"/>
    </row>
    <row r="169" spans="1:10" ht="25.5" customHeight="1" x14ac:dyDescent="0.25">
      <c r="A169" s="79" t="s">
        <v>1303</v>
      </c>
      <c r="B169" s="79" t="s">
        <v>1262</v>
      </c>
      <c r="C169" s="79" t="s">
        <v>451</v>
      </c>
      <c r="D169" s="79" t="s">
        <v>447</v>
      </c>
      <c r="E169" s="79" t="s">
        <v>1263</v>
      </c>
      <c r="F169" s="79" t="s">
        <v>1306</v>
      </c>
      <c r="G169" s="79" t="s">
        <v>1265</v>
      </c>
      <c r="J169" s="21"/>
    </row>
    <row r="170" spans="1:10" ht="25.5" customHeight="1" x14ac:dyDescent="0.25">
      <c r="A170" s="79" t="s">
        <v>1303</v>
      </c>
      <c r="B170" s="79" t="s">
        <v>1262</v>
      </c>
      <c r="C170" s="79" t="s">
        <v>1296</v>
      </c>
      <c r="D170" s="79" t="s">
        <v>563</v>
      </c>
      <c r="E170" s="79" t="s">
        <v>1263</v>
      </c>
      <c r="F170" s="79" t="s">
        <v>1297</v>
      </c>
      <c r="G170" s="79" t="s">
        <v>1265</v>
      </c>
      <c r="J170" s="21"/>
    </row>
    <row r="171" spans="1:10" ht="25.5" customHeight="1" x14ac:dyDescent="0.25">
      <c r="A171" s="79" t="s">
        <v>1303</v>
      </c>
      <c r="B171" s="79" t="s">
        <v>1262</v>
      </c>
      <c r="C171" s="79" t="s">
        <v>428</v>
      </c>
      <c r="D171" s="79" t="s">
        <v>425</v>
      </c>
      <c r="E171" s="79" t="s">
        <v>1263</v>
      </c>
      <c r="F171" s="79" t="s">
        <v>1298</v>
      </c>
      <c r="G171" s="79" t="s">
        <v>1265</v>
      </c>
      <c r="J171" s="21"/>
    </row>
    <row r="172" spans="1:10" ht="25.5" customHeight="1" x14ac:dyDescent="0.25">
      <c r="A172" s="79" t="s">
        <v>1303</v>
      </c>
      <c r="B172" s="79" t="s">
        <v>1262</v>
      </c>
      <c r="C172" s="79" t="s">
        <v>1304</v>
      </c>
      <c r="D172" s="79" t="s">
        <v>520</v>
      </c>
      <c r="E172" s="79" t="s">
        <v>1263</v>
      </c>
      <c r="F172" s="79" t="s">
        <v>1305</v>
      </c>
      <c r="G172" s="79" t="s">
        <v>1265</v>
      </c>
      <c r="J172" s="21"/>
    </row>
    <row r="173" spans="1:10" ht="25.5" customHeight="1" x14ac:dyDescent="0.25">
      <c r="A173" s="79" t="s">
        <v>1303</v>
      </c>
      <c r="B173" s="79" t="s">
        <v>1262</v>
      </c>
      <c r="C173" s="79" t="s">
        <v>1296</v>
      </c>
      <c r="D173" s="79" t="s">
        <v>563</v>
      </c>
      <c r="E173" s="79" t="s">
        <v>1263</v>
      </c>
      <c r="F173" s="79" t="s">
        <v>1297</v>
      </c>
      <c r="G173" s="79" t="s">
        <v>1265</v>
      </c>
      <c r="J173" s="21"/>
    </row>
    <row r="174" spans="1:10" ht="25.5" customHeight="1" x14ac:dyDescent="0.25">
      <c r="A174" s="79" t="s">
        <v>1303</v>
      </c>
      <c r="B174" s="79" t="s">
        <v>1262</v>
      </c>
      <c r="C174" s="79" t="s">
        <v>451</v>
      </c>
      <c r="D174" s="79" t="s">
        <v>447</v>
      </c>
      <c r="E174" s="79" t="s">
        <v>1263</v>
      </c>
      <c r="F174" s="79" t="s">
        <v>1306</v>
      </c>
      <c r="G174" s="79" t="s">
        <v>1265</v>
      </c>
    </row>
    <row r="175" spans="1:10" ht="25.5" customHeight="1" x14ac:dyDescent="0.25">
      <c r="A175" s="79" t="s">
        <v>1303</v>
      </c>
      <c r="B175" s="79" t="s">
        <v>1262</v>
      </c>
      <c r="C175" s="79" t="s">
        <v>1307</v>
      </c>
      <c r="D175" s="79" t="s">
        <v>498</v>
      </c>
      <c r="E175" s="79" t="s">
        <v>1263</v>
      </c>
      <c r="F175" s="79" t="s">
        <v>1308</v>
      </c>
      <c r="G175" s="79" t="s">
        <v>1265</v>
      </c>
    </row>
    <row r="176" spans="1:10" ht="25.5" customHeight="1" x14ac:dyDescent="0.25">
      <c r="A176" s="79" t="s">
        <v>1303</v>
      </c>
      <c r="B176" s="79" t="s">
        <v>1262</v>
      </c>
      <c r="C176" s="79" t="s">
        <v>451</v>
      </c>
      <c r="D176" s="79" t="s">
        <v>447</v>
      </c>
      <c r="E176" s="79" t="s">
        <v>1263</v>
      </c>
      <c r="F176" s="79" t="s">
        <v>1306</v>
      </c>
      <c r="G176" s="79" t="s">
        <v>1265</v>
      </c>
    </row>
    <row r="177" spans="1:7" ht="25.5" customHeight="1" x14ac:dyDescent="0.25">
      <c r="A177" s="79" t="s">
        <v>1303</v>
      </c>
      <c r="B177" s="79" t="s">
        <v>1262</v>
      </c>
      <c r="C177" s="79" t="s">
        <v>1296</v>
      </c>
      <c r="D177" s="79" t="s">
        <v>563</v>
      </c>
      <c r="E177" s="79" t="s">
        <v>1263</v>
      </c>
      <c r="F177" s="79" t="s">
        <v>1297</v>
      </c>
      <c r="G177" s="79" t="s">
        <v>1265</v>
      </c>
    </row>
    <row r="178" spans="1:7" ht="25.5" customHeight="1" x14ac:dyDescent="0.25">
      <c r="A178" s="79" t="s">
        <v>1303</v>
      </c>
      <c r="B178" s="79" t="s">
        <v>1262</v>
      </c>
      <c r="C178" s="79" t="s">
        <v>1304</v>
      </c>
      <c r="D178" s="79" t="s">
        <v>520</v>
      </c>
      <c r="E178" s="79" t="s">
        <v>1263</v>
      </c>
      <c r="F178" s="79" t="s">
        <v>1305</v>
      </c>
      <c r="G178" s="79" t="s">
        <v>1265</v>
      </c>
    </row>
    <row r="179" spans="1:7" ht="25.5" customHeight="1" x14ac:dyDescent="0.25">
      <c r="A179" s="79" t="s">
        <v>1303</v>
      </c>
      <c r="B179" s="79" t="s">
        <v>1262</v>
      </c>
      <c r="C179" s="79" t="s">
        <v>1304</v>
      </c>
      <c r="D179" s="79" t="s">
        <v>520</v>
      </c>
      <c r="E179" s="79" t="s">
        <v>1263</v>
      </c>
      <c r="F179" s="79" t="s">
        <v>1305</v>
      </c>
      <c r="G179" s="79" t="s">
        <v>1265</v>
      </c>
    </row>
    <row r="180" spans="1:7" ht="25.5" customHeight="1" x14ac:dyDescent="0.25">
      <c r="A180" s="79" t="s">
        <v>1303</v>
      </c>
      <c r="B180" s="79" t="s">
        <v>1262</v>
      </c>
      <c r="C180" s="79" t="s">
        <v>1307</v>
      </c>
      <c r="D180" s="79" t="s">
        <v>498</v>
      </c>
      <c r="E180" s="79" t="s">
        <v>1263</v>
      </c>
      <c r="F180" s="79" t="s">
        <v>1308</v>
      </c>
      <c r="G180" s="79" t="s">
        <v>1265</v>
      </c>
    </row>
    <row r="181" spans="1:7" ht="25.5" customHeight="1" x14ac:dyDescent="0.25">
      <c r="A181" s="79" t="s">
        <v>1303</v>
      </c>
      <c r="B181" s="79" t="s">
        <v>1262</v>
      </c>
      <c r="C181" s="79" t="s">
        <v>451</v>
      </c>
      <c r="D181" s="79" t="s">
        <v>447</v>
      </c>
      <c r="E181" s="79" t="s">
        <v>1263</v>
      </c>
      <c r="F181" s="79" t="s">
        <v>1306</v>
      </c>
      <c r="G181" s="79" t="s">
        <v>1265</v>
      </c>
    </row>
    <row r="182" spans="1:7" ht="25.5" customHeight="1" x14ac:dyDescent="0.25">
      <c r="A182" s="79" t="s">
        <v>1303</v>
      </c>
      <c r="B182" s="79" t="s">
        <v>1262</v>
      </c>
      <c r="C182" s="79" t="s">
        <v>451</v>
      </c>
      <c r="D182" s="79" t="s">
        <v>447</v>
      </c>
      <c r="E182" s="79" t="s">
        <v>1263</v>
      </c>
      <c r="F182" s="79" t="s">
        <v>1306</v>
      </c>
      <c r="G182" s="79" t="s">
        <v>1265</v>
      </c>
    </row>
    <row r="183" spans="1:7" ht="25.5" customHeight="1" x14ac:dyDescent="0.25">
      <c r="A183" s="79" t="s">
        <v>1303</v>
      </c>
      <c r="B183" s="79" t="s">
        <v>1262</v>
      </c>
      <c r="C183" s="79" t="s">
        <v>428</v>
      </c>
      <c r="D183" s="79" t="s">
        <v>425</v>
      </c>
      <c r="E183" s="79" t="s">
        <v>1263</v>
      </c>
      <c r="F183" s="79" t="s">
        <v>1298</v>
      </c>
      <c r="G183" s="79" t="s">
        <v>1265</v>
      </c>
    </row>
    <row r="184" spans="1:7" ht="25.5" customHeight="1" x14ac:dyDescent="0.25">
      <c r="A184" s="79" t="s">
        <v>1303</v>
      </c>
      <c r="B184" s="79" t="s">
        <v>1262</v>
      </c>
      <c r="C184" s="79" t="s">
        <v>1296</v>
      </c>
      <c r="D184" s="79" t="s">
        <v>563</v>
      </c>
      <c r="E184" s="79" t="s">
        <v>1263</v>
      </c>
      <c r="F184" s="79" t="s">
        <v>1297</v>
      </c>
      <c r="G184" s="79" t="s">
        <v>1265</v>
      </c>
    </row>
    <row r="185" spans="1:7" ht="25.5" customHeight="1" x14ac:dyDescent="0.25">
      <c r="A185" s="79" t="s">
        <v>1303</v>
      </c>
      <c r="B185" s="79" t="s">
        <v>1262</v>
      </c>
      <c r="C185" s="79" t="s">
        <v>1309</v>
      </c>
      <c r="D185" s="79" t="s">
        <v>539</v>
      </c>
      <c r="E185" s="79" t="s">
        <v>1263</v>
      </c>
      <c r="F185" s="79" t="s">
        <v>1310</v>
      </c>
      <c r="G185" s="79" t="s">
        <v>1265</v>
      </c>
    </row>
    <row r="186" spans="1:7" ht="25.5" customHeight="1" x14ac:dyDescent="0.25">
      <c r="A186" s="79" t="s">
        <v>1303</v>
      </c>
      <c r="B186" s="79" t="s">
        <v>1262</v>
      </c>
      <c r="C186" s="79" t="s">
        <v>1304</v>
      </c>
      <c r="D186" s="79" t="s">
        <v>520</v>
      </c>
      <c r="E186" s="79" t="s">
        <v>1263</v>
      </c>
      <c r="F186" s="79" t="s">
        <v>1305</v>
      </c>
      <c r="G186" s="79" t="s">
        <v>1265</v>
      </c>
    </row>
    <row r="187" spans="1:7" ht="25.5" customHeight="1" x14ac:dyDescent="0.25">
      <c r="A187" s="79" t="s">
        <v>1303</v>
      </c>
      <c r="B187" s="79" t="s">
        <v>1262</v>
      </c>
      <c r="C187" s="79" t="s">
        <v>1296</v>
      </c>
      <c r="D187" s="79" t="s">
        <v>563</v>
      </c>
      <c r="E187" s="79" t="s">
        <v>1263</v>
      </c>
      <c r="F187" s="79" t="s">
        <v>1297</v>
      </c>
      <c r="G187" s="79" t="s">
        <v>1265</v>
      </c>
    </row>
    <row r="188" spans="1:7" ht="25.5" customHeight="1" x14ac:dyDescent="0.25">
      <c r="A188" s="79" t="s">
        <v>1303</v>
      </c>
      <c r="B188" s="79" t="s">
        <v>1262</v>
      </c>
      <c r="C188" s="79" t="s">
        <v>428</v>
      </c>
      <c r="D188" s="79" t="s">
        <v>425</v>
      </c>
      <c r="E188" s="79" t="s">
        <v>1263</v>
      </c>
      <c r="F188" s="79" t="s">
        <v>1298</v>
      </c>
      <c r="G188" s="79" t="s">
        <v>1265</v>
      </c>
    </row>
    <row r="189" spans="1:7" ht="25.5" customHeight="1" x14ac:dyDescent="0.25">
      <c r="A189" s="79" t="s">
        <v>1303</v>
      </c>
      <c r="B189" s="79" t="s">
        <v>1262</v>
      </c>
      <c r="C189" s="79" t="s">
        <v>1304</v>
      </c>
      <c r="D189" s="79" t="s">
        <v>520</v>
      </c>
      <c r="E189" s="79" t="s">
        <v>1263</v>
      </c>
      <c r="F189" s="79" t="s">
        <v>1305</v>
      </c>
      <c r="G189" s="79" t="s">
        <v>1265</v>
      </c>
    </row>
    <row r="190" spans="1:7" ht="25.5" customHeight="1" x14ac:dyDescent="0.25">
      <c r="A190" s="79" t="s">
        <v>1303</v>
      </c>
      <c r="B190" s="79" t="s">
        <v>1262</v>
      </c>
      <c r="C190" s="79" t="s">
        <v>1304</v>
      </c>
      <c r="D190" s="79" t="s">
        <v>520</v>
      </c>
      <c r="E190" s="79" t="s">
        <v>1263</v>
      </c>
      <c r="F190" s="79" t="s">
        <v>1305</v>
      </c>
      <c r="G190" s="79" t="s">
        <v>1265</v>
      </c>
    </row>
    <row r="191" spans="1:7" ht="25.5" customHeight="1" x14ac:dyDescent="0.25">
      <c r="A191" s="79" t="s">
        <v>1303</v>
      </c>
      <c r="B191" s="79" t="s">
        <v>1262</v>
      </c>
      <c r="C191" s="79" t="s">
        <v>451</v>
      </c>
      <c r="D191" s="79" t="s">
        <v>447</v>
      </c>
      <c r="E191" s="79" t="s">
        <v>1263</v>
      </c>
      <c r="F191" s="79" t="s">
        <v>1306</v>
      </c>
      <c r="G191" s="79" t="s">
        <v>1265</v>
      </c>
    </row>
    <row r="192" spans="1:7" ht="25.5" customHeight="1" x14ac:dyDescent="0.25">
      <c r="A192" s="79" t="s">
        <v>1303</v>
      </c>
      <c r="B192" s="79" t="s">
        <v>1262</v>
      </c>
      <c r="C192" s="79" t="s">
        <v>1304</v>
      </c>
      <c r="D192" s="79" t="s">
        <v>520</v>
      </c>
      <c r="E192" s="79" t="s">
        <v>1263</v>
      </c>
      <c r="F192" s="79" t="s">
        <v>1305</v>
      </c>
      <c r="G192" s="79" t="s">
        <v>1265</v>
      </c>
    </row>
    <row r="193" spans="1:7" ht="25.5" customHeight="1" x14ac:dyDescent="0.25">
      <c r="A193" s="79" t="s">
        <v>1303</v>
      </c>
      <c r="B193" s="79" t="s">
        <v>1262</v>
      </c>
      <c r="C193" s="79" t="s">
        <v>428</v>
      </c>
      <c r="D193" s="79" t="s">
        <v>425</v>
      </c>
      <c r="E193" s="79" t="s">
        <v>1263</v>
      </c>
      <c r="F193" s="79" t="s">
        <v>1298</v>
      </c>
      <c r="G193" s="79" t="s">
        <v>1265</v>
      </c>
    </row>
    <row r="194" spans="1:7" ht="25.5" customHeight="1" x14ac:dyDescent="0.25">
      <c r="A194" s="79" t="s">
        <v>1303</v>
      </c>
      <c r="B194" s="79" t="s">
        <v>1262</v>
      </c>
      <c r="C194" s="79" t="s">
        <v>1307</v>
      </c>
      <c r="D194" s="79" t="s">
        <v>498</v>
      </c>
      <c r="E194" s="79" t="s">
        <v>1263</v>
      </c>
      <c r="F194" s="79" t="s">
        <v>1308</v>
      </c>
      <c r="G194" s="79" t="s">
        <v>1265</v>
      </c>
    </row>
    <row r="195" spans="1:7" ht="25.5" customHeight="1" x14ac:dyDescent="0.25">
      <c r="A195" s="79" t="s">
        <v>1303</v>
      </c>
      <c r="B195" s="79" t="s">
        <v>1262</v>
      </c>
      <c r="C195" s="79" t="s">
        <v>428</v>
      </c>
      <c r="D195" s="79" t="s">
        <v>425</v>
      </c>
      <c r="E195" s="79" t="s">
        <v>1263</v>
      </c>
      <c r="F195" s="79" t="s">
        <v>1298</v>
      </c>
      <c r="G195" s="79" t="s">
        <v>1265</v>
      </c>
    </row>
    <row r="196" spans="1:7" ht="25.5" customHeight="1" x14ac:dyDescent="0.25">
      <c r="A196" s="79" t="s">
        <v>1303</v>
      </c>
      <c r="B196" s="79" t="s">
        <v>1262</v>
      </c>
      <c r="C196" s="79" t="s">
        <v>428</v>
      </c>
      <c r="D196" s="79" t="s">
        <v>425</v>
      </c>
      <c r="E196" s="79" t="s">
        <v>1263</v>
      </c>
      <c r="F196" s="79" t="s">
        <v>1298</v>
      </c>
      <c r="G196" s="79" t="s">
        <v>1265</v>
      </c>
    </row>
    <row r="197" spans="1:7" ht="25.5" customHeight="1" x14ac:dyDescent="0.25">
      <c r="A197" s="79" t="s">
        <v>1303</v>
      </c>
      <c r="B197" s="79" t="s">
        <v>1262</v>
      </c>
      <c r="C197" s="79" t="s">
        <v>1309</v>
      </c>
      <c r="D197" s="79" t="s">
        <v>539</v>
      </c>
      <c r="E197" s="79" t="s">
        <v>1263</v>
      </c>
      <c r="F197" s="79" t="s">
        <v>1310</v>
      </c>
      <c r="G197" s="79" t="s">
        <v>1265</v>
      </c>
    </row>
    <row r="198" spans="1:7" ht="25.5" customHeight="1" x14ac:dyDescent="0.25">
      <c r="A198" s="79" t="s">
        <v>1303</v>
      </c>
      <c r="B198" s="79" t="s">
        <v>1262</v>
      </c>
      <c r="C198" s="79" t="s">
        <v>1296</v>
      </c>
      <c r="D198" s="79" t="s">
        <v>563</v>
      </c>
      <c r="E198" s="79" t="s">
        <v>1263</v>
      </c>
      <c r="F198" s="79" t="s">
        <v>1297</v>
      </c>
      <c r="G198" s="79" t="s">
        <v>1265</v>
      </c>
    </row>
    <row r="199" spans="1:7" ht="25.5" customHeight="1" x14ac:dyDescent="0.25">
      <c r="A199" s="79" t="s">
        <v>1303</v>
      </c>
      <c r="B199" s="79" t="s">
        <v>1262</v>
      </c>
      <c r="C199" s="79" t="s">
        <v>428</v>
      </c>
      <c r="D199" s="79" t="s">
        <v>425</v>
      </c>
      <c r="E199" s="79" t="s">
        <v>1263</v>
      </c>
      <c r="F199" s="79" t="s">
        <v>1298</v>
      </c>
      <c r="G199" s="79" t="s">
        <v>1265</v>
      </c>
    </row>
    <row r="200" spans="1:7" ht="25.5" customHeight="1" x14ac:dyDescent="0.25">
      <c r="A200" s="79" t="s">
        <v>1303</v>
      </c>
      <c r="B200" s="79" t="s">
        <v>1262</v>
      </c>
      <c r="C200" s="79" t="s">
        <v>1309</v>
      </c>
      <c r="D200" s="79" t="s">
        <v>539</v>
      </c>
      <c r="E200" s="79" t="s">
        <v>1263</v>
      </c>
      <c r="F200" s="79" t="s">
        <v>1310</v>
      </c>
      <c r="G200" s="79" t="s">
        <v>1265</v>
      </c>
    </row>
    <row r="201" spans="1:7" ht="25.5" customHeight="1" x14ac:dyDescent="0.25">
      <c r="A201" s="79" t="s">
        <v>1303</v>
      </c>
      <c r="B201" s="79" t="s">
        <v>1262</v>
      </c>
      <c r="C201" s="79" t="s">
        <v>451</v>
      </c>
      <c r="D201" s="79" t="s">
        <v>447</v>
      </c>
      <c r="E201" s="79" t="s">
        <v>1263</v>
      </c>
      <c r="F201" s="79" t="s">
        <v>1306</v>
      </c>
      <c r="G201" s="79" t="s">
        <v>1265</v>
      </c>
    </row>
    <row r="202" spans="1:7" ht="15.75" customHeight="1" x14ac:dyDescent="0.25"/>
    <row r="203" spans="1:7" ht="15.75" customHeight="1" x14ac:dyDescent="0.25"/>
    <row r="204" spans="1:7" ht="15.75" customHeight="1" x14ac:dyDescent="0.25"/>
    <row r="205" spans="1:7" ht="15.75" customHeight="1" x14ac:dyDescent="0.25"/>
    <row r="206" spans="1:7" ht="15.75" customHeight="1" x14ac:dyDescent="0.25"/>
    <row r="207" spans="1:7" ht="15.75" customHeight="1" x14ac:dyDescent="0.25"/>
    <row r="208" spans="1:7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J124:J125"/>
    <mergeCell ref="J139:J141"/>
    <mergeCell ref="J60:J62"/>
    <mergeCell ref="J83:J84"/>
    <mergeCell ref="J89:J91"/>
    <mergeCell ref="J109:J112"/>
    <mergeCell ref="J114:J11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2024-25</vt:lpstr>
      <vt:lpstr>2023-24</vt:lpstr>
      <vt:lpstr>2022-23</vt:lpstr>
      <vt:lpstr>2021-22</vt:lpstr>
      <vt:lpstr>2020-21</vt:lpstr>
      <vt:lpstr>2019-20</vt:lpstr>
      <vt:lpstr>2018-19</vt:lpstr>
      <vt:lpstr>2017-18</vt:lpstr>
      <vt:lpstr>DGFT Record</vt:lpstr>
      <vt:lpstr>Axis Bank Softex Pending </vt:lpstr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2024-08-31T08:47:35Z</cp:lastPrinted>
  <dcterms:created xsi:type="dcterms:W3CDTF">2018-05-28T11:41:03Z</dcterms:created>
  <dcterms:modified xsi:type="dcterms:W3CDTF">2024-09-13T13:39:37Z</dcterms:modified>
</cp:coreProperties>
</file>