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240" yWindow="60" windowWidth="20055" windowHeight="7965" activeTab="3"/>
  </bookViews>
  <sheets>
    <sheet name="SUMMARY OF COLLECTION" sheetId="5" r:id="rId1"/>
    <sheet name="GCEP" sheetId="3" r:id="rId2"/>
    <sheet name="GC" sheetId="2" r:id="rId3"/>
    <sheet name="FUNDS" sheetId="1" r:id="rId4"/>
    <sheet name="summary" sheetId="4" r:id="rId5"/>
  </sheets>
  <externalReferences>
    <externalReference r:id="rId6"/>
  </externalReferences>
  <definedNames>
    <definedName name="_xlnm._FilterDatabase" localSheetId="3" hidden="1">FUNDS!$A$4:$X$8</definedName>
    <definedName name="_xlnm._FilterDatabase" localSheetId="1" hidden="1">GCEP!$A$4:$G$4</definedName>
    <definedName name="CD" localSheetId="4">#REF!</definedName>
    <definedName name="CD" localSheetId="0">#REF!</definedName>
    <definedName name="CD">#REF!</definedName>
    <definedName name="CDC" localSheetId="4">#REF!</definedName>
    <definedName name="CDC" localSheetId="0">#REF!</definedName>
    <definedName name="CDC">#REF!</definedName>
    <definedName name="data" localSheetId="4">#REF!</definedName>
    <definedName name="data" localSheetId="0">#REF!</definedName>
    <definedName name="data">#REF!</definedName>
    <definedName name="data1" localSheetId="4">#REF!</definedName>
    <definedName name="data1" localSheetId="0">#REF!</definedName>
    <definedName name="data1">#REF!</definedName>
    <definedName name="ibsp" localSheetId="4">#REF!</definedName>
    <definedName name="ibsp" localSheetId="0">#REF!</definedName>
    <definedName name="ibsp">#REF!</definedName>
    <definedName name="IBSPGC" localSheetId="4">'[1]GC details (final list)'!#REF!</definedName>
    <definedName name="IBSPGC" localSheetId="0">'[1]GC details (final list)'!#REF!</definedName>
    <definedName name="IBSPGC">'[1]GC details (final list)'!#REF!</definedName>
    <definedName name="IRS" localSheetId="4">#REF!</definedName>
    <definedName name="IRS" localSheetId="0">#REF!</definedName>
    <definedName name="IRS">#REF!</definedName>
    <definedName name="IRSGC" localSheetId="4">'[1]GC details (final list)'!#REF!</definedName>
    <definedName name="IRSGC" localSheetId="0">'[1]GC details (final list)'!#REF!</definedName>
    <definedName name="IRSGC">'[1]GC details (final list)'!#REF!</definedName>
    <definedName name="IVP" localSheetId="4">#REF!</definedName>
    <definedName name="IVP" localSheetId="0">#REF!</definedName>
    <definedName name="IVP">#REF!</definedName>
    <definedName name="IVPGC" localSheetId="4">'[1]GC details (final list)'!#REF!</definedName>
    <definedName name="IVPGC" localSheetId="0">'[1]GC details (final list)'!#REF!</definedName>
    <definedName name="IVPGC">'[1]GC details (final list)'!#REF!</definedName>
    <definedName name="xxxxx" localSheetId="4">#REF!</definedName>
    <definedName name="xxxxx" localSheetId="0">#REF!</definedName>
    <definedName name="xxxxx">#REF!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7" i="1"/>
  <c r="F6" l="1"/>
  <c r="G6"/>
  <c r="I6" s="1"/>
  <c r="N6" s="1"/>
  <c r="F8"/>
  <c r="G8"/>
  <c r="I8" s="1"/>
  <c r="N8" s="1"/>
  <c r="G5"/>
  <c r="I5" s="1"/>
  <c r="N5" s="1"/>
  <c r="D4" i="4"/>
  <c r="F4"/>
  <c r="M4"/>
  <c r="C25" i="5"/>
  <c r="C81"/>
  <c r="C76"/>
  <c r="C69"/>
  <c r="C53"/>
  <c r="C41"/>
  <c r="C36"/>
  <c r="E6" i="3"/>
  <c r="E7"/>
  <c r="E8"/>
  <c r="E5"/>
  <c r="F6" i="2"/>
  <c r="H6"/>
  <c r="F7"/>
  <c r="H7"/>
  <c r="F5"/>
  <c r="H5"/>
  <c r="A2" i="4"/>
  <c r="E8"/>
  <c r="A2" i="2"/>
  <c r="D5" i="4"/>
  <c r="F5"/>
  <c r="M5"/>
  <c r="C7"/>
  <c r="D7"/>
  <c r="F7"/>
  <c r="M7"/>
  <c r="D6"/>
  <c r="F6"/>
  <c r="M6"/>
  <c r="M8"/>
  <c r="C10"/>
  <c r="D10"/>
  <c r="E10"/>
  <c r="E11"/>
  <c r="L8"/>
  <c r="L11"/>
  <c r="K8"/>
  <c r="K11"/>
  <c r="J8"/>
  <c r="J11"/>
  <c r="I8"/>
  <c r="I11"/>
  <c r="F8"/>
  <c r="D8"/>
  <c r="C8"/>
  <c r="C11"/>
  <c r="B8"/>
  <c r="B11"/>
  <c r="F10"/>
  <c r="M10"/>
  <c r="M11"/>
  <c r="D11"/>
  <c r="A2" i="1"/>
  <c r="F11" i="4"/>
</calcChain>
</file>

<file path=xl/sharedStrings.xml><?xml version="1.0" encoding="utf-8"?>
<sst xmlns="http://schemas.openxmlformats.org/spreadsheetml/2006/main" count="165" uniqueCount="135">
  <si>
    <t>MID</t>
  </si>
  <si>
    <t>Last Name</t>
  </si>
  <si>
    <t>First Name</t>
  </si>
  <si>
    <t>Middle Name</t>
  </si>
  <si>
    <t>Gross</t>
  </si>
  <si>
    <t>Less 10%</t>
  </si>
  <si>
    <t>Net Gross</t>
  </si>
  <si>
    <t>Tax</t>
  </si>
  <si>
    <t>Net of Tax</t>
  </si>
  <si>
    <t>NEGATIVE FUNDS</t>
  </si>
  <si>
    <t>CARD FEE</t>
  </si>
  <si>
    <t xml:space="preserve">NET </t>
  </si>
  <si>
    <t>CASH CARD</t>
  </si>
  <si>
    <t>Account Number</t>
  </si>
  <si>
    <t>Ortigas</t>
  </si>
  <si>
    <t>HI-ENERGY</t>
  </si>
  <si>
    <t>Cebu</t>
  </si>
  <si>
    <t>SKYSCRAPERS</t>
  </si>
  <si>
    <t>S</t>
  </si>
  <si>
    <t>ACCOUNT</t>
  </si>
  <si>
    <t>COMPANY</t>
  </si>
  <si>
    <t>-</t>
  </si>
  <si>
    <t>TO FUNDS - Blank Paycard</t>
  </si>
  <si>
    <t>depot</t>
  </si>
  <si>
    <t>group name</t>
  </si>
  <si>
    <t>is corpo sharing</t>
  </si>
  <si>
    <t>check release</t>
  </si>
  <si>
    <t>is on hold</t>
  </si>
  <si>
    <t>start date</t>
  </si>
  <si>
    <t>end date</t>
  </si>
  <si>
    <t>remarks</t>
  </si>
  <si>
    <t>TO FUNDS</t>
  </si>
  <si>
    <t>TAN</t>
  </si>
  <si>
    <t>JOSELITO</t>
  </si>
  <si>
    <t>THE WORLD</t>
  </si>
  <si>
    <t>HEALTH</t>
  </si>
  <si>
    <t>CORPO</t>
  </si>
  <si>
    <t>VITAL C HEALTH PRODUCTS INC.</t>
  </si>
  <si>
    <t>CONSOLIDATED (LEVEL 1, 2&amp;3)</t>
  </si>
  <si>
    <t>FULL NAME</t>
  </si>
  <si>
    <t>TOTAL GCEP</t>
  </si>
  <si>
    <t>NEGATIVE GC FUND</t>
  </si>
  <si>
    <t>BALANCE FOR UPLOAD</t>
  </si>
  <si>
    <t>COMPANY - ACCOUNT</t>
  </si>
  <si>
    <t>HEALTH 4 THE WORLD</t>
  </si>
  <si>
    <t>JOSELITO S TAN</t>
  </si>
  <si>
    <t>EDDIE LUYAS MAHILUM</t>
  </si>
  <si>
    <t>REMARKS</t>
  </si>
  <si>
    <t>HOLD</t>
  </si>
  <si>
    <t>IRS GC (worth Php 1000)</t>
  </si>
  <si>
    <t>IVP GC (worth Php 2000)</t>
  </si>
  <si>
    <t>TOTAL GC</t>
  </si>
  <si>
    <t>IBSP</t>
  </si>
  <si>
    <t>ACCOUNTABILITY</t>
  </si>
  <si>
    <t>VITLA LAND</t>
  </si>
  <si>
    <t xml:space="preserve">      PAYCARD</t>
  </si>
  <si>
    <t xml:space="preserve">         FUNDS</t>
  </si>
  <si>
    <t>ADD/LESS</t>
  </si>
  <si>
    <t xml:space="preserve">         CORPO ( HOLD  H4DW )</t>
  </si>
  <si>
    <t xml:space="preserve">      TOTAL</t>
  </si>
  <si>
    <t>5th Anniv. Ticket</t>
  </si>
  <si>
    <t>BORACAY INCENTIVES/ SUCCESS CAMP/TICKET/DISCOVERY TRAINING</t>
  </si>
  <si>
    <t>HOLD COMMISSION</t>
  </si>
  <si>
    <t>5TH ANNIVERSARY TICKET</t>
  </si>
  <si>
    <t>NAME</t>
  </si>
  <si>
    <t>COLLECTED</t>
  </si>
  <si>
    <t>5TH ANNIVERSARY TICKET 2013</t>
  </si>
  <si>
    <t>Hans Dumar</t>
  </si>
  <si>
    <t>Wayne Gutual</t>
  </si>
  <si>
    <t>Elmarie Estigoy</t>
  </si>
  <si>
    <t>Alberto Obenza</t>
  </si>
  <si>
    <t>Bryan Biol</t>
  </si>
  <si>
    <t>Eubert Serondo</t>
  </si>
  <si>
    <t>Lilian Gilves</t>
  </si>
  <si>
    <t>Mary Joy Calcitas</t>
  </si>
  <si>
    <t>Merla Cabusas</t>
  </si>
  <si>
    <t>Melchor Maique</t>
  </si>
  <si>
    <t>Nestor Gilves</t>
  </si>
  <si>
    <t>Moctar Abdulgani</t>
  </si>
  <si>
    <t>Jane Vacaro</t>
  </si>
  <si>
    <t>Sheila Puzon</t>
  </si>
  <si>
    <t>Rickey John Hayana</t>
  </si>
  <si>
    <t>MANNY BATAC</t>
  </si>
  <si>
    <t>CESARIO BARELA</t>
  </si>
  <si>
    <t>DEXTER DIANO</t>
  </si>
  <si>
    <t>CONCHITA YABOT</t>
  </si>
  <si>
    <t>CHARLENE L. VILLAPAZ</t>
  </si>
  <si>
    <t>TOTAL</t>
  </si>
  <si>
    <t>CEBU SIZZLE TICKET 2013</t>
  </si>
  <si>
    <t>MARILYN DALOCANOG</t>
  </si>
  <si>
    <t>CEBU SUCCESS CAMP</t>
  </si>
  <si>
    <t xml:space="preserve">EUDES DADOL </t>
  </si>
  <si>
    <t>ROLLY CRUZ</t>
  </si>
  <si>
    <t>EDURDO VENTURA</t>
  </si>
  <si>
    <t>CEBU DISCOVERY TRAINING</t>
  </si>
  <si>
    <t>JEREMY ACERON</t>
  </si>
  <si>
    <t>REMEBIOS DELA TORRE</t>
  </si>
  <si>
    <t>UNDER DEDUCTION ON TAX</t>
  </si>
  <si>
    <t>MA. VISITACION CAMMAYO</t>
  </si>
  <si>
    <t>LORLYN ROBIN</t>
  </si>
  <si>
    <t>HELEN MORENO</t>
  </si>
  <si>
    <t>ZENAIDA BACONGALLO</t>
  </si>
  <si>
    <t>TEODORA ESCANDER</t>
  </si>
  <si>
    <t>NAHEED WAFFA MUSTAFA</t>
  </si>
  <si>
    <t>RICARDO FLORESCA</t>
  </si>
  <si>
    <t>EDNA CASTILLO PIANDORO</t>
  </si>
  <si>
    <t>MARY ANN ALMA ALEJANDRO MACARUBBO</t>
  </si>
  <si>
    <t>MERLINDA VILLASIS SEMORLAN</t>
  </si>
  <si>
    <t>MARIA ELAINE CAMINGUE BUO</t>
  </si>
  <si>
    <t>IGNACIO TALAO DE LEON JR.</t>
  </si>
  <si>
    <t>ARLENE V. EVANGELISTA</t>
  </si>
  <si>
    <t>FELIX . ALBURO</t>
  </si>
  <si>
    <t>ZENAIDA FERRERAS ARZADON</t>
  </si>
  <si>
    <t>ERNESTO BUNAC CAJEGAS</t>
  </si>
  <si>
    <t>JOHN REMAR CABATUAN LADERA</t>
  </si>
  <si>
    <t>TERESITA MAYORGA ABANO</t>
  </si>
  <si>
    <t>ARLENE MAGANA REMPILLO</t>
  </si>
  <si>
    <t>RAFFY CASTILLANO FLORES</t>
  </si>
  <si>
    <t>VITAL LAND</t>
  </si>
  <si>
    <t>MARY JOY CALCITAS</t>
  </si>
  <si>
    <t>LILIAN GILVES</t>
  </si>
  <si>
    <t>NESTOR GILVES</t>
  </si>
  <si>
    <t>CHRISTINA CAROL LEGACION</t>
  </si>
  <si>
    <t>ACCOUNTABILITY TO THE COMPANY</t>
  </si>
  <si>
    <t>CELSO DAVA</t>
  </si>
  <si>
    <t>VIVAN HERNANDEZ</t>
  </si>
  <si>
    <t>PATRIARCA ZENAIDO</t>
  </si>
  <si>
    <t xml:space="preserve">AS OF PAY-OUT PERIOD: JAN. 11 - 17, 2014        </t>
  </si>
  <si>
    <t>CINCO</t>
  </si>
  <si>
    <t>FELISA FLORIDA</t>
  </si>
  <si>
    <t>BORJA</t>
  </si>
  <si>
    <t>5049460280138056000</t>
  </si>
  <si>
    <t>028-3-02818461-2</t>
  </si>
  <si>
    <t xml:space="preserve">  CHECK / '0643383-0643387</t>
  </si>
  <si>
    <t>OTHER DEDUCTIONS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</si>
</sst>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[$-409]m/d/yy\ h:mm\ AM/PM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indexed="9"/>
      <name val="Calibri"/>
      <family val="2"/>
    </font>
    <font>
      <b/>
      <sz val="12"/>
      <color theme="0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sz val="11"/>
      <color theme="2"/>
      <name val="Calibri"/>
      <family val="2"/>
      <scheme val="minor"/>
    </font>
    <font>
      <sz val="10"/>
      <name val="Arial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0" borderId="0"/>
    <xf numFmtId="9" fontId="6" fillId="0" borderId="0" applyFont="0" applyFill="0" applyBorder="0" applyAlignment="0" applyProtection="0"/>
  </cellStyleXfs>
  <cellXfs count="97">
    <xf numFmtId="0" fontId="0" fillId="0" borderId="0" xfId="0"/>
    <xf numFmtId="0" fontId="2" fillId="2" borderId="1" xfId="0" applyFont="1" applyFill="1" applyBorder="1" applyAlignment="1">
      <alignment wrapText="1"/>
    </xf>
    <xf numFmtId="49" fontId="3" fillId="2" borderId="1" xfId="0" applyNumberFormat="1" applyFont="1" applyFill="1" applyBorder="1" applyAlignment="1">
      <alignment horizontal="center" wrapText="1"/>
    </xf>
    <xf numFmtId="43" fontId="2" fillId="2" borderId="1" xfId="1" applyFont="1" applyFill="1" applyBorder="1" applyAlignment="1">
      <alignment horizontal="right" wrapText="1"/>
    </xf>
    <xf numFmtId="4" fontId="3" fillId="2" borderId="4" xfId="0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left"/>
    </xf>
    <xf numFmtId="164" fontId="5" fillId="0" borderId="1" xfId="0" applyNumberFormat="1" applyFont="1" applyFill="1" applyBorder="1" applyAlignment="1">
      <alignment horizontal="left"/>
    </xf>
    <xf numFmtId="43" fontId="5" fillId="0" borderId="1" xfId="2" applyFont="1" applyFill="1" applyBorder="1" applyAlignment="1"/>
    <xf numFmtId="49" fontId="2" fillId="2" borderId="0" xfId="0" applyNumberFormat="1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/>
    <xf numFmtId="0" fontId="9" fillId="0" borderId="0" xfId="0" applyFont="1" applyBorder="1" applyAlignment="1"/>
    <xf numFmtId="0" fontId="0" fillId="0" borderId="0" xfId="0" applyBorder="1"/>
    <xf numFmtId="43" fontId="0" fillId="0" borderId="0" xfId="1" applyFont="1"/>
    <xf numFmtId="0" fontId="10" fillId="3" borderId="0" xfId="0" applyFont="1" applyFill="1" applyBorder="1" applyAlignment="1">
      <alignment vertical="center" wrapText="1"/>
    </xf>
    <xf numFmtId="43" fontId="10" fillId="3" borderId="0" xfId="1" applyFont="1" applyFill="1" applyBorder="1" applyAlignment="1">
      <alignment horizontal="center" vertical="center" wrapText="1"/>
    </xf>
    <xf numFmtId="43" fontId="10" fillId="3" borderId="0" xfId="2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43" fontId="1" fillId="0" borderId="0" xfId="1" applyFont="1" applyFill="1" applyBorder="1" applyAlignment="1">
      <alignment horizontal="center" vertical="center" wrapText="1"/>
    </xf>
    <xf numFmtId="43" fontId="1" fillId="0" borderId="0" xfId="2" applyFont="1" applyFill="1" applyBorder="1" applyAlignment="1">
      <alignment horizontal="center" vertical="center" wrapText="1"/>
    </xf>
    <xf numFmtId="43" fontId="0" fillId="0" borderId="0" xfId="2" applyNumberFormat="1" applyFont="1" applyFill="1" applyBorder="1" applyAlignment="1">
      <alignment horizontal="center"/>
    </xf>
    <xf numFmtId="0" fontId="1" fillId="0" borderId="0" xfId="2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43" fontId="9" fillId="0" borderId="0" xfId="1" applyFont="1" applyBorder="1" applyAlignment="1">
      <alignment horizontal="center"/>
    </xf>
    <xf numFmtId="0" fontId="0" fillId="0" borderId="0" xfId="0" applyFill="1" applyBorder="1"/>
    <xf numFmtId="43" fontId="0" fillId="0" borderId="0" xfId="2" applyFont="1" applyFill="1" applyBorder="1" applyAlignment="1">
      <alignment horizontal="center"/>
    </xf>
    <xf numFmtId="43" fontId="8" fillId="0" borderId="0" xfId="1" applyFont="1" applyFill="1"/>
    <xf numFmtId="43" fontId="0" fillId="0" borderId="0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NumberFormat="1" applyFill="1" applyBorder="1"/>
    <xf numFmtId="43" fontId="3" fillId="2" borderId="3" xfId="1" applyFont="1" applyFill="1" applyBorder="1" applyAlignment="1">
      <alignment horizontal="center" wrapText="1"/>
    </xf>
    <xf numFmtId="43" fontId="3" fillId="2" borderId="1" xfId="1" applyFont="1" applyFill="1" applyBorder="1" applyAlignment="1">
      <alignment horizontal="center" wrapText="1"/>
    </xf>
    <xf numFmtId="43" fontId="3" fillId="2" borderId="2" xfId="1" applyFont="1" applyFill="1" applyBorder="1" applyAlignment="1">
      <alignment horizontal="center" wrapText="1"/>
    </xf>
    <xf numFmtId="43" fontId="4" fillId="2" borderId="0" xfId="1" applyFont="1" applyFill="1" applyAlignment="1">
      <alignment horizontal="right" wrapText="1"/>
    </xf>
    <xf numFmtId="0" fontId="9" fillId="0" borderId="0" xfId="0" applyFont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4" fontId="3" fillId="4" borderId="1" xfId="0" applyNumberFormat="1" applyFont="1" applyFill="1" applyBorder="1" applyAlignment="1">
      <alignment horizontal="center" wrapText="1"/>
    </xf>
    <xf numFmtId="4" fontId="12" fillId="4" borderId="2" xfId="0" applyNumberFormat="1" applyFont="1" applyFill="1" applyBorder="1" applyAlignment="1">
      <alignment horizontal="center" wrapText="1"/>
    </xf>
    <xf numFmtId="4" fontId="2" fillId="4" borderId="1" xfId="0" applyNumberFormat="1" applyFont="1" applyFill="1" applyBorder="1" applyAlignment="1">
      <alignment horizontal="right" wrapText="1"/>
    </xf>
    <xf numFmtId="4" fontId="2" fillId="4" borderId="0" xfId="0" applyNumberFormat="1" applyFont="1" applyFill="1" applyBorder="1" applyAlignment="1">
      <alignment horizontal="right" wrapText="1"/>
    </xf>
    <xf numFmtId="0" fontId="13" fillId="4" borderId="0" xfId="0" applyFont="1" applyFill="1" applyAlignment="1">
      <alignment horizontal="right" wrapText="1"/>
    </xf>
    <xf numFmtId="4" fontId="12" fillId="4" borderId="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4" fillId="0" borderId="0" xfId="0" applyFont="1" applyAlignment="1">
      <alignment horizontal="left" vertical="center"/>
    </xf>
    <xf numFmtId="43" fontId="14" fillId="0" borderId="0" xfId="1" applyFont="1"/>
    <xf numFmtId="43" fontId="15" fillId="0" borderId="0" xfId="1" applyFont="1"/>
    <xf numFmtId="43" fontId="0" fillId="0" borderId="0" xfId="0" applyNumberFormat="1"/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6" fillId="0" borderId="6" xfId="0" applyFont="1" applyFill="1" applyBorder="1" applyAlignment="1">
      <alignment vertical="center" wrapText="1"/>
    </xf>
    <xf numFmtId="43" fontId="15" fillId="0" borderId="6" xfId="1" applyFont="1" applyBorder="1"/>
    <xf numFmtId="0" fontId="16" fillId="0" borderId="0" xfId="0" applyFont="1" applyBorder="1" applyAlignment="1">
      <alignment vertical="center"/>
    </xf>
    <xf numFmtId="43" fontId="14" fillId="0" borderId="0" xfId="1" applyFont="1" applyBorder="1"/>
    <xf numFmtId="43" fontId="15" fillId="0" borderId="0" xfId="1" applyFont="1" applyBorder="1"/>
    <xf numFmtId="0" fontId="17" fillId="0" borderId="0" xfId="0" applyFont="1" applyBorder="1" applyAlignment="1">
      <alignment horizontal="center" vertical="top" wrapText="1"/>
    </xf>
    <xf numFmtId="0" fontId="15" fillId="0" borderId="6" xfId="0" applyFont="1" applyBorder="1" applyAlignment="1">
      <alignment vertical="center"/>
    </xf>
    <xf numFmtId="43" fontId="15" fillId="0" borderId="6" xfId="0" applyNumberFormat="1" applyFont="1" applyBorder="1"/>
    <xf numFmtId="0" fontId="0" fillId="0" borderId="0" xfId="0" applyBorder="1" applyAlignment="1">
      <alignment horizontal="left" vertical="center"/>
    </xf>
    <xf numFmtId="43" fontId="0" fillId="0" borderId="0" xfId="1" applyFont="1" applyFill="1" applyBorder="1"/>
    <xf numFmtId="0" fontId="8" fillId="0" borderId="0" xfId="0" applyFont="1" applyAlignment="1">
      <alignment horizontal="left" vertical="center"/>
    </xf>
    <xf numFmtId="43" fontId="5" fillId="0" borderId="1" xfId="3" applyFont="1" applyFill="1" applyBorder="1" applyAlignment="1">
      <alignment horizontal="center"/>
    </xf>
    <xf numFmtId="4" fontId="7" fillId="0" borderId="1" xfId="0" applyNumberFormat="1" applyFont="1" applyFill="1" applyBorder="1" applyAlignment="1">
      <alignment horizontal="right"/>
    </xf>
    <xf numFmtId="43" fontId="5" fillId="0" borderId="1" xfId="2" applyFont="1" applyFill="1" applyBorder="1" applyAlignment="1">
      <alignment horizontal="center"/>
    </xf>
    <xf numFmtId="0" fontId="5" fillId="0" borderId="5" xfId="2" applyNumberFormat="1" applyFont="1" applyFill="1" applyBorder="1" applyAlignment="1">
      <alignment horizontal="left"/>
    </xf>
    <xf numFmtId="0" fontId="5" fillId="0" borderId="1" xfId="2" applyNumberFormat="1" applyFont="1" applyFill="1" applyBorder="1" applyAlignment="1">
      <alignment horizontal="left"/>
    </xf>
    <xf numFmtId="164" fontId="5" fillId="0" borderId="1" xfId="0" applyNumberFormat="1" applyFont="1" applyFill="1" applyBorder="1" applyAlignment="1"/>
    <xf numFmtId="0" fontId="5" fillId="0" borderId="1" xfId="2" applyNumberFormat="1" applyFont="1" applyFill="1" applyBorder="1" applyAlignment="1"/>
    <xf numFmtId="0" fontId="5" fillId="0" borderId="1" xfId="0" applyFont="1" applyFill="1" applyBorder="1" applyAlignment="1"/>
    <xf numFmtId="0" fontId="5" fillId="0" borderId="1" xfId="0" applyNumberFormat="1" applyFont="1" applyFill="1" applyBorder="1" applyAlignment="1">
      <alignment horizontal="left"/>
    </xf>
    <xf numFmtId="4" fontId="3" fillId="4" borderId="2" xfId="0" applyNumberFormat="1" applyFont="1" applyFill="1" applyBorder="1" applyAlignment="1">
      <alignment horizontal="center" wrapText="1"/>
    </xf>
    <xf numFmtId="0" fontId="15" fillId="0" borderId="0" xfId="0" applyFont="1" applyAlignment="1">
      <alignment horizontal="left" vertical="center"/>
    </xf>
    <xf numFmtId="43" fontId="7" fillId="0" borderId="1" xfId="3" applyFont="1" applyFill="1" applyBorder="1" applyAlignment="1">
      <alignment horizontal="right"/>
    </xf>
    <xf numFmtId="43" fontId="0" fillId="0" borderId="0" xfId="1" applyFont="1" applyFill="1" applyBorder="1" applyAlignment="1">
      <alignment horizontal="center"/>
    </xf>
    <xf numFmtId="43" fontId="8" fillId="0" borderId="0" xfId="1" applyFont="1"/>
    <xf numFmtId="43" fontId="1" fillId="0" borderId="0" xfId="1" applyFont="1"/>
    <xf numFmtId="0" fontId="8" fillId="0" borderId="0" xfId="0" applyFont="1" applyAlignment="1">
      <alignment horizontal="center"/>
    </xf>
    <xf numFmtId="43" fontId="8" fillId="0" borderId="7" xfId="1" applyFont="1" applyBorder="1"/>
    <xf numFmtId="43" fontId="8" fillId="0" borderId="7" xfId="1" applyFont="1" applyBorder="1" applyAlignment="1">
      <alignment horizontal="right"/>
    </xf>
    <xf numFmtId="0" fontId="8" fillId="0" borderId="0" xfId="0" applyFont="1"/>
    <xf numFmtId="43" fontId="1" fillId="0" borderId="0" xfId="1" applyFont="1" applyFill="1"/>
    <xf numFmtId="4" fontId="18" fillId="0" borderId="5" xfId="0" applyNumberFormat="1" applyFont="1" applyFill="1" applyBorder="1" applyAlignment="1">
      <alignment horizontal="right"/>
    </xf>
    <xf numFmtId="4" fontId="5" fillId="0" borderId="5" xfId="0" applyNumberFormat="1" applyFont="1" applyFill="1" applyBorder="1" applyAlignment="1">
      <alignment horizontal="right"/>
    </xf>
    <xf numFmtId="164" fontId="5" fillId="0" borderId="8" xfId="0" applyNumberFormat="1" applyFont="1" applyFill="1" applyBorder="1" applyAlignment="1">
      <alignment horizontal="left"/>
    </xf>
    <xf numFmtId="43" fontId="5" fillId="0" borderId="8" xfId="2" applyFont="1" applyFill="1" applyBorder="1" applyAlignment="1"/>
    <xf numFmtId="1" fontId="0" fillId="0" borderId="0" xfId="0" applyNumberFormat="1"/>
    <xf numFmtId="1" fontId="2" fillId="2" borderId="0" xfId="0" applyNumberFormat="1" applyFont="1" applyFill="1"/>
    <xf numFmtId="1" fontId="0" fillId="0" borderId="0" xfId="0" applyNumberFormat="1" applyBorder="1"/>
    <xf numFmtId="1" fontId="5" fillId="0" borderId="0" xfId="0" applyNumberFormat="1" applyFont="1" applyFill="1" applyBorder="1" applyAlignment="1">
      <alignment horizontal="right"/>
    </xf>
    <xf numFmtId="43" fontId="0" fillId="0" borderId="1" xfId="1" applyFont="1" applyFill="1" applyBorder="1"/>
    <xf numFmtId="14" fontId="0" fillId="0" borderId="0" xfId="0" applyNumberFormat="1" applyFill="1"/>
    <xf numFmtId="43" fontId="7" fillId="0" borderId="5" xfId="2" applyFont="1" applyFill="1" applyBorder="1" applyAlignment="1">
      <alignment horizontal="right"/>
    </xf>
    <xf numFmtId="0" fontId="5" fillId="0" borderId="8" xfId="0" applyNumberFormat="1" applyFont="1" applyFill="1" applyBorder="1" applyAlignment="1">
      <alignment horizontal="left"/>
    </xf>
    <xf numFmtId="0" fontId="0" fillId="0" borderId="0" xfId="0" applyFill="1"/>
    <xf numFmtId="0" fontId="8" fillId="0" borderId="0" xfId="0" applyFont="1" applyAlignment="1">
      <alignment horizontal="center"/>
    </xf>
    <xf numFmtId="43" fontId="2" fillId="2" borderId="2" xfId="1" applyFont="1" applyFill="1" applyBorder="1" applyAlignment="1">
      <alignment horizontal="right" wrapText="1"/>
    </xf>
  </cellXfs>
  <cellStyles count="11">
    <cellStyle name="Comma" xfId="1" builtinId="3"/>
    <cellStyle name="Comma 2" xfId="3"/>
    <cellStyle name="Comma 2 2" xfId="2"/>
    <cellStyle name="Comma 3" xfId="4"/>
    <cellStyle name="Comma 4" xfId="5"/>
    <cellStyle name="Comma 4 2" xfId="6"/>
    <cellStyle name="Comma 5" xfId="7"/>
    <cellStyle name="Comma 6" xfId="8"/>
    <cellStyle name="Normal" xfId="0" builtinId="0"/>
    <cellStyle name="Normal 2" xfId="9"/>
    <cellStyle name="Percent 2" xf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MA/3.%20AUDITED%20PAY-OUT/2013/AUGUST%202013/Audit%20-Table%205000%20(AUGUST%2010%20-%20AUGUST%2016,%202013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PORT"/>
      <sheetName val="Cashier Sales"/>
      <sheetName val="GC SUMMARY"/>
      <sheetName val="GC details (per group)"/>
      <sheetName val="GC details (final list)"/>
      <sheetName val="GC details (per account)"/>
      <sheetName val="Sheet2"/>
      <sheetName val="GC PSF"/>
      <sheetName val="PSF Conversion"/>
      <sheetName val="LEVEL 1"/>
      <sheetName val="Level 2&amp;3"/>
      <sheetName val="ACCOUNTING NEGATIVE GC"/>
      <sheetName val="ACCOUNTING GCEP"/>
      <sheetName val="CORPO W-PAYCARD"/>
      <sheetName val="PAY-CARD"/>
      <sheetName val="TO FUNDS"/>
      <sheetName val="Consolidated"/>
      <sheetName val="Transaction List"/>
      <sheetName val="IGPSM Commission"/>
      <sheetName val="Commission Per Account"/>
      <sheetName val="Membership Date"/>
      <sheetName val="3Mo. Old Accts Per Account"/>
      <sheetName val="adjt"/>
      <sheetName val="GC adjt"/>
      <sheetName val="Unilevel Commission"/>
      <sheetName val="CD Completion"/>
      <sheetName val="adjt in tran_commission table"/>
      <sheetName val="Indexing Screen"/>
      <sheetName val="Transferred Funds"/>
      <sheetName val="Transferred GCs"/>
      <sheetName val="GC Transaction Log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82">
          <cell r="F282">
            <v>1015200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84"/>
  <sheetViews>
    <sheetView workbookViewId="0">
      <selection activeCell="I76" sqref="I76"/>
    </sheetView>
  </sheetViews>
  <sheetFormatPr defaultColWidth="8.85546875" defaultRowHeight="15"/>
  <cols>
    <col min="1" max="1" width="7" style="44" customWidth="1"/>
    <col min="2" max="2" width="39.7109375" customWidth="1"/>
    <col min="3" max="3" width="16.140625" style="15" customWidth="1"/>
  </cols>
  <sheetData>
    <row r="2" spans="1:3">
      <c r="A2" s="95" t="s">
        <v>64</v>
      </c>
      <c r="B2" s="95"/>
      <c r="C2" s="75" t="s">
        <v>65</v>
      </c>
    </row>
    <row r="3" spans="1:3">
      <c r="A3" s="95" t="s">
        <v>66</v>
      </c>
      <c r="B3" s="95"/>
    </row>
    <row r="4" spans="1:3" hidden="1">
      <c r="A4" s="44">
        <v>1</v>
      </c>
      <c r="B4" t="s">
        <v>67</v>
      </c>
      <c r="C4" s="76"/>
    </row>
    <row r="5" spans="1:3" hidden="1">
      <c r="A5" s="44">
        <v>2</v>
      </c>
      <c r="B5" t="s">
        <v>68</v>
      </c>
      <c r="C5" s="76">
        <v>0</v>
      </c>
    </row>
    <row r="6" spans="1:3">
      <c r="A6" s="44">
        <v>3</v>
      </c>
      <c r="B6" t="s">
        <v>69</v>
      </c>
      <c r="C6" s="76">
        <v>3150</v>
      </c>
    </row>
    <row r="7" spans="1:3">
      <c r="A7" s="44">
        <v>4</v>
      </c>
      <c r="B7" t="s">
        <v>70</v>
      </c>
      <c r="C7" s="76">
        <v>500</v>
      </c>
    </row>
    <row r="8" spans="1:3" hidden="1">
      <c r="A8" s="44">
        <v>5</v>
      </c>
      <c r="B8" t="s">
        <v>71</v>
      </c>
      <c r="C8" s="76"/>
    </row>
    <row r="9" spans="1:3" hidden="1">
      <c r="A9" s="44">
        <v>6</v>
      </c>
      <c r="B9" t="s">
        <v>72</v>
      </c>
      <c r="C9" s="76">
        <v>0</v>
      </c>
    </row>
    <row r="10" spans="1:3">
      <c r="A10" s="44">
        <v>7</v>
      </c>
      <c r="B10" t="s">
        <v>73</v>
      </c>
      <c r="C10" s="76">
        <v>2835</v>
      </c>
    </row>
    <row r="11" spans="1:3">
      <c r="A11" s="44">
        <v>8</v>
      </c>
      <c r="B11" t="s">
        <v>74</v>
      </c>
      <c r="C11" s="76">
        <v>1000</v>
      </c>
    </row>
    <row r="12" spans="1:3">
      <c r="A12" s="44">
        <v>9</v>
      </c>
      <c r="B12" t="s">
        <v>75</v>
      </c>
      <c r="C12" s="76">
        <v>500</v>
      </c>
    </row>
    <row r="13" spans="1:3" hidden="1">
      <c r="A13" s="44">
        <v>10</v>
      </c>
      <c r="B13" t="s">
        <v>76</v>
      </c>
      <c r="C13" s="76">
        <v>0</v>
      </c>
    </row>
    <row r="14" spans="1:3" hidden="1">
      <c r="A14" s="44">
        <v>11</v>
      </c>
      <c r="B14" t="s">
        <v>77</v>
      </c>
      <c r="C14" s="76">
        <v>0</v>
      </c>
    </row>
    <row r="15" spans="1:3" hidden="1">
      <c r="A15" s="44">
        <v>12</v>
      </c>
      <c r="B15" t="s">
        <v>78</v>
      </c>
      <c r="C15" s="76"/>
    </row>
    <row r="16" spans="1:3" hidden="1">
      <c r="A16" s="44">
        <v>13</v>
      </c>
      <c r="B16" t="s">
        <v>79</v>
      </c>
      <c r="C16" s="76"/>
    </row>
    <row r="17" spans="1:3" hidden="1">
      <c r="A17" s="44">
        <v>14</v>
      </c>
      <c r="B17" t="s">
        <v>80</v>
      </c>
      <c r="C17" s="76"/>
    </row>
    <row r="18" spans="1:3" hidden="1">
      <c r="A18" s="44">
        <v>15</v>
      </c>
      <c r="B18" t="s">
        <v>81</v>
      </c>
      <c r="C18" s="76"/>
    </row>
    <row r="19" spans="1:3" hidden="1">
      <c r="A19" s="44">
        <v>16</v>
      </c>
      <c r="B19" t="s">
        <v>82</v>
      </c>
      <c r="C19" s="76"/>
    </row>
    <row r="20" spans="1:3" hidden="1">
      <c r="A20" s="44">
        <v>16</v>
      </c>
      <c r="B20" t="s">
        <v>83</v>
      </c>
      <c r="C20" s="76"/>
    </row>
    <row r="21" spans="1:3" hidden="1">
      <c r="A21" s="44">
        <v>16</v>
      </c>
      <c r="B21" t="s">
        <v>84</v>
      </c>
      <c r="C21" s="76"/>
    </row>
    <row r="22" spans="1:3" hidden="1">
      <c r="A22" s="44">
        <v>16</v>
      </c>
      <c r="B22" t="s">
        <v>85</v>
      </c>
      <c r="C22" s="76"/>
    </row>
    <row r="23" spans="1:3" hidden="1">
      <c r="A23" s="44">
        <v>16</v>
      </c>
      <c r="B23" t="s">
        <v>86</v>
      </c>
      <c r="C23" s="76"/>
    </row>
    <row r="24" spans="1:3" hidden="1">
      <c r="A24" s="44">
        <v>17</v>
      </c>
      <c r="B24" t="s">
        <v>126</v>
      </c>
      <c r="C24" s="76">
        <v>0</v>
      </c>
    </row>
    <row r="25" spans="1:3">
      <c r="B25" s="77" t="s">
        <v>87</v>
      </c>
      <c r="C25" s="78">
        <f>SUM(C4:C24)</f>
        <v>7985</v>
      </c>
    </row>
    <row r="28" spans="1:3" hidden="1">
      <c r="A28" s="95" t="s">
        <v>88</v>
      </c>
      <c r="B28" s="95"/>
    </row>
    <row r="29" spans="1:3" hidden="1">
      <c r="A29" s="44">
        <v>1</v>
      </c>
      <c r="B29" t="s">
        <v>89</v>
      </c>
      <c r="C29" s="15">
        <v>0</v>
      </c>
    </row>
    <row r="30" spans="1:3" hidden="1"/>
    <row r="31" spans="1:3" hidden="1"/>
    <row r="32" spans="1:3" hidden="1">
      <c r="A32" s="95" t="s">
        <v>90</v>
      </c>
      <c r="B32" s="95"/>
    </row>
    <row r="33" spans="1:3" hidden="1">
      <c r="A33" s="44">
        <v>1</v>
      </c>
      <c r="B33" t="s">
        <v>91</v>
      </c>
      <c r="C33" s="15">
        <v>0</v>
      </c>
    </row>
    <row r="34" spans="1:3" hidden="1">
      <c r="A34" s="44">
        <v>2</v>
      </c>
      <c r="B34" t="s">
        <v>92</v>
      </c>
      <c r="C34" s="15">
        <v>0</v>
      </c>
    </row>
    <row r="35" spans="1:3" hidden="1">
      <c r="A35" s="44">
        <v>3</v>
      </c>
      <c r="B35" t="s">
        <v>93</v>
      </c>
      <c r="C35" s="15">
        <v>0</v>
      </c>
    </row>
    <row r="36" spans="1:3" hidden="1">
      <c r="B36" s="77" t="s">
        <v>87</v>
      </c>
      <c r="C36" s="78">
        <f>SUM(C33:C35)</f>
        <v>0</v>
      </c>
    </row>
    <row r="37" spans="1:3" hidden="1"/>
    <row r="38" spans="1:3" hidden="1">
      <c r="A38" s="95" t="s">
        <v>94</v>
      </c>
      <c r="B38" s="95"/>
    </row>
    <row r="39" spans="1:3" hidden="1">
      <c r="A39" s="44">
        <v>1</v>
      </c>
      <c r="B39" t="s">
        <v>95</v>
      </c>
      <c r="C39" s="15">
        <v>0</v>
      </c>
    </row>
    <row r="40" spans="1:3" hidden="1">
      <c r="A40" s="44">
        <v>2</v>
      </c>
      <c r="B40" t="s">
        <v>96</v>
      </c>
      <c r="C40" s="15">
        <v>0</v>
      </c>
    </row>
    <row r="41" spans="1:3" hidden="1">
      <c r="B41" s="77" t="s">
        <v>87</v>
      </c>
      <c r="C41" s="78">
        <f>SUM(C39:C40)</f>
        <v>0</v>
      </c>
    </row>
    <row r="42" spans="1:3" hidden="1"/>
    <row r="43" spans="1:3" hidden="1"/>
    <row r="44" spans="1:3" hidden="1">
      <c r="A44" s="95" t="s">
        <v>97</v>
      </c>
      <c r="B44" s="95"/>
    </row>
    <row r="45" spans="1:3" hidden="1">
      <c r="A45" s="44">
        <v>1</v>
      </c>
      <c r="B45" t="s">
        <v>98</v>
      </c>
      <c r="C45" s="76">
        <v>0</v>
      </c>
    </row>
    <row r="46" spans="1:3" hidden="1">
      <c r="A46" s="44">
        <v>2</v>
      </c>
      <c r="B46" t="s">
        <v>99</v>
      </c>
      <c r="C46" s="76">
        <v>0</v>
      </c>
    </row>
    <row r="47" spans="1:3" hidden="1">
      <c r="A47" s="44">
        <v>3</v>
      </c>
      <c r="B47" t="s">
        <v>100</v>
      </c>
      <c r="C47" s="76">
        <v>0</v>
      </c>
    </row>
    <row r="48" spans="1:3" hidden="1">
      <c r="A48" s="44">
        <v>4</v>
      </c>
      <c r="B48" t="s">
        <v>101</v>
      </c>
      <c r="C48" s="76">
        <v>0</v>
      </c>
    </row>
    <row r="49" spans="1:3" hidden="1">
      <c r="A49" s="44">
        <v>5</v>
      </c>
      <c r="B49" t="s">
        <v>102</v>
      </c>
      <c r="C49" s="76">
        <v>0</v>
      </c>
    </row>
    <row r="50" spans="1:3" hidden="1">
      <c r="A50" s="44">
        <v>6</v>
      </c>
      <c r="B50" t="s">
        <v>103</v>
      </c>
      <c r="C50" s="76">
        <v>0</v>
      </c>
    </row>
    <row r="51" spans="1:3" hidden="1">
      <c r="A51" s="44">
        <v>7</v>
      </c>
      <c r="B51" t="s">
        <v>104</v>
      </c>
      <c r="C51" s="76">
        <v>0</v>
      </c>
    </row>
    <row r="52" spans="1:3" hidden="1">
      <c r="A52" s="44">
        <v>8</v>
      </c>
      <c r="B52" t="s">
        <v>105</v>
      </c>
      <c r="C52" s="76">
        <v>0</v>
      </c>
    </row>
    <row r="53" spans="1:3" hidden="1">
      <c r="B53" s="77" t="s">
        <v>87</v>
      </c>
      <c r="C53" s="79">
        <f>SUM(C45:C52)</f>
        <v>0</v>
      </c>
    </row>
    <row r="54" spans="1:3" hidden="1"/>
    <row r="55" spans="1:3" hidden="1"/>
    <row r="56" spans="1:3" hidden="1">
      <c r="B56" s="80" t="s">
        <v>9</v>
      </c>
    </row>
    <row r="57" spans="1:3" hidden="1">
      <c r="A57" s="44">
        <v>1</v>
      </c>
      <c r="B57" t="s">
        <v>106</v>
      </c>
      <c r="C57" s="81">
        <v>0</v>
      </c>
    </row>
    <row r="58" spans="1:3" hidden="1">
      <c r="A58" s="44">
        <v>2</v>
      </c>
      <c r="B58" t="s">
        <v>107</v>
      </c>
      <c r="C58" s="81">
        <v>0</v>
      </c>
    </row>
    <row r="59" spans="1:3" hidden="1">
      <c r="A59" s="44">
        <v>3</v>
      </c>
      <c r="B59" t="s">
        <v>108</v>
      </c>
      <c r="C59" s="81">
        <v>0</v>
      </c>
    </row>
    <row r="60" spans="1:3" hidden="1">
      <c r="A60" s="44">
        <v>4</v>
      </c>
      <c r="B60" t="s">
        <v>109</v>
      </c>
      <c r="C60" s="81">
        <v>0</v>
      </c>
    </row>
    <row r="61" spans="1:3" hidden="1">
      <c r="A61" s="44">
        <v>5</v>
      </c>
      <c r="B61" t="s">
        <v>110</v>
      </c>
      <c r="C61" s="81">
        <v>0</v>
      </c>
    </row>
    <row r="62" spans="1:3" hidden="1">
      <c r="A62" s="44">
        <v>6</v>
      </c>
      <c r="B62" t="s">
        <v>111</v>
      </c>
      <c r="C62" s="81">
        <v>0</v>
      </c>
    </row>
    <row r="63" spans="1:3" hidden="1">
      <c r="A63" s="44">
        <v>7</v>
      </c>
      <c r="B63" t="s">
        <v>112</v>
      </c>
      <c r="C63" s="81">
        <v>0</v>
      </c>
    </row>
    <row r="64" spans="1:3" hidden="1">
      <c r="A64" s="44">
        <v>8</v>
      </c>
      <c r="B64" t="s">
        <v>113</v>
      </c>
      <c r="C64" s="81">
        <v>0</v>
      </c>
    </row>
    <row r="65" spans="1:3" hidden="1">
      <c r="A65" s="44">
        <v>9</v>
      </c>
      <c r="B65" t="s">
        <v>114</v>
      </c>
      <c r="C65" s="81">
        <v>0</v>
      </c>
    </row>
    <row r="66" spans="1:3" hidden="1">
      <c r="A66" s="44">
        <v>10</v>
      </c>
      <c r="B66" t="s">
        <v>115</v>
      </c>
      <c r="C66" s="81">
        <v>0</v>
      </c>
    </row>
    <row r="67" spans="1:3" hidden="1">
      <c r="A67" s="44">
        <v>11</v>
      </c>
      <c r="B67" t="s">
        <v>116</v>
      </c>
      <c r="C67" s="81">
        <v>0</v>
      </c>
    </row>
    <row r="68" spans="1:3" hidden="1">
      <c r="A68" s="44">
        <v>12</v>
      </c>
      <c r="B68" t="s">
        <v>117</v>
      </c>
      <c r="C68" s="76">
        <v>0</v>
      </c>
    </row>
    <row r="69" spans="1:3" hidden="1">
      <c r="B69" s="77" t="s">
        <v>87</v>
      </c>
      <c r="C69" s="78">
        <f>SUM(C57:C68)</f>
        <v>0</v>
      </c>
    </row>
    <row r="71" spans="1:3">
      <c r="A71" s="95" t="s">
        <v>118</v>
      </c>
      <c r="B71" s="95"/>
    </row>
    <row r="72" spans="1:3">
      <c r="A72" s="44">
        <v>1</v>
      </c>
      <c r="B72" t="s">
        <v>119</v>
      </c>
      <c r="C72" s="15">
        <v>200</v>
      </c>
    </row>
    <row r="73" spans="1:3">
      <c r="A73" s="44">
        <v>2</v>
      </c>
      <c r="B73" t="s">
        <v>120</v>
      </c>
      <c r="C73" s="15">
        <v>567</v>
      </c>
    </row>
    <row r="74" spans="1:3">
      <c r="A74" s="44">
        <v>3</v>
      </c>
      <c r="B74" t="s">
        <v>121</v>
      </c>
      <c r="C74" s="15">
        <v>300</v>
      </c>
    </row>
    <row r="75" spans="1:3">
      <c r="A75" s="44">
        <v>4</v>
      </c>
      <c r="B75" t="s">
        <v>122</v>
      </c>
      <c r="C75" s="15">
        <v>100</v>
      </c>
    </row>
    <row r="76" spans="1:3">
      <c r="B76" s="77" t="s">
        <v>87</v>
      </c>
      <c r="C76" s="78">
        <f>SUM(C72:C75)</f>
        <v>1167</v>
      </c>
    </row>
    <row r="78" spans="1:3" hidden="1">
      <c r="B78" s="80" t="s">
        <v>123</v>
      </c>
    </row>
    <row r="79" spans="1:3" hidden="1">
      <c r="A79" s="44">
        <v>1</v>
      </c>
      <c r="B79" t="s">
        <v>124</v>
      </c>
      <c r="C79" s="15">
        <v>0</v>
      </c>
    </row>
    <row r="80" spans="1:3" hidden="1">
      <c r="A80" s="44">
        <v>2</v>
      </c>
      <c r="B80" t="s">
        <v>125</v>
      </c>
      <c r="C80" s="15">
        <v>0</v>
      </c>
    </row>
    <row r="81" spans="2:3" hidden="1">
      <c r="B81" s="77" t="s">
        <v>87</v>
      </c>
      <c r="C81" s="78">
        <f>SUM(C79:C80)</f>
        <v>0</v>
      </c>
    </row>
    <row r="82" spans="2:3" hidden="1"/>
    <row r="83" spans="2:3" hidden="1"/>
    <row r="84" spans="2:3" hidden="1"/>
  </sheetData>
  <mergeCells count="7">
    <mergeCell ref="A71:B71"/>
    <mergeCell ref="A2:B2"/>
    <mergeCell ref="A3:B3"/>
    <mergeCell ref="A28:B28"/>
    <mergeCell ref="A32:B32"/>
    <mergeCell ref="A38:B38"/>
    <mergeCell ref="A44:B4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C8" sqref="C8"/>
    </sheetView>
  </sheetViews>
  <sheetFormatPr defaultColWidth="8.85546875" defaultRowHeight="15"/>
  <cols>
    <col min="2" max="2" width="46.7109375" bestFit="1" customWidth="1"/>
    <col min="3" max="3" width="24.42578125" customWidth="1"/>
    <col min="4" max="4" width="25.85546875" customWidth="1"/>
    <col min="5" max="5" width="32.42578125" customWidth="1"/>
    <col min="6" max="6" width="9.85546875" customWidth="1"/>
    <col min="7" max="7" width="10" bestFit="1" customWidth="1"/>
  </cols>
  <sheetData>
    <row r="1" spans="1:7" ht="15.75">
      <c r="A1" s="13" t="s">
        <v>37</v>
      </c>
      <c r="B1" s="14"/>
      <c r="C1" s="15"/>
      <c r="D1" s="15"/>
    </row>
    <row r="2" spans="1:7" ht="15.75">
      <c r="A2" s="13" t="s">
        <v>38</v>
      </c>
      <c r="B2" s="14"/>
      <c r="C2" s="15"/>
      <c r="D2" s="15"/>
    </row>
    <row r="3" spans="1:7" ht="15.75">
      <c r="A3" s="13" t="s">
        <v>127</v>
      </c>
      <c r="B3" s="14"/>
      <c r="C3" s="15"/>
      <c r="D3" s="15"/>
    </row>
    <row r="4" spans="1:7" ht="25.5" customHeight="1">
      <c r="A4" s="16" t="s">
        <v>0</v>
      </c>
      <c r="B4" s="16" t="s">
        <v>39</v>
      </c>
      <c r="C4" s="17" t="s">
        <v>40</v>
      </c>
      <c r="D4" s="17" t="s">
        <v>41</v>
      </c>
      <c r="E4" s="18" t="s">
        <v>42</v>
      </c>
      <c r="F4" s="18" t="s">
        <v>48</v>
      </c>
      <c r="G4" s="18" t="s">
        <v>47</v>
      </c>
    </row>
    <row r="5" spans="1:7">
      <c r="A5" s="19">
        <v>1162</v>
      </c>
      <c r="B5" s="19" t="s">
        <v>43</v>
      </c>
      <c r="C5" s="20">
        <v>6200</v>
      </c>
      <c r="D5" s="20">
        <v>0</v>
      </c>
      <c r="E5" s="21">
        <f>C5-D5</f>
        <v>6200</v>
      </c>
      <c r="F5" s="23">
        <v>0</v>
      </c>
    </row>
    <row r="6" spans="1:7">
      <c r="A6" s="19">
        <v>54777</v>
      </c>
      <c r="B6" s="19" t="s">
        <v>44</v>
      </c>
      <c r="C6" s="20">
        <v>5250</v>
      </c>
      <c r="D6" s="20">
        <v>0</v>
      </c>
      <c r="E6" s="21">
        <f t="shared" ref="E6:E8" si="0">C6-D6</f>
        <v>5250</v>
      </c>
      <c r="F6" s="23">
        <v>0</v>
      </c>
    </row>
    <row r="7" spans="1:7">
      <c r="A7" s="19">
        <v>53973</v>
      </c>
      <c r="B7" s="19" t="s">
        <v>45</v>
      </c>
      <c r="C7" s="20">
        <v>10060</v>
      </c>
      <c r="D7" s="20">
        <v>0</v>
      </c>
      <c r="E7" s="21">
        <f t="shared" si="0"/>
        <v>10060</v>
      </c>
      <c r="F7" s="23">
        <v>0</v>
      </c>
    </row>
    <row r="8" spans="1:7">
      <c r="A8" s="14">
        <v>15147</v>
      </c>
      <c r="B8" s="14" t="s">
        <v>46</v>
      </c>
      <c r="C8" s="74">
        <v>6360</v>
      </c>
      <c r="D8" s="20">
        <v>0</v>
      </c>
      <c r="E8" s="21">
        <f t="shared" si="0"/>
        <v>6360</v>
      </c>
      <c r="F8" s="23">
        <v>0</v>
      </c>
    </row>
    <row r="9" spans="1:7">
      <c r="C9" s="15"/>
      <c r="D9" s="20"/>
      <c r="E9" s="21"/>
      <c r="F9" s="23"/>
    </row>
    <row r="10" spans="1:7">
      <c r="C10" s="15"/>
      <c r="D10" s="20"/>
      <c r="E10" s="21"/>
      <c r="F10" s="23"/>
    </row>
    <row r="11" spans="1:7">
      <c r="C11" s="15"/>
      <c r="D11" s="20"/>
      <c r="E11" s="21"/>
      <c r="F11" s="23"/>
    </row>
    <row r="12" spans="1:7">
      <c r="C12" s="15"/>
      <c r="D12" s="20"/>
      <c r="E12" s="21"/>
      <c r="F12" s="23"/>
    </row>
  </sheetData>
  <autoFilter ref="A4:G4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J7"/>
  <sheetViews>
    <sheetView workbookViewId="0">
      <selection activeCell="C19" sqref="C19"/>
    </sheetView>
  </sheetViews>
  <sheetFormatPr defaultColWidth="8.85546875" defaultRowHeight="15"/>
  <cols>
    <col min="2" max="2" width="46.7109375" bestFit="1" customWidth="1"/>
    <col min="3" max="4" width="10.42578125" bestFit="1" customWidth="1"/>
    <col min="5" max="5" width="10.85546875" customWidth="1"/>
    <col min="6" max="6" width="10.42578125" bestFit="1" customWidth="1"/>
    <col min="7" max="7" width="12.7109375" customWidth="1"/>
    <col min="8" max="8" width="10.42578125" bestFit="1" customWidth="1"/>
    <col min="10" max="10" width="12.140625" customWidth="1"/>
  </cols>
  <sheetData>
    <row r="1" spans="1:10" ht="15.75">
      <c r="A1" s="13" t="s">
        <v>37</v>
      </c>
      <c r="B1" s="14"/>
      <c r="C1" s="24"/>
      <c r="D1" s="24"/>
      <c r="E1" s="24"/>
      <c r="F1" s="24"/>
      <c r="G1" s="25"/>
      <c r="H1" s="24"/>
      <c r="I1" s="14"/>
    </row>
    <row r="2" spans="1:10" ht="15.75">
      <c r="A2" s="13" t="str">
        <f>GCEP!A3</f>
        <v xml:space="preserve">AS OF PAY-OUT PERIOD: JAN. 11 - 17, 2014        </v>
      </c>
      <c r="B2" s="14"/>
      <c r="C2" s="24"/>
      <c r="D2" s="24"/>
      <c r="E2" s="24"/>
      <c r="F2" s="24"/>
      <c r="G2" s="25"/>
      <c r="H2" s="24"/>
      <c r="I2" s="14"/>
    </row>
    <row r="3" spans="1:10" ht="15.75">
      <c r="A3" s="14"/>
      <c r="B3" s="14"/>
      <c r="C3" s="24"/>
      <c r="D3" s="24"/>
      <c r="E3" s="24"/>
      <c r="F3" s="24"/>
      <c r="G3" s="25"/>
      <c r="H3" s="24"/>
      <c r="I3" s="14"/>
    </row>
    <row r="4" spans="1:10" ht="45">
      <c r="A4" s="16" t="s">
        <v>0</v>
      </c>
      <c r="B4" s="16" t="s">
        <v>39</v>
      </c>
      <c r="C4" s="18" t="s">
        <v>52</v>
      </c>
      <c r="D4" s="18" t="s">
        <v>49</v>
      </c>
      <c r="E4" s="18" t="s">
        <v>50</v>
      </c>
      <c r="F4" s="18" t="s">
        <v>51</v>
      </c>
      <c r="G4" s="17" t="s">
        <v>41</v>
      </c>
      <c r="H4" s="18" t="s">
        <v>42</v>
      </c>
      <c r="I4" s="18" t="s">
        <v>48</v>
      </c>
      <c r="J4" s="18" t="s">
        <v>47</v>
      </c>
    </row>
    <row r="5" spans="1:10">
      <c r="A5" s="94">
        <v>1162</v>
      </c>
      <c r="B5" s="94" t="s">
        <v>43</v>
      </c>
      <c r="C5" s="22">
        <v>2000</v>
      </c>
      <c r="D5" s="22">
        <v>0</v>
      </c>
      <c r="E5" s="27"/>
      <c r="F5" s="27">
        <f>C5+D5+E5</f>
        <v>2000</v>
      </c>
      <c r="G5" s="28"/>
      <c r="H5" s="29">
        <f>F5-G5</f>
        <v>2000</v>
      </c>
      <c r="I5" s="31">
        <v>0</v>
      </c>
    </row>
    <row r="6" spans="1:10">
      <c r="A6" s="94">
        <v>53973</v>
      </c>
      <c r="B6" s="94" t="s">
        <v>45</v>
      </c>
      <c r="C6" s="22">
        <v>1000</v>
      </c>
      <c r="D6" s="22">
        <v>0</v>
      </c>
      <c r="E6" s="27"/>
      <c r="F6" s="27">
        <f t="shared" ref="F6:F7" si="0">C6+D6+E6</f>
        <v>1000</v>
      </c>
      <c r="G6" s="28"/>
      <c r="H6" s="29">
        <f t="shared" ref="H6:H7" si="1">F6-G6</f>
        <v>1000</v>
      </c>
      <c r="I6" s="31">
        <v>0</v>
      </c>
    </row>
    <row r="7" spans="1:10">
      <c r="A7" s="94">
        <v>54777</v>
      </c>
      <c r="B7" s="94" t="s">
        <v>44</v>
      </c>
      <c r="C7" s="22">
        <v>5000</v>
      </c>
      <c r="D7" s="22">
        <v>3000</v>
      </c>
      <c r="E7" s="27"/>
      <c r="F7" s="27">
        <f t="shared" si="0"/>
        <v>8000</v>
      </c>
      <c r="G7" s="28"/>
      <c r="H7" s="29">
        <f t="shared" si="1"/>
        <v>8000</v>
      </c>
      <c r="I7" s="3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X9"/>
  <sheetViews>
    <sheetView tabSelected="1" topLeftCell="M1" workbookViewId="0">
      <pane ySplit="4" topLeftCell="A5" activePane="bottomLeft" state="frozen"/>
      <selection activeCell="M1" sqref="M1"/>
      <selection pane="bottomLeft" activeCell="S21" sqref="S21"/>
    </sheetView>
  </sheetViews>
  <sheetFormatPr defaultColWidth="8.85546875" defaultRowHeight="15"/>
  <cols>
    <col min="2" max="2" width="16.42578125" bestFit="1" customWidth="1"/>
    <col min="3" max="3" width="25.42578125" customWidth="1"/>
    <col min="4" max="4" width="18.42578125" bestFit="1" customWidth="1"/>
    <col min="5" max="5" width="13.140625" style="15" customWidth="1"/>
    <col min="6" max="6" width="10.42578125" style="15" bestFit="1" customWidth="1"/>
    <col min="7" max="7" width="11.42578125" style="15" bestFit="1" customWidth="1"/>
    <col min="8" max="8" width="9.7109375" style="15" bestFit="1" customWidth="1"/>
    <col min="9" max="9" width="11.42578125" style="15" bestFit="1" customWidth="1"/>
    <col min="10" max="10" width="11" style="15" customWidth="1"/>
    <col min="11" max="11" width="16.28515625" style="15" customWidth="1"/>
    <col min="12" max="12" width="11.140625" style="15" customWidth="1"/>
    <col min="13" max="13" width="9.28515625" style="15" bestFit="1" customWidth="1"/>
    <col min="14" max="14" width="10" style="15" bestFit="1" customWidth="1"/>
    <col min="15" max="15" width="24" bestFit="1" customWidth="1"/>
    <col min="16" max="16" width="16.28515625" bestFit="1" customWidth="1"/>
    <col min="17" max="17" width="7.28515625" bestFit="1" customWidth="1"/>
    <col min="18" max="18" width="47.140625" bestFit="1" customWidth="1"/>
    <col min="19" max="19" width="14.42578125" style="86" customWidth="1"/>
    <col min="20" max="20" width="13.85546875" customWidth="1"/>
    <col min="21" max="21" width="13.28515625" customWidth="1"/>
    <col min="22" max="23" width="10.7109375" bestFit="1" customWidth="1"/>
    <col min="24" max="24" width="27.7109375" customWidth="1"/>
  </cols>
  <sheetData>
    <row r="1" spans="1:24" ht="15.75">
      <c r="A1" s="13" t="s">
        <v>37</v>
      </c>
      <c r="B1" s="14"/>
    </row>
    <row r="2" spans="1:24" ht="15.75">
      <c r="A2" s="13" t="str">
        <f>GCEP!A3</f>
        <v xml:space="preserve">AS OF PAY-OUT PERIOD: JAN. 11 - 17, 2014        </v>
      </c>
      <c r="B2" s="14"/>
    </row>
    <row r="4" spans="1:24" ht="39" customHeight="1">
      <c r="A4" s="1" t="s">
        <v>0</v>
      </c>
      <c r="B4" s="2" t="s">
        <v>1</v>
      </c>
      <c r="C4" s="2" t="s">
        <v>2</v>
      </c>
      <c r="D4" s="2" t="s">
        <v>3</v>
      </c>
      <c r="E4" s="33" t="s">
        <v>4</v>
      </c>
      <c r="F4" s="33" t="s">
        <v>5</v>
      </c>
      <c r="G4" s="33" t="s">
        <v>6</v>
      </c>
      <c r="H4" s="33" t="s">
        <v>7</v>
      </c>
      <c r="I4" s="33" t="s">
        <v>8</v>
      </c>
      <c r="J4" s="3" t="s">
        <v>63</v>
      </c>
      <c r="K4" s="96" t="s">
        <v>134</v>
      </c>
      <c r="L4" s="34" t="s">
        <v>9</v>
      </c>
      <c r="M4" s="35" t="s">
        <v>10</v>
      </c>
      <c r="N4" s="32" t="s">
        <v>11</v>
      </c>
      <c r="O4" s="4" t="s">
        <v>12</v>
      </c>
      <c r="P4" s="5" t="s">
        <v>13</v>
      </c>
      <c r="Q4" s="10" t="s">
        <v>23</v>
      </c>
      <c r="R4" s="11" t="s">
        <v>24</v>
      </c>
      <c r="S4" s="87" t="s">
        <v>25</v>
      </c>
      <c r="T4" s="12" t="s">
        <v>26</v>
      </c>
      <c r="U4" s="12" t="s">
        <v>27</v>
      </c>
      <c r="V4" s="12" t="s">
        <v>28</v>
      </c>
      <c r="W4" s="12" t="s">
        <v>29</v>
      </c>
      <c r="X4" s="12" t="s">
        <v>30</v>
      </c>
    </row>
    <row r="5" spans="1:24" s="30" customFormat="1" ht="15.75">
      <c r="A5" s="70">
        <v>15147</v>
      </c>
      <c r="B5" s="65" t="s">
        <v>128</v>
      </c>
      <c r="C5" s="66" t="s">
        <v>129</v>
      </c>
      <c r="D5" s="66" t="s">
        <v>130</v>
      </c>
      <c r="E5" s="62">
        <v>2000</v>
      </c>
      <c r="F5" s="63">
        <v>0</v>
      </c>
      <c r="G5" s="63">
        <f t="shared" ref="G5" si="0">E5-F5</f>
        <v>2000</v>
      </c>
      <c r="H5" s="64">
        <v>200</v>
      </c>
      <c r="I5" s="63">
        <f t="shared" ref="I5" si="1">G5-H5</f>
        <v>1800</v>
      </c>
      <c r="J5" s="73">
        <v>0</v>
      </c>
      <c r="K5" s="73"/>
      <c r="L5" s="90"/>
      <c r="M5" s="82">
        <v>200</v>
      </c>
      <c r="N5" s="63">
        <f>I5-J5-K5-L5-M5</f>
        <v>1600</v>
      </c>
      <c r="O5" s="7" t="s">
        <v>131</v>
      </c>
      <c r="P5" s="6" t="s">
        <v>132</v>
      </c>
      <c r="Q5" s="67" t="s">
        <v>16</v>
      </c>
      <c r="R5" s="84" t="s">
        <v>17</v>
      </c>
      <c r="S5" s="89">
        <v>0</v>
      </c>
      <c r="T5" s="26">
        <v>0</v>
      </c>
      <c r="U5" s="30">
        <v>0</v>
      </c>
      <c r="V5" s="91">
        <v>41650</v>
      </c>
      <c r="W5" s="91">
        <v>41656</v>
      </c>
    </row>
    <row r="6" spans="1:24" s="30" customFormat="1" ht="15.75">
      <c r="A6" s="70">
        <v>1162</v>
      </c>
      <c r="B6" s="66" t="s">
        <v>19</v>
      </c>
      <c r="C6" s="66" t="s">
        <v>20</v>
      </c>
      <c r="D6" s="66" t="s">
        <v>21</v>
      </c>
      <c r="E6" s="62">
        <v>62000</v>
      </c>
      <c r="F6" s="63">
        <f>E6*0.1</f>
        <v>6200</v>
      </c>
      <c r="G6" s="63">
        <f>E6-F6</f>
        <v>55800</v>
      </c>
      <c r="H6" s="64">
        <v>0</v>
      </c>
      <c r="I6" s="63">
        <f>G6-H6</f>
        <v>55800</v>
      </c>
      <c r="J6" s="63"/>
      <c r="K6" s="63"/>
      <c r="L6" s="90"/>
      <c r="M6" s="83">
        <v>0</v>
      </c>
      <c r="N6" s="63">
        <f t="shared" ref="N6:N8" si="2">I6-J6-K6-L6-M6</f>
        <v>55800</v>
      </c>
      <c r="O6" s="7" t="s">
        <v>22</v>
      </c>
      <c r="P6" s="6"/>
      <c r="Q6" s="67" t="s">
        <v>14</v>
      </c>
      <c r="R6" s="84"/>
      <c r="S6" s="89">
        <v>0</v>
      </c>
      <c r="T6" s="26">
        <v>1</v>
      </c>
      <c r="U6" s="30">
        <v>0</v>
      </c>
      <c r="V6" s="91">
        <v>41650</v>
      </c>
      <c r="W6" s="91">
        <v>41656</v>
      </c>
    </row>
    <row r="7" spans="1:24" s="30" customFormat="1" ht="15.75">
      <c r="A7" s="6">
        <v>54777</v>
      </c>
      <c r="B7" s="6" t="s">
        <v>34</v>
      </c>
      <c r="C7" s="6" t="s">
        <v>35</v>
      </c>
      <c r="D7" s="64">
        <v>4</v>
      </c>
      <c r="E7" s="63">
        <v>52500</v>
      </c>
      <c r="F7" s="63">
        <v>5250</v>
      </c>
      <c r="G7" s="64">
        <v>47250</v>
      </c>
      <c r="H7" s="63">
        <v>5250</v>
      </c>
      <c r="I7" s="63">
        <v>42000</v>
      </c>
      <c r="J7" s="63"/>
      <c r="K7" s="63"/>
      <c r="L7" s="90"/>
      <c r="M7" s="92">
        <v>0</v>
      </c>
      <c r="N7" s="63">
        <f t="shared" si="2"/>
        <v>42000</v>
      </c>
      <c r="O7" s="6" t="s">
        <v>36</v>
      </c>
      <c r="P7" s="8"/>
      <c r="Q7" s="8" t="s">
        <v>14</v>
      </c>
      <c r="R7" s="93"/>
      <c r="S7" s="89">
        <v>1</v>
      </c>
      <c r="T7" s="26">
        <v>0</v>
      </c>
      <c r="U7" s="30">
        <v>0</v>
      </c>
      <c r="V7" s="91">
        <v>41650</v>
      </c>
      <c r="W7" s="91">
        <v>41656</v>
      </c>
    </row>
    <row r="8" spans="1:24" s="30" customFormat="1" ht="15.75">
      <c r="A8" s="66">
        <v>53973</v>
      </c>
      <c r="B8" s="68" t="s">
        <v>32</v>
      </c>
      <c r="C8" s="68" t="s">
        <v>33</v>
      </c>
      <c r="D8" s="68" t="s">
        <v>18</v>
      </c>
      <c r="E8" s="62">
        <v>100601</v>
      </c>
      <c r="F8" s="63">
        <f t="shared" ref="F8" si="3">E8*0.1</f>
        <v>10060.1</v>
      </c>
      <c r="G8" s="63">
        <f t="shared" ref="G8" si="4">E8-F8</f>
        <v>90540.9</v>
      </c>
      <c r="H8" s="64">
        <v>0</v>
      </c>
      <c r="I8" s="63">
        <f t="shared" ref="I8" si="5">G8-H8</f>
        <v>90540.9</v>
      </c>
      <c r="J8" s="73">
        <v>0</v>
      </c>
      <c r="K8" s="73"/>
      <c r="L8" s="90"/>
      <c r="M8" s="83">
        <v>0</v>
      </c>
      <c r="N8" s="63">
        <f t="shared" si="2"/>
        <v>90540.9</v>
      </c>
      <c r="O8" s="9" t="s">
        <v>31</v>
      </c>
      <c r="P8" s="9"/>
      <c r="Q8" s="69" t="s">
        <v>14</v>
      </c>
      <c r="R8" s="85" t="s">
        <v>15</v>
      </c>
      <c r="S8" s="89">
        <v>0</v>
      </c>
      <c r="T8" s="26">
        <v>0</v>
      </c>
      <c r="U8" s="30">
        <v>0</v>
      </c>
      <c r="V8" s="91">
        <v>41650</v>
      </c>
      <c r="W8" s="91">
        <v>41656</v>
      </c>
    </row>
    <row r="9" spans="1:24">
      <c r="S9" s="88"/>
      <c r="T9" s="14"/>
    </row>
  </sheetData>
  <autoFilter ref="A4:X8">
    <filterColumn colId="10"/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Q15"/>
  <sheetViews>
    <sheetView topLeftCell="D1" workbookViewId="0">
      <selection activeCell="D18" sqref="D18"/>
    </sheetView>
  </sheetViews>
  <sheetFormatPr defaultColWidth="8.85546875" defaultRowHeight="15"/>
  <cols>
    <col min="1" max="1" width="30.28515625" style="49" customWidth="1"/>
    <col min="2" max="3" width="15.140625" customWidth="1"/>
    <col min="4" max="4" width="16.42578125" customWidth="1"/>
    <col min="5" max="5" width="12.85546875" customWidth="1"/>
    <col min="6" max="8" width="15" customWidth="1"/>
    <col min="9" max="9" width="11.28515625" customWidth="1"/>
    <col min="10" max="11" width="12.140625" customWidth="1"/>
    <col min="12" max="12" width="10.28515625" customWidth="1"/>
    <col min="13" max="13" width="17.7109375" customWidth="1"/>
    <col min="14" max="14" width="12.7109375" bestFit="1" customWidth="1"/>
    <col min="15" max="15" width="11.28515625" bestFit="1" customWidth="1"/>
    <col min="16" max="16" width="11.42578125" bestFit="1" customWidth="1"/>
    <col min="17" max="17" width="9.42578125" bestFit="1" customWidth="1"/>
  </cols>
  <sheetData>
    <row r="1" spans="1:17" ht="15.75">
      <c r="A1" s="36" t="s">
        <v>37</v>
      </c>
    </row>
    <row r="2" spans="1:17" ht="15.75">
      <c r="A2" s="36" t="str">
        <f>GCEP!A3</f>
        <v xml:space="preserve">AS OF PAY-OUT PERIOD: JAN. 11 - 17, 2014        </v>
      </c>
    </row>
    <row r="3" spans="1:17" s="44" customFormat="1" ht="35.25" customHeight="1">
      <c r="A3" s="37"/>
      <c r="B3" s="38" t="s">
        <v>4</v>
      </c>
      <c r="C3" s="38" t="s">
        <v>5</v>
      </c>
      <c r="D3" s="38" t="s">
        <v>6</v>
      </c>
      <c r="E3" s="38" t="s">
        <v>7</v>
      </c>
      <c r="F3" s="38" t="s">
        <v>8</v>
      </c>
      <c r="G3" s="71" t="s">
        <v>60</v>
      </c>
      <c r="H3" s="71" t="s">
        <v>61</v>
      </c>
      <c r="I3" s="39" t="s">
        <v>9</v>
      </c>
      <c r="J3" s="40" t="s">
        <v>53</v>
      </c>
      <c r="K3" s="41" t="s">
        <v>54</v>
      </c>
      <c r="L3" s="42" t="s">
        <v>10</v>
      </c>
      <c r="M3" s="43" t="s">
        <v>11</v>
      </c>
    </row>
    <row r="4" spans="1:17" ht="15.75">
      <c r="A4" s="45" t="s">
        <v>55</v>
      </c>
      <c r="B4" s="46">
        <v>525900</v>
      </c>
      <c r="C4" s="46">
        <v>27190</v>
      </c>
      <c r="D4" s="46">
        <f>B4-C4</f>
        <v>498710</v>
      </c>
      <c r="E4" s="46">
        <v>52590</v>
      </c>
      <c r="F4" s="46">
        <f>D4-E4</f>
        <v>446120</v>
      </c>
      <c r="G4" s="46">
        <v>0</v>
      </c>
      <c r="H4" s="46">
        <v>0</v>
      </c>
      <c r="I4" s="46">
        <v>1069</v>
      </c>
      <c r="J4" s="46">
        <v>0</v>
      </c>
      <c r="K4" s="46">
        <v>0</v>
      </c>
      <c r="L4" s="46">
        <v>4400</v>
      </c>
      <c r="M4" s="47">
        <f>F4-G4-H4-I4-J4-K4-L4</f>
        <v>440651</v>
      </c>
      <c r="N4" s="46"/>
      <c r="O4" s="48"/>
      <c r="P4" s="46"/>
      <c r="Q4" s="48"/>
    </row>
    <row r="5" spans="1:17" ht="15.75">
      <c r="A5" s="49" t="s">
        <v>56</v>
      </c>
      <c r="B5" s="46">
        <v>570600</v>
      </c>
      <c r="C5" s="46">
        <v>43270</v>
      </c>
      <c r="D5" s="46">
        <f t="shared" ref="D5:D7" si="0">B5-C5</f>
        <v>527330</v>
      </c>
      <c r="E5" s="46">
        <v>0</v>
      </c>
      <c r="F5" s="46">
        <f t="shared" ref="F5:F7" si="1">D5-E5</f>
        <v>527330</v>
      </c>
      <c r="G5" s="46">
        <v>7985</v>
      </c>
      <c r="H5" s="46">
        <v>0</v>
      </c>
      <c r="I5" s="46">
        <v>0</v>
      </c>
      <c r="J5" s="46">
        <v>0</v>
      </c>
      <c r="K5" s="46">
        <v>1167</v>
      </c>
      <c r="L5" s="46">
        <v>0</v>
      </c>
      <c r="M5" s="47">
        <f>F5-G5-H5-I5-J5-K5-L5</f>
        <v>518178</v>
      </c>
    </row>
    <row r="6" spans="1:17" ht="15.75">
      <c r="A6" s="50" t="s">
        <v>62</v>
      </c>
      <c r="B6" s="46">
        <v>23000</v>
      </c>
      <c r="C6" s="46">
        <v>2100</v>
      </c>
      <c r="D6" s="46">
        <f t="shared" si="0"/>
        <v>20900</v>
      </c>
      <c r="E6" s="46">
        <v>0</v>
      </c>
      <c r="F6" s="46">
        <f t="shared" si="1"/>
        <v>20900</v>
      </c>
      <c r="G6" s="46">
        <v>0</v>
      </c>
      <c r="H6" s="46"/>
      <c r="I6" s="46"/>
      <c r="J6" s="46"/>
      <c r="K6" s="46"/>
      <c r="L6" s="46"/>
      <c r="M6" s="47">
        <f>F6-G6-H6-I6-J6-K6-L6</f>
        <v>20900</v>
      </c>
    </row>
    <row r="7" spans="1:17" ht="15.75">
      <c r="A7" s="72" t="s">
        <v>133</v>
      </c>
      <c r="B7" s="46">
        <v>62000</v>
      </c>
      <c r="C7" s="46">
        <f>B7*0.1</f>
        <v>6200</v>
      </c>
      <c r="D7" s="46">
        <f t="shared" si="0"/>
        <v>55800</v>
      </c>
      <c r="E7" s="46">
        <v>0</v>
      </c>
      <c r="F7" s="46">
        <f t="shared" si="1"/>
        <v>55800</v>
      </c>
      <c r="G7" s="46"/>
      <c r="H7" s="46"/>
      <c r="I7" s="46"/>
      <c r="J7" s="46">
        <v>0</v>
      </c>
      <c r="K7" s="46">
        <v>0</v>
      </c>
      <c r="L7" s="46">
        <v>0</v>
      </c>
      <c r="M7" s="47">
        <f>F7-G7-H7-I7-J7-K7-L7</f>
        <v>55800</v>
      </c>
    </row>
    <row r="8" spans="1:17" ht="15.75">
      <c r="A8" s="51"/>
      <c r="B8" s="52">
        <f t="shared" ref="B8:M8" si="2">SUM(B4:B7)</f>
        <v>1181500</v>
      </c>
      <c r="C8" s="52">
        <f t="shared" si="2"/>
        <v>78760</v>
      </c>
      <c r="D8" s="52">
        <f t="shared" si="2"/>
        <v>1102740</v>
      </c>
      <c r="E8" s="52">
        <f t="shared" si="2"/>
        <v>52590</v>
      </c>
      <c r="F8" s="52">
        <f t="shared" si="2"/>
        <v>1050150</v>
      </c>
      <c r="G8" s="52"/>
      <c r="H8" s="52"/>
      <c r="I8" s="52">
        <f t="shared" si="2"/>
        <v>1069</v>
      </c>
      <c r="J8" s="52">
        <f t="shared" si="2"/>
        <v>0</v>
      </c>
      <c r="K8" s="52">
        <f t="shared" si="2"/>
        <v>1167</v>
      </c>
      <c r="L8" s="52">
        <f t="shared" si="2"/>
        <v>4400</v>
      </c>
      <c r="M8" s="52">
        <f t="shared" si="2"/>
        <v>1035529</v>
      </c>
    </row>
    <row r="9" spans="1:17" ht="15.75">
      <c r="A9" s="53" t="s">
        <v>57</v>
      </c>
      <c r="B9" s="46"/>
      <c r="C9" s="46"/>
      <c r="D9" s="54"/>
      <c r="E9" s="54"/>
      <c r="F9" s="54"/>
      <c r="G9" s="54"/>
      <c r="H9" s="54"/>
      <c r="I9" s="54"/>
      <c r="J9" s="54"/>
      <c r="K9" s="54"/>
      <c r="L9" s="54"/>
      <c r="M9" s="55"/>
      <c r="N9" s="14"/>
    </row>
    <row r="10" spans="1:17" ht="15.75">
      <c r="A10" s="56" t="s">
        <v>58</v>
      </c>
      <c r="B10" s="54">
        <v>12600</v>
      </c>
      <c r="C10" s="54">
        <f>B10*0.1</f>
        <v>1260</v>
      </c>
      <c r="D10" s="54">
        <f>B10-C10</f>
        <v>11340</v>
      </c>
      <c r="E10" s="54">
        <f>B10*0.1</f>
        <v>1260</v>
      </c>
      <c r="F10" s="54">
        <f>D10-E10</f>
        <v>10080</v>
      </c>
      <c r="G10" s="54"/>
      <c r="H10" s="54"/>
      <c r="I10" s="54"/>
      <c r="J10" s="54">
        <v>0</v>
      </c>
      <c r="K10" s="54">
        <v>0</v>
      </c>
      <c r="L10" s="54">
        <v>0</v>
      </c>
      <c r="M10" s="55">
        <f>F10-I10-J10-K10-L10</f>
        <v>10080</v>
      </c>
      <c r="N10" s="14"/>
    </row>
    <row r="11" spans="1:17" ht="15.75">
      <c r="A11" s="57" t="s">
        <v>59</v>
      </c>
      <c r="B11" s="58">
        <f t="shared" ref="B11:J11" si="3">B8+B10</f>
        <v>1194100</v>
      </c>
      <c r="C11" s="58">
        <f t="shared" si="3"/>
        <v>80020</v>
      </c>
      <c r="D11" s="58">
        <f t="shared" si="3"/>
        <v>1114080</v>
      </c>
      <c r="E11" s="58">
        <f>E8+E10</f>
        <v>53850</v>
      </c>
      <c r="F11" s="58">
        <f t="shared" si="3"/>
        <v>1060230</v>
      </c>
      <c r="G11" s="58"/>
      <c r="H11" s="58"/>
      <c r="I11" s="58">
        <f t="shared" si="3"/>
        <v>1069</v>
      </c>
      <c r="J11" s="58">
        <f t="shared" si="3"/>
        <v>0</v>
      </c>
      <c r="K11" s="58">
        <f>K8+K10</f>
        <v>1167</v>
      </c>
      <c r="L11" s="58">
        <f>L8+L10</f>
        <v>4400</v>
      </c>
      <c r="M11" s="58">
        <f>M8+M10</f>
        <v>1045609</v>
      </c>
    </row>
    <row r="12" spans="1:17">
      <c r="A12" s="59"/>
      <c r="B12" s="60"/>
      <c r="C12" s="14"/>
      <c r="E12" s="60"/>
    </row>
    <row r="13" spans="1:17">
      <c r="B13" s="48"/>
      <c r="C13" s="48"/>
      <c r="D13" s="48"/>
      <c r="E13" s="48"/>
      <c r="F13" s="48"/>
      <c r="G13" s="48"/>
      <c r="H13" s="48"/>
      <c r="M13" s="48"/>
    </row>
    <row r="14" spans="1:17">
      <c r="B14" s="48"/>
      <c r="C14" s="48"/>
      <c r="D14" s="48"/>
      <c r="E14" s="48"/>
      <c r="F14" s="48"/>
      <c r="G14" s="48"/>
      <c r="H14" s="48"/>
    </row>
    <row r="15" spans="1:17">
      <c r="A15" s="61"/>
      <c r="B15" s="15"/>
      <c r="C15" s="15"/>
      <c r="M15" s="15"/>
    </row>
  </sheetData>
  <pageMargins left="0.4" right="0.28999999999999998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 OF COLLECTION</vt:lpstr>
      <vt:lpstr>GCEP</vt:lpstr>
      <vt:lpstr>GC</vt:lpstr>
      <vt:lpstr>FUNDS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2013-12-04T00:42:46Z</dcterms:created>
  <dcterms:modified xsi:type="dcterms:W3CDTF">2014-02-19T09:33:50Z</dcterms:modified>
</cp:coreProperties>
</file>