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240" yWindow="60" windowWidth="20055" windowHeight="7965"/>
  </bookViews>
  <sheets>
    <sheet name="FUNDS" sheetId="1" r:id="rId1"/>
    <sheet name="GCEP" sheetId="3" r:id="rId2"/>
    <sheet name="GC" sheetId="2" r:id="rId3"/>
  </sheets>
  <externalReferences>
    <externalReference r:id="rId4"/>
  </externalReferences>
  <definedNames>
    <definedName name="_xlnm._FilterDatabase" localSheetId="0" hidden="1">FUNDS!$A$4:$Y$8</definedName>
    <definedName name="_xlnm._FilterDatabase" localSheetId="1" hidden="1">GCEP!$A$4:$G$4</definedName>
    <definedName name="CD">#REF!</definedName>
    <definedName name="CDC">#REF!</definedName>
    <definedName name="data">#REF!</definedName>
    <definedName name="data1">#REF!</definedName>
    <definedName name="ibsp">#REF!</definedName>
    <definedName name="IBSPGC">'[1]GC details (final list)'!#REF!</definedName>
    <definedName name="IRS">#REF!</definedName>
    <definedName name="IRSGC">'[1]GC details (final list)'!#REF!</definedName>
    <definedName name="IVP">#REF!</definedName>
    <definedName name="IVPGC">'[1]GC details (final list)'!#REF!</definedName>
    <definedName name="xxxxx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1"/>
  <c r="F6" l="1"/>
  <c r="G6" s="1"/>
  <c r="I6" s="1"/>
  <c r="O6" s="1"/>
  <c r="F8"/>
  <c r="G8" s="1"/>
  <c r="I8" s="1"/>
  <c r="O8" s="1"/>
  <c r="G5"/>
  <c r="I5" s="1"/>
  <c r="O5" s="1"/>
  <c r="E6" i="3"/>
  <c r="E7"/>
  <c r="E8"/>
  <c r="E5"/>
  <c r="F6" i="2"/>
  <c r="H6"/>
  <c r="F7"/>
  <c r="H7"/>
  <c r="F5"/>
  <c r="H5"/>
  <c r="A2"/>
  <c r="A2" i="1"/>
</calcChain>
</file>

<file path=xl/sharedStrings.xml><?xml version="1.0" encoding="utf-8"?>
<sst xmlns="http://schemas.openxmlformats.org/spreadsheetml/2006/main" count="77" uniqueCount="63">
  <si>
    <t>MID</t>
  </si>
  <si>
    <t>CASH CARD</t>
  </si>
  <si>
    <t>Ortigas</t>
  </si>
  <si>
    <t>HI-ENERGY</t>
  </si>
  <si>
    <t>Cebu</t>
  </si>
  <si>
    <t>SKYSCRAPERS</t>
  </si>
  <si>
    <t>S</t>
  </si>
  <si>
    <t>ACCOUNT</t>
  </si>
  <si>
    <t>COMPANY</t>
  </si>
  <si>
    <t>-</t>
  </si>
  <si>
    <t>TO FUNDS - Blank Paycard</t>
  </si>
  <si>
    <t>TO FUNDS</t>
  </si>
  <si>
    <t>TAN</t>
  </si>
  <si>
    <t>JOSELITO</t>
  </si>
  <si>
    <t>THE WORLD</t>
  </si>
  <si>
    <t>HEALTH</t>
  </si>
  <si>
    <t>CORPO</t>
  </si>
  <si>
    <t>VITAL C HEALTH PRODUCTS INC.</t>
  </si>
  <si>
    <t>CONSOLIDATED (LEVEL 1, 2&amp;3)</t>
  </si>
  <si>
    <t>FULL NAME</t>
  </si>
  <si>
    <t>TOTAL GCEP</t>
  </si>
  <si>
    <t>NEGATIVE GC FUND</t>
  </si>
  <si>
    <t>BALANCE FOR UPLOAD</t>
  </si>
  <si>
    <t>COMPANY - ACCOUNT</t>
  </si>
  <si>
    <t>HEALTH 4 THE WORLD</t>
  </si>
  <si>
    <t>JOSELITO S TAN</t>
  </si>
  <si>
    <t>EDDIE LUYAS MAHILUM</t>
  </si>
  <si>
    <t>REMARKS</t>
  </si>
  <si>
    <t>HOLD</t>
  </si>
  <si>
    <t>IRS GC (worth Php 1000)</t>
  </si>
  <si>
    <t>IVP GC (worth Php 2000)</t>
  </si>
  <si>
    <t>TOTAL GC</t>
  </si>
  <si>
    <t>IBSP</t>
  </si>
  <si>
    <t xml:space="preserve">AS OF PAY-OUT PERIOD: JAN. 11 - 17, 2014        </t>
  </si>
  <si>
    <t>CINCO</t>
  </si>
  <si>
    <t>FELISA FLORIDA</t>
  </si>
  <si>
    <t>BORJA</t>
  </si>
  <si>
    <t>5049460280138056000</t>
  </si>
  <si>
    <t>028-3-02818461-2</t>
  </si>
  <si>
    <t>LAST NAME</t>
  </si>
  <si>
    <t>FIRST NAME</t>
  </si>
  <si>
    <t>MIDDLE NAME</t>
  </si>
  <si>
    <t>MEMBER ID</t>
  </si>
  <si>
    <t>GROSS</t>
  </si>
  <si>
    <t>NET GROSS</t>
  </si>
  <si>
    <t>TAX</t>
  </si>
  <si>
    <t>NET OF TAX</t>
  </si>
  <si>
    <t>ACCOUNT NUMBER</t>
  </si>
  <si>
    <t>DEPOT</t>
  </si>
  <si>
    <t>GROUP NAME</t>
  </si>
  <si>
    <t>IS CORPO SHARING</t>
  </si>
  <si>
    <t>CHECK RELEASE</t>
  </si>
  <si>
    <t>IS ON HOLD</t>
  </si>
  <si>
    <t>START DATE</t>
  </si>
  <si>
    <t>END DATE</t>
  </si>
  <si>
    <t>DED: CARD FEE</t>
  </si>
  <si>
    <t>DED: COMMISSION DEDUCT</t>
  </si>
  <si>
    <r>
      <rPr>
        <b/>
        <sz val="11"/>
        <color rgb="FFFF0000"/>
        <rFont val="Calibri"/>
        <family val="2"/>
        <scheme val="minor"/>
      </rPr>
      <t>DED:</t>
    </r>
    <r>
      <rPr>
        <b/>
        <sz val="11"/>
        <color theme="0"/>
        <rFont val="Calibri"/>
        <family val="2"/>
        <scheme val="minor"/>
      </rPr>
      <t xml:space="preserve"> BORACAY INCENTIVES</t>
    </r>
  </si>
  <si>
    <r>
      <rPr>
        <b/>
        <sz val="12"/>
        <color rgb="FFFF0000"/>
        <rFont val="Calibri"/>
        <family val="2"/>
      </rPr>
      <t>DED:</t>
    </r>
    <r>
      <rPr>
        <b/>
        <sz val="12"/>
        <color indexed="9"/>
        <rFont val="Calibri"/>
        <family val="2"/>
      </rPr>
      <t xml:space="preserve"> NEGATIVE FUNDS</t>
    </r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</si>
  <si>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5TH ANNIVERSARY TICKET</t>
    </r>
  </si>
  <si>
    <t>NET AMOUNT</t>
  </si>
  <si>
    <t>LESS 10 PERCENT</t>
  </si>
  <si>
    <r>
      <rPr>
        <b/>
        <sz val="11"/>
        <color rgb="FFFF0000"/>
        <rFont val="Calibri"/>
        <family val="2"/>
        <scheme val="minor"/>
      </rPr>
      <t xml:space="preserve">DED: </t>
    </r>
    <r>
      <rPr>
        <b/>
        <sz val="11"/>
        <color theme="0"/>
        <rFont val="Calibri"/>
        <family val="2"/>
        <scheme val="minor"/>
      </rPr>
      <t>UPGRADES</t>
    </r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</si>
</sst>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m/d/yy\ h:mm\ AM/PM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indexed="9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theme="2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1" fillId="0" borderId="0"/>
    <xf numFmtId="9" fontId="6" fillId="0" borderId="0" applyFont="0" applyFill="0" applyBorder="0" applyAlignment="0" applyProtection="0"/>
  </cellStyleXfs>
  <cellXfs count="63">
    <xf numFmtId="0" fontId="0" fillId="0" borderId="0" xfId="0"/>
    <xf numFmtId="0" fontId="5" fillId="0" borderId="1" xfId="0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/>
    </xf>
    <xf numFmtId="43" fontId="5" fillId="0" borderId="1" xfId="2" applyFont="1" applyFill="1" applyBorder="1" applyAlignment="1"/>
    <xf numFmtId="0" fontId="9" fillId="0" borderId="0" xfId="0" applyFont="1" applyBorder="1" applyAlignment="1"/>
    <xf numFmtId="0" fontId="0" fillId="0" borderId="0" xfId="0" applyBorder="1"/>
    <xf numFmtId="43" fontId="0" fillId="0" borderId="0" xfId="1" applyFont="1"/>
    <xf numFmtId="0" fontId="10" fillId="3" borderId="0" xfId="0" applyFont="1" applyFill="1" applyBorder="1" applyAlignment="1">
      <alignment vertical="center" wrapText="1"/>
    </xf>
    <xf numFmtId="43" fontId="10" fillId="3" borderId="0" xfId="1" applyFont="1" applyFill="1" applyBorder="1" applyAlignment="1">
      <alignment horizontal="center" vertical="center" wrapText="1"/>
    </xf>
    <xf numFmtId="43" fontId="10" fillId="3" borderId="0" xfId="2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43" fontId="1" fillId="0" borderId="0" xfId="1" applyFont="1" applyFill="1" applyBorder="1" applyAlignment="1">
      <alignment horizontal="center" vertical="center" wrapText="1"/>
    </xf>
    <xf numFmtId="43" fontId="1" fillId="0" borderId="0" xfId="2" applyFont="1" applyFill="1" applyBorder="1" applyAlignment="1">
      <alignment horizontal="center" vertical="center" wrapText="1"/>
    </xf>
    <xf numFmtId="43" fontId="0" fillId="0" borderId="0" xfId="2" applyNumberFormat="1" applyFont="1" applyFill="1" applyBorder="1" applyAlignment="1">
      <alignment horizontal="center"/>
    </xf>
    <xf numFmtId="0" fontId="1" fillId="0" borderId="0" xfId="2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43" fontId="9" fillId="0" borderId="0" xfId="1" applyFont="1" applyBorder="1" applyAlignment="1">
      <alignment horizontal="center"/>
    </xf>
    <xf numFmtId="0" fontId="0" fillId="0" borderId="0" xfId="0" applyFill="1" applyBorder="1"/>
    <xf numFmtId="43" fontId="0" fillId="0" borderId="0" xfId="2" applyFont="1" applyFill="1" applyBorder="1" applyAlignment="1">
      <alignment horizontal="center"/>
    </xf>
    <xf numFmtId="43" fontId="8" fillId="0" borderId="0" xfId="1" applyFont="1" applyFill="1"/>
    <xf numFmtId="43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NumberFormat="1" applyFill="1" applyBorder="1"/>
    <xf numFmtId="43" fontId="5" fillId="0" borderId="1" xfId="3" applyFont="1" applyFill="1" applyBorder="1" applyAlignment="1">
      <alignment horizontal="center"/>
    </xf>
    <xf numFmtId="4" fontId="7" fillId="0" borderId="1" xfId="0" applyNumberFormat="1" applyFont="1" applyFill="1" applyBorder="1" applyAlignment="1">
      <alignment horizontal="right"/>
    </xf>
    <xf numFmtId="43" fontId="5" fillId="0" borderId="1" xfId="2" applyFont="1" applyFill="1" applyBorder="1" applyAlignment="1">
      <alignment horizontal="center"/>
    </xf>
    <xf numFmtId="0" fontId="5" fillId="0" borderId="5" xfId="2" applyNumberFormat="1" applyFont="1" applyFill="1" applyBorder="1" applyAlignment="1">
      <alignment horizontal="left"/>
    </xf>
    <xf numFmtId="0" fontId="5" fillId="0" borderId="1" xfId="2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/>
    <xf numFmtId="0" fontId="5" fillId="0" borderId="1" xfId="2" applyNumberFormat="1" applyFont="1" applyFill="1" applyBorder="1" applyAlignment="1"/>
    <xf numFmtId="0" fontId="5" fillId="0" borderId="1" xfId="0" applyFont="1" applyFill="1" applyBorder="1" applyAlignment="1"/>
    <xf numFmtId="0" fontId="5" fillId="0" borderId="1" xfId="0" applyNumberFormat="1" applyFont="1" applyFill="1" applyBorder="1" applyAlignment="1">
      <alignment horizontal="left"/>
    </xf>
    <xf numFmtId="43" fontId="7" fillId="0" borderId="1" xfId="3" applyFont="1" applyFill="1" applyBorder="1" applyAlignment="1">
      <alignment horizontal="right"/>
    </xf>
    <xf numFmtId="43" fontId="0" fillId="0" borderId="0" xfId="1" applyFont="1" applyFill="1" applyBorder="1" applyAlignment="1">
      <alignment horizontal="center"/>
    </xf>
    <xf numFmtId="4" fontId="12" fillId="0" borderId="5" xfId="0" applyNumberFormat="1" applyFont="1" applyFill="1" applyBorder="1" applyAlignment="1">
      <alignment horizontal="right"/>
    </xf>
    <xf numFmtId="4" fontId="5" fillId="0" borderId="5" xfId="0" applyNumberFormat="1" applyFont="1" applyFill="1" applyBorder="1" applyAlignment="1">
      <alignment horizontal="right"/>
    </xf>
    <xf numFmtId="164" fontId="5" fillId="0" borderId="6" xfId="0" applyNumberFormat="1" applyFont="1" applyFill="1" applyBorder="1" applyAlignment="1">
      <alignment horizontal="left"/>
    </xf>
    <xf numFmtId="43" fontId="5" fillId="0" borderId="6" xfId="2" applyFont="1" applyFill="1" applyBorder="1" applyAlignment="1"/>
    <xf numFmtId="1" fontId="0" fillId="0" borderId="0" xfId="0" applyNumberFormat="1"/>
    <xf numFmtId="1" fontId="0" fillId="0" borderId="0" xfId="0" applyNumberFormat="1" applyBorder="1"/>
    <xf numFmtId="1" fontId="5" fillId="0" borderId="0" xfId="0" applyNumberFormat="1" applyFont="1" applyFill="1" applyBorder="1" applyAlignment="1">
      <alignment horizontal="right"/>
    </xf>
    <xf numFmtId="43" fontId="0" fillId="0" borderId="1" xfId="1" applyFont="1" applyFill="1" applyBorder="1"/>
    <xf numFmtId="14" fontId="0" fillId="0" borderId="0" xfId="0" applyNumberFormat="1" applyFill="1"/>
    <xf numFmtId="43" fontId="7" fillId="0" borderId="5" xfId="2" applyFont="1" applyFill="1" applyBorder="1" applyAlignment="1">
      <alignment horizontal="right"/>
    </xf>
    <xf numFmtId="0" fontId="5" fillId="0" borderId="6" xfId="0" applyNumberFormat="1" applyFont="1" applyFill="1" applyBorder="1" applyAlignment="1">
      <alignment horizontal="left"/>
    </xf>
    <xf numFmtId="0" fontId="0" fillId="0" borderId="0" xfId="0" applyFill="1"/>
    <xf numFmtId="43" fontId="2" fillId="2" borderId="2" xfId="1" applyFont="1" applyFill="1" applyBorder="1" applyAlignment="1">
      <alignment horizontal="left" wrapText="1"/>
    </xf>
    <xf numFmtId="43" fontId="2" fillId="2" borderId="1" xfId="1" applyFont="1" applyFill="1" applyBorder="1" applyAlignment="1">
      <alignment horizontal="left" wrapText="1"/>
    </xf>
    <xf numFmtId="43" fontId="3" fillId="2" borderId="2" xfId="1" applyFont="1" applyFill="1" applyBorder="1" applyAlignment="1">
      <alignment horizontal="left" wrapText="1"/>
    </xf>
    <xf numFmtId="43" fontId="4" fillId="2" borderId="0" xfId="1" applyFont="1" applyFill="1" applyAlignment="1">
      <alignment horizontal="left" wrapText="1"/>
    </xf>
    <xf numFmtId="43" fontId="13" fillId="2" borderId="0" xfId="1" applyFont="1" applyFill="1" applyAlignment="1">
      <alignment horizontal="left" wrapText="1"/>
    </xf>
    <xf numFmtId="43" fontId="13" fillId="2" borderId="3" xfId="1" applyFont="1" applyFill="1" applyBorder="1" applyAlignment="1">
      <alignment horizontal="left" wrapText="1"/>
    </xf>
    <xf numFmtId="4" fontId="13" fillId="2" borderId="4" xfId="0" applyNumberFormat="1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 wrapText="1"/>
    </xf>
    <xf numFmtId="49" fontId="14" fillId="2" borderId="0" xfId="0" applyNumberFormat="1" applyFont="1" applyFill="1" applyAlignment="1">
      <alignment horizontal="left" wrapText="1"/>
    </xf>
    <xf numFmtId="0" fontId="14" fillId="2" borderId="0" xfId="0" applyFont="1" applyFill="1" applyAlignment="1">
      <alignment horizontal="left" wrapText="1"/>
    </xf>
    <xf numFmtId="1" fontId="14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14" fillId="2" borderId="1" xfId="0" applyFont="1" applyFill="1" applyBorder="1" applyAlignment="1">
      <alignment horizontal="left" wrapText="1"/>
    </xf>
    <xf numFmtId="49" fontId="13" fillId="2" borderId="1" xfId="0" applyNumberFormat="1" applyFont="1" applyFill="1" applyBorder="1" applyAlignment="1">
      <alignment horizontal="left" wrapText="1"/>
    </xf>
    <xf numFmtId="43" fontId="13" fillId="2" borderId="1" xfId="1" applyFont="1" applyFill="1" applyBorder="1" applyAlignment="1">
      <alignment horizontal="left" wrapText="1"/>
    </xf>
    <xf numFmtId="0" fontId="15" fillId="0" borderId="1" xfId="0" applyFont="1" applyFill="1" applyBorder="1" applyAlignment="1">
      <alignment horizontal="left"/>
    </xf>
  </cellXfs>
  <cellStyles count="11">
    <cellStyle name="Comma" xfId="1" builtinId="3"/>
    <cellStyle name="Comma 2" xfId="3"/>
    <cellStyle name="Comma 2 2" xfId="2"/>
    <cellStyle name="Comma 3" xfId="4"/>
    <cellStyle name="Comma 4" xfId="5"/>
    <cellStyle name="Comma 4 2" xfId="6"/>
    <cellStyle name="Comma 5" xfId="7"/>
    <cellStyle name="Comma 6" xfId="8"/>
    <cellStyle name="Normal" xfId="0" builtinId="0"/>
    <cellStyle name="Normal 2" xfId="9"/>
    <cellStyle name="Percent 2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MA/3.%20AUDITED%20PAY-OUT/2013/AUGUST%202013/Audit%20-Table%205000%20(AUGUST%2010%20-%20AUGUST%2016,%20201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Cashier Sales"/>
      <sheetName val="GC SUMMARY"/>
      <sheetName val="GC details (per group)"/>
      <sheetName val="GC details (final list)"/>
      <sheetName val="GC details (per account)"/>
      <sheetName val="Sheet2"/>
      <sheetName val="GC PSF"/>
      <sheetName val="PSF Conversion"/>
      <sheetName val="LEVEL 1"/>
      <sheetName val="Level 2&amp;3"/>
      <sheetName val="ACCOUNTING NEGATIVE GC"/>
      <sheetName val="ACCOUNTING GCEP"/>
      <sheetName val="CORPO W-PAYCARD"/>
      <sheetName val="PAY-CARD"/>
      <sheetName val="TO FUNDS"/>
      <sheetName val="Consolidated"/>
      <sheetName val="Transaction List"/>
      <sheetName val="IGPSM Commission"/>
      <sheetName val="Commission Per Account"/>
      <sheetName val="Membership Date"/>
      <sheetName val="3Mo. Old Accts Per Account"/>
      <sheetName val="adjt"/>
      <sheetName val="GC adjt"/>
      <sheetName val="Unilevel Commission"/>
      <sheetName val="CD Completion"/>
      <sheetName val="adjt in tran_commission table"/>
      <sheetName val="Indexing Screen"/>
      <sheetName val="Transferred Funds"/>
      <sheetName val="Transferred GCs"/>
      <sheetName val="GC Transaction Log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82">
          <cell r="F282">
            <v>1015200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topLeftCell="R1" workbookViewId="0">
      <pane ySplit="4" topLeftCell="A5" activePane="bottomLeft" state="frozen"/>
      <selection activeCell="M1" sqref="M1"/>
      <selection pane="bottomLeft" activeCell="W13" sqref="W13:W14"/>
    </sheetView>
  </sheetViews>
  <sheetFormatPr defaultColWidth="8.85546875" defaultRowHeight="15"/>
  <cols>
    <col min="1" max="1" width="15.7109375" customWidth="1"/>
    <col min="2" max="2" width="16.42578125" bestFit="1" customWidth="1"/>
    <col min="3" max="3" width="25.42578125" customWidth="1"/>
    <col min="4" max="4" width="18.42578125" bestFit="1" customWidth="1"/>
    <col min="5" max="5" width="13.140625" style="7" customWidth="1"/>
    <col min="6" max="6" width="13.42578125" style="7" customWidth="1"/>
    <col min="7" max="7" width="15.5703125" style="7" customWidth="1"/>
    <col min="8" max="8" width="9.140625" style="7" customWidth="1"/>
    <col min="9" max="9" width="15.28515625" style="7" customWidth="1"/>
    <col min="10" max="10" width="23.42578125" style="7" customWidth="1"/>
    <col min="11" max="11" width="16.28515625" style="7" customWidth="1"/>
    <col min="12" max="12" width="19.5703125" style="7" customWidth="1"/>
    <col min="13" max="13" width="18.42578125" style="7" customWidth="1"/>
    <col min="14" max="14" width="23.28515625" style="7" customWidth="1"/>
    <col min="15" max="15" width="19.28515625" style="7" customWidth="1"/>
    <col min="16" max="16" width="24" bestFit="1" customWidth="1"/>
    <col min="17" max="17" width="16.28515625" bestFit="1" customWidth="1"/>
    <col min="18" max="18" width="9.140625" bestFit="1" customWidth="1"/>
    <col min="19" max="19" width="47.140625" bestFit="1" customWidth="1"/>
    <col min="20" max="20" width="21.140625" style="39" customWidth="1"/>
    <col min="21" max="21" width="18.85546875" customWidth="1"/>
    <col min="22" max="22" width="15.42578125" customWidth="1"/>
    <col min="23" max="23" width="15.140625" customWidth="1"/>
    <col min="24" max="24" width="12.7109375" customWidth="1"/>
    <col min="25" max="25" width="27.7109375" customWidth="1"/>
  </cols>
  <sheetData>
    <row r="1" spans="1:26" ht="15.75">
      <c r="A1" s="5" t="s">
        <v>17</v>
      </c>
      <c r="B1" s="6"/>
    </row>
    <row r="2" spans="1:26" ht="15.75">
      <c r="A2" s="5" t="str">
        <f>GCEP!A3</f>
        <v xml:space="preserve">AS OF PAY-OUT PERIOD: JAN. 11 - 17, 2014        </v>
      </c>
      <c r="B2" s="6"/>
    </row>
    <row r="4" spans="1:26" ht="39" customHeight="1">
      <c r="A4" s="59" t="s">
        <v>42</v>
      </c>
      <c r="B4" s="60" t="s">
        <v>39</v>
      </c>
      <c r="C4" s="60" t="s">
        <v>40</v>
      </c>
      <c r="D4" s="60" t="s">
        <v>41</v>
      </c>
      <c r="E4" s="61" t="s">
        <v>43</v>
      </c>
      <c r="F4" s="61" t="s">
        <v>61</v>
      </c>
      <c r="G4" s="61" t="s">
        <v>44</v>
      </c>
      <c r="H4" s="61" t="s">
        <v>45</v>
      </c>
      <c r="I4" s="61" t="s">
        <v>46</v>
      </c>
      <c r="J4" s="48" t="s">
        <v>59</v>
      </c>
      <c r="K4" s="47" t="s">
        <v>57</v>
      </c>
      <c r="L4" s="49" t="s">
        <v>58</v>
      </c>
      <c r="M4" s="50" t="s">
        <v>55</v>
      </c>
      <c r="N4" s="51" t="s">
        <v>56</v>
      </c>
      <c r="O4" s="52" t="s">
        <v>60</v>
      </c>
      <c r="P4" s="53" t="s">
        <v>1</v>
      </c>
      <c r="Q4" s="54" t="s">
        <v>47</v>
      </c>
      <c r="R4" s="55" t="s">
        <v>48</v>
      </c>
      <c r="S4" s="56" t="s">
        <v>49</v>
      </c>
      <c r="T4" s="57" t="s">
        <v>50</v>
      </c>
      <c r="U4" s="58" t="s">
        <v>51</v>
      </c>
      <c r="V4" s="58" t="s">
        <v>52</v>
      </c>
      <c r="W4" s="58" t="s">
        <v>53</v>
      </c>
      <c r="X4" s="58" t="s">
        <v>54</v>
      </c>
      <c r="Y4" s="58" t="s">
        <v>27</v>
      </c>
      <c r="Z4" s="48" t="s">
        <v>62</v>
      </c>
    </row>
    <row r="5" spans="1:26" s="22" customFormat="1" ht="15.75">
      <c r="A5" s="32">
        <v>15147</v>
      </c>
      <c r="B5" s="27" t="s">
        <v>34</v>
      </c>
      <c r="C5" s="28" t="s">
        <v>35</v>
      </c>
      <c r="D5" s="28" t="s">
        <v>36</v>
      </c>
      <c r="E5" s="24">
        <v>2000</v>
      </c>
      <c r="F5" s="25">
        <v>0</v>
      </c>
      <c r="G5" s="25">
        <f t="shared" ref="G5" si="0">E5-F5</f>
        <v>2000</v>
      </c>
      <c r="H5" s="26">
        <v>200</v>
      </c>
      <c r="I5" s="25">
        <f t="shared" ref="I5" si="1">G5-H5</f>
        <v>1800</v>
      </c>
      <c r="J5" s="33">
        <v>0</v>
      </c>
      <c r="K5" s="33"/>
      <c r="L5" s="42"/>
      <c r="M5" s="35">
        <v>200</v>
      </c>
      <c r="N5" s="35">
        <v>500</v>
      </c>
      <c r="O5" s="25">
        <f>I5-J5-K5-L5-M5 - N5</f>
        <v>1100</v>
      </c>
      <c r="P5" s="2" t="s">
        <v>37</v>
      </c>
      <c r="Q5" s="1" t="s">
        <v>38</v>
      </c>
      <c r="R5" s="29" t="s">
        <v>4</v>
      </c>
      <c r="S5" s="37" t="s">
        <v>5</v>
      </c>
      <c r="T5" s="41">
        <v>0</v>
      </c>
      <c r="U5" s="18">
        <v>0</v>
      </c>
      <c r="V5" s="22">
        <v>0</v>
      </c>
      <c r="W5" s="43">
        <v>41734</v>
      </c>
      <c r="X5" s="43">
        <v>41740</v>
      </c>
      <c r="Z5" s="33">
        <v>100</v>
      </c>
    </row>
    <row r="6" spans="1:26" s="22" customFormat="1" ht="15.75">
      <c r="A6" s="32">
        <v>1162</v>
      </c>
      <c r="B6" s="28" t="s">
        <v>7</v>
      </c>
      <c r="C6" s="28" t="s">
        <v>8</v>
      </c>
      <c r="D6" s="28" t="s">
        <v>9</v>
      </c>
      <c r="E6" s="24">
        <v>62000</v>
      </c>
      <c r="F6" s="25">
        <f>E6*0.1</f>
        <v>6200</v>
      </c>
      <c r="G6" s="25">
        <f>E6-F6</f>
        <v>55800</v>
      </c>
      <c r="H6" s="26">
        <v>0</v>
      </c>
      <c r="I6" s="25">
        <f>G6-H6</f>
        <v>55800</v>
      </c>
      <c r="J6" s="25"/>
      <c r="K6" s="25"/>
      <c r="L6" s="42"/>
      <c r="M6" s="36">
        <v>0</v>
      </c>
      <c r="N6" s="36"/>
      <c r="O6" s="25">
        <f>I6-J6-K6-L6-M6 - N6</f>
        <v>55800</v>
      </c>
      <c r="P6" s="2" t="s">
        <v>10</v>
      </c>
      <c r="Q6" s="1"/>
      <c r="R6" s="29" t="s">
        <v>2</v>
      </c>
      <c r="S6" s="37"/>
      <c r="T6" s="41">
        <v>0</v>
      </c>
      <c r="U6" s="18">
        <v>1</v>
      </c>
      <c r="V6" s="22">
        <v>0</v>
      </c>
      <c r="W6" s="43">
        <v>41734</v>
      </c>
      <c r="X6" s="43">
        <v>41740</v>
      </c>
      <c r="Z6" s="25">
        <v>200</v>
      </c>
    </row>
    <row r="7" spans="1:26" s="22" customFormat="1" ht="15.75">
      <c r="A7" s="1">
        <v>54777</v>
      </c>
      <c r="B7" s="1" t="s">
        <v>14</v>
      </c>
      <c r="C7" s="1" t="s">
        <v>15</v>
      </c>
      <c r="D7" s="26">
        <v>4</v>
      </c>
      <c r="E7" s="25">
        <v>52500</v>
      </c>
      <c r="F7" s="25">
        <v>5250</v>
      </c>
      <c r="G7" s="26">
        <v>47250</v>
      </c>
      <c r="H7" s="25">
        <v>5250</v>
      </c>
      <c r="I7" s="25">
        <v>42000</v>
      </c>
      <c r="J7" s="25"/>
      <c r="K7" s="25"/>
      <c r="L7" s="42"/>
      <c r="M7" s="44">
        <v>0</v>
      </c>
      <c r="N7" s="44"/>
      <c r="O7" s="25">
        <f>I7-J7-K7-L7-M7 - N7</f>
        <v>42000</v>
      </c>
      <c r="P7" s="1" t="s">
        <v>16</v>
      </c>
      <c r="Q7" s="3"/>
      <c r="R7" s="3" t="s">
        <v>2</v>
      </c>
      <c r="S7" s="45"/>
      <c r="T7" s="41">
        <v>1</v>
      </c>
      <c r="U7" s="18">
        <v>0</v>
      </c>
      <c r="V7" s="22">
        <v>0</v>
      </c>
      <c r="W7" s="43">
        <v>41734</v>
      </c>
      <c r="X7" s="43">
        <v>41740</v>
      </c>
      <c r="Z7" s="25">
        <v>300</v>
      </c>
    </row>
    <row r="8" spans="1:26" s="22" customFormat="1" ht="15.75">
      <c r="A8" s="28">
        <v>53973</v>
      </c>
      <c r="B8" s="30" t="s">
        <v>12</v>
      </c>
      <c r="C8" s="30" t="s">
        <v>13</v>
      </c>
      <c r="D8" s="30" t="s">
        <v>6</v>
      </c>
      <c r="E8" s="24">
        <v>100601</v>
      </c>
      <c r="F8" s="25">
        <f t="shared" ref="F8" si="2">E8*0.1</f>
        <v>10060.1</v>
      </c>
      <c r="G8" s="25">
        <f t="shared" ref="G8" si="3">E8-F8</f>
        <v>90540.9</v>
      </c>
      <c r="H8" s="26">
        <v>0</v>
      </c>
      <c r="I8" s="25">
        <f t="shared" ref="I8" si="4">G8-H8</f>
        <v>90540.9</v>
      </c>
      <c r="J8" s="33">
        <v>0</v>
      </c>
      <c r="K8" s="33"/>
      <c r="L8" s="42"/>
      <c r="M8" s="36">
        <v>0</v>
      </c>
      <c r="N8" s="36"/>
      <c r="O8" s="25">
        <f>I8-J8-K8-L8-M8 - N8</f>
        <v>90540.9</v>
      </c>
      <c r="P8" s="4" t="s">
        <v>11</v>
      </c>
      <c r="Q8" s="4"/>
      <c r="R8" s="31" t="s">
        <v>2</v>
      </c>
      <c r="S8" s="38" t="s">
        <v>3</v>
      </c>
      <c r="T8" s="62">
        <v>54777</v>
      </c>
      <c r="U8" s="18">
        <v>0</v>
      </c>
      <c r="V8" s="22">
        <v>0</v>
      </c>
      <c r="W8" s="43">
        <v>41734</v>
      </c>
      <c r="X8" s="43">
        <v>41740</v>
      </c>
      <c r="Z8" s="33">
        <v>400</v>
      </c>
    </row>
    <row r="9" spans="1:26">
      <c r="T9" s="40"/>
      <c r="U9" s="6"/>
    </row>
  </sheetData>
  <autoFilter ref="A4:Y8">
    <filterColumn colId="10"/>
    <filterColumn colId="13"/>
  </autoFilter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C8" sqref="C8"/>
    </sheetView>
  </sheetViews>
  <sheetFormatPr defaultColWidth="8.85546875" defaultRowHeight="15"/>
  <cols>
    <col min="2" max="2" width="46.7109375" bestFit="1" customWidth="1"/>
    <col min="3" max="3" width="24.42578125" customWidth="1"/>
    <col min="4" max="4" width="25.85546875" customWidth="1"/>
    <col min="5" max="5" width="32.42578125" customWidth="1"/>
    <col min="6" max="6" width="9.85546875" customWidth="1"/>
    <col min="7" max="7" width="10" bestFit="1" customWidth="1"/>
  </cols>
  <sheetData>
    <row r="1" spans="1:7" ht="15.75">
      <c r="A1" s="5" t="s">
        <v>17</v>
      </c>
      <c r="B1" s="6"/>
      <c r="C1" s="7"/>
      <c r="D1" s="7"/>
    </row>
    <row r="2" spans="1:7" ht="15.75">
      <c r="A2" s="5" t="s">
        <v>18</v>
      </c>
      <c r="B2" s="6"/>
      <c r="C2" s="7"/>
      <c r="D2" s="7"/>
    </row>
    <row r="3" spans="1:7" ht="15.75">
      <c r="A3" s="5" t="s">
        <v>33</v>
      </c>
      <c r="B3" s="6"/>
      <c r="C3" s="7"/>
      <c r="D3" s="7"/>
    </row>
    <row r="4" spans="1:7" ht="25.5" customHeight="1">
      <c r="A4" s="8" t="s">
        <v>0</v>
      </c>
      <c r="B4" s="8" t="s">
        <v>19</v>
      </c>
      <c r="C4" s="9" t="s">
        <v>20</v>
      </c>
      <c r="D4" s="9" t="s">
        <v>21</v>
      </c>
      <c r="E4" s="10" t="s">
        <v>22</v>
      </c>
      <c r="F4" s="10" t="s">
        <v>28</v>
      </c>
      <c r="G4" s="10" t="s">
        <v>27</v>
      </c>
    </row>
    <row r="5" spans="1:7">
      <c r="A5" s="11">
        <v>1162</v>
      </c>
      <c r="B5" s="11" t="s">
        <v>23</v>
      </c>
      <c r="C5" s="12">
        <v>6200</v>
      </c>
      <c r="D5" s="12">
        <v>0</v>
      </c>
      <c r="E5" s="13">
        <f>C5-D5</f>
        <v>6200</v>
      </c>
      <c r="F5" s="15">
        <v>0</v>
      </c>
    </row>
    <row r="6" spans="1:7">
      <c r="A6" s="11">
        <v>54777</v>
      </c>
      <c r="B6" s="11" t="s">
        <v>24</v>
      </c>
      <c r="C6" s="12">
        <v>5250</v>
      </c>
      <c r="D6" s="12">
        <v>0</v>
      </c>
      <c r="E6" s="13">
        <f t="shared" ref="E6:E8" si="0">C6-D6</f>
        <v>5250</v>
      </c>
      <c r="F6" s="15">
        <v>0</v>
      </c>
    </row>
    <row r="7" spans="1:7">
      <c r="A7" s="11">
        <v>53973</v>
      </c>
      <c r="B7" s="11" t="s">
        <v>25</v>
      </c>
      <c r="C7" s="12">
        <v>10060</v>
      </c>
      <c r="D7" s="12">
        <v>0</v>
      </c>
      <c r="E7" s="13">
        <f t="shared" si="0"/>
        <v>10060</v>
      </c>
      <c r="F7" s="15">
        <v>0</v>
      </c>
    </row>
    <row r="8" spans="1:7">
      <c r="A8" s="6">
        <v>15147</v>
      </c>
      <c r="B8" s="6" t="s">
        <v>26</v>
      </c>
      <c r="C8" s="34">
        <v>6360</v>
      </c>
      <c r="D8" s="12">
        <v>0</v>
      </c>
      <c r="E8" s="13">
        <f t="shared" si="0"/>
        <v>6360</v>
      </c>
      <c r="F8" s="15">
        <v>0</v>
      </c>
    </row>
    <row r="9" spans="1:7">
      <c r="C9" s="7"/>
      <c r="D9" s="12"/>
      <c r="E9" s="13"/>
      <c r="F9" s="15"/>
    </row>
    <row r="10" spans="1:7">
      <c r="C10" s="7"/>
      <c r="D10" s="12"/>
      <c r="E10" s="13"/>
      <c r="F10" s="15"/>
    </row>
    <row r="11" spans="1:7">
      <c r="C11" s="7"/>
      <c r="D11" s="12"/>
      <c r="E11" s="13"/>
      <c r="F11" s="15"/>
    </row>
    <row r="12" spans="1:7">
      <c r="C12" s="7"/>
      <c r="D12" s="12"/>
      <c r="E12" s="13"/>
      <c r="F12" s="15"/>
    </row>
  </sheetData>
  <autoFilter ref="A4:G4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F18" sqref="F18:F19"/>
    </sheetView>
  </sheetViews>
  <sheetFormatPr defaultColWidth="8.85546875" defaultRowHeight="15"/>
  <cols>
    <col min="2" max="2" width="46.7109375" bestFit="1" customWidth="1"/>
    <col min="3" max="4" width="10.42578125" bestFit="1" customWidth="1"/>
    <col min="5" max="5" width="10.85546875" customWidth="1"/>
    <col min="6" max="6" width="10.42578125" bestFit="1" customWidth="1"/>
    <col min="7" max="7" width="12.7109375" customWidth="1"/>
    <col min="8" max="8" width="10.42578125" bestFit="1" customWidth="1"/>
    <col min="10" max="10" width="12.140625" customWidth="1"/>
  </cols>
  <sheetData>
    <row r="1" spans="1:10" ht="15.75">
      <c r="A1" s="5" t="s">
        <v>17</v>
      </c>
      <c r="B1" s="6"/>
      <c r="C1" s="16"/>
      <c r="D1" s="16"/>
      <c r="E1" s="16"/>
      <c r="F1" s="16"/>
      <c r="G1" s="17"/>
      <c r="H1" s="16"/>
      <c r="I1" s="6"/>
    </row>
    <row r="2" spans="1:10" ht="15.75">
      <c r="A2" s="5" t="str">
        <f>GCEP!A3</f>
        <v xml:space="preserve">AS OF PAY-OUT PERIOD: JAN. 11 - 17, 2014        </v>
      </c>
      <c r="B2" s="6"/>
      <c r="C2" s="16"/>
      <c r="D2" s="16"/>
      <c r="E2" s="16"/>
      <c r="F2" s="16"/>
      <c r="G2" s="17"/>
      <c r="H2" s="16"/>
      <c r="I2" s="6"/>
    </row>
    <row r="3" spans="1:10" ht="15.75">
      <c r="A3" s="6"/>
      <c r="B3" s="6"/>
      <c r="C3" s="16"/>
      <c r="D3" s="16"/>
      <c r="E3" s="16"/>
      <c r="F3" s="16"/>
      <c r="G3" s="17"/>
      <c r="H3" s="16"/>
      <c r="I3" s="6"/>
    </row>
    <row r="4" spans="1:10" ht="45">
      <c r="A4" s="8" t="s">
        <v>0</v>
      </c>
      <c r="B4" s="8" t="s">
        <v>19</v>
      </c>
      <c r="C4" s="10" t="s">
        <v>32</v>
      </c>
      <c r="D4" s="10" t="s">
        <v>29</v>
      </c>
      <c r="E4" s="10" t="s">
        <v>30</v>
      </c>
      <c r="F4" s="10" t="s">
        <v>31</v>
      </c>
      <c r="G4" s="9" t="s">
        <v>21</v>
      </c>
      <c r="H4" s="10" t="s">
        <v>22</v>
      </c>
      <c r="I4" s="10" t="s">
        <v>28</v>
      </c>
      <c r="J4" s="10" t="s">
        <v>27</v>
      </c>
    </row>
    <row r="5" spans="1:10">
      <c r="A5" s="46">
        <v>1162</v>
      </c>
      <c r="B5" s="46" t="s">
        <v>23</v>
      </c>
      <c r="C5" s="14">
        <v>2000</v>
      </c>
      <c r="D5" s="14">
        <v>0</v>
      </c>
      <c r="E5" s="19"/>
      <c r="F5" s="19">
        <f>C5+D5+E5</f>
        <v>2000</v>
      </c>
      <c r="G5" s="20"/>
      <c r="H5" s="21">
        <f>F5-G5</f>
        <v>2000</v>
      </c>
      <c r="I5" s="23">
        <v>0</v>
      </c>
    </row>
    <row r="6" spans="1:10">
      <c r="A6" s="46">
        <v>53973</v>
      </c>
      <c r="B6" s="46" t="s">
        <v>25</v>
      </c>
      <c r="C6" s="14">
        <v>1000</v>
      </c>
      <c r="D6" s="14">
        <v>0</v>
      </c>
      <c r="E6" s="19"/>
      <c r="F6" s="19">
        <f t="shared" ref="F6:F7" si="0">C6+D6+E6</f>
        <v>1000</v>
      </c>
      <c r="G6" s="20"/>
      <c r="H6" s="21">
        <f t="shared" ref="H6:H7" si="1">F6-G6</f>
        <v>1000</v>
      </c>
      <c r="I6" s="23">
        <v>0</v>
      </c>
    </row>
    <row r="7" spans="1:10">
      <c r="A7" s="46">
        <v>54777</v>
      </c>
      <c r="B7" s="46" t="s">
        <v>24</v>
      </c>
      <c r="C7" s="14">
        <v>5000</v>
      </c>
      <c r="D7" s="14">
        <v>3000</v>
      </c>
      <c r="E7" s="19"/>
      <c r="F7" s="19">
        <f t="shared" si="0"/>
        <v>8000</v>
      </c>
      <c r="G7" s="20"/>
      <c r="H7" s="21">
        <f t="shared" si="1"/>
        <v>8000</v>
      </c>
      <c r="I7" s="2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FUNDS</vt:lpstr>
      <vt:lpstr>GCEP</vt:lpstr>
      <vt:lpstr>GC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2013-12-04T00:42:46Z</dcterms:created>
  <dcterms:modified xsi:type="dcterms:W3CDTF">2014-05-20T02:31:52Z</dcterms:modified>
</cp:coreProperties>
</file>