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3"/>
  </bookViews>
  <sheets>
    <sheet name="OTHER DEDUCTION" sheetId="9" r:id="rId1"/>
    <sheet name="GCEP" sheetId="6" r:id="rId2"/>
    <sheet name="GC" sheetId="5" r:id="rId3"/>
    <sheet name="FUNDS" sheetId="1" r:id="rId4"/>
    <sheet name="summary" sheetId="7" r:id="rId5"/>
  </sheets>
  <externalReferences>
    <externalReference r:id="rId6"/>
  </externalReferences>
  <definedNames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7"/>
  <c r="B29" l="1"/>
  <c r="J231" i="1" l="1"/>
  <c r="H231"/>
  <c r="E231"/>
  <c r="F31" i="7"/>
  <c r="D10"/>
  <c r="C10"/>
  <c r="F5"/>
  <c r="E5"/>
  <c r="G5" s="1"/>
  <c r="M5" s="1"/>
  <c r="D37" i="6" l="1"/>
  <c r="C37"/>
  <c r="I53" i="5"/>
  <c r="G53"/>
  <c r="E53"/>
  <c r="C53"/>
  <c r="P232" i="1"/>
  <c r="O232"/>
  <c r="N232"/>
  <c r="M232"/>
  <c r="L232"/>
  <c r="K232"/>
  <c r="J232"/>
  <c r="H232"/>
  <c r="G232"/>
  <c r="F232"/>
  <c r="E232"/>
  <c r="P231"/>
  <c r="O231"/>
  <c r="N231"/>
  <c r="M231"/>
  <c r="L231"/>
  <c r="K231"/>
  <c r="J233"/>
  <c r="H233"/>
  <c r="Q104"/>
  <c r="Q105"/>
  <c r="Q106"/>
  <c r="Q107"/>
  <c r="Q108"/>
  <c r="Q109"/>
  <c r="Q110"/>
  <c r="Q111"/>
  <c r="Q112"/>
  <c r="Q113"/>
  <c r="Q114"/>
  <c r="Q115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I117"/>
  <c r="Q117" s="1"/>
  <c r="I116"/>
  <c r="Q116" s="1"/>
  <c r="G103"/>
  <c r="I103" s="1"/>
  <c r="Q103" s="1"/>
  <c r="G102"/>
  <c r="I102" s="1"/>
  <c r="Q102" s="1"/>
  <c r="G101"/>
  <c r="I101" s="1"/>
  <c r="Q101" s="1"/>
  <c r="G100"/>
  <c r="I100" s="1"/>
  <c r="Q100" s="1"/>
  <c r="G99"/>
  <c r="I99" s="1"/>
  <c r="Q99" s="1"/>
  <c r="G98"/>
  <c r="I98" s="1"/>
  <c r="Q98" s="1"/>
  <c r="G97"/>
  <c r="I97" s="1"/>
  <c r="Q97" s="1"/>
  <c r="G96"/>
  <c r="I96" s="1"/>
  <c r="Q96" s="1"/>
  <c r="G95"/>
  <c r="I95" s="1"/>
  <c r="Q95" s="1"/>
  <c r="G94"/>
  <c r="I94" s="1"/>
  <c r="Q94" s="1"/>
  <c r="F93"/>
  <c r="G93" s="1"/>
  <c r="I93" s="1"/>
  <c r="Q93" s="1"/>
  <c r="F92"/>
  <c r="G92" s="1"/>
  <c r="I92" s="1"/>
  <c r="Q92" s="1"/>
  <c r="G91"/>
  <c r="I91" s="1"/>
  <c r="Q91" s="1"/>
  <c r="F90"/>
  <c r="G90" s="1"/>
  <c r="I90" s="1"/>
  <c r="Q90" s="1"/>
  <c r="G89"/>
  <c r="I89" s="1"/>
  <c r="Q89" s="1"/>
  <c r="G88"/>
  <c r="I88" s="1"/>
  <c r="Q88" s="1"/>
  <c r="G87"/>
  <c r="I87" s="1"/>
  <c r="Q87" s="1"/>
  <c r="G86"/>
  <c r="I86" s="1"/>
  <c r="Q86" s="1"/>
  <c r="G85"/>
  <c r="I85" s="1"/>
  <c r="Q85" s="1"/>
  <c r="F84"/>
  <c r="G84" s="1"/>
  <c r="I84" s="1"/>
  <c r="Q84" s="1"/>
  <c r="G83"/>
  <c r="I83" s="1"/>
  <c r="Q83" s="1"/>
  <c r="G82"/>
  <c r="I82" s="1"/>
  <c r="Q82" s="1"/>
  <c r="G81"/>
  <c r="I81" s="1"/>
  <c r="Q81" s="1"/>
  <c r="G80"/>
  <c r="I80" s="1"/>
  <c r="Q80" s="1"/>
  <c r="G79"/>
  <c r="I79" s="1"/>
  <c r="Q79" s="1"/>
  <c r="G78"/>
  <c r="I78" s="1"/>
  <c r="Q78" s="1"/>
  <c r="G77"/>
  <c r="I77" s="1"/>
  <c r="Q77" s="1"/>
  <c r="G76"/>
  <c r="I76" s="1"/>
  <c r="Q76" s="1"/>
  <c r="G75"/>
  <c r="I75" s="1"/>
  <c r="Q75" s="1"/>
  <c r="G74"/>
  <c r="I74" s="1"/>
  <c r="Q74" s="1"/>
  <c r="G73"/>
  <c r="I73" s="1"/>
  <c r="Q73" s="1"/>
  <c r="G72"/>
  <c r="I72" s="1"/>
  <c r="Q72" s="1"/>
  <c r="G71"/>
  <c r="I71" s="1"/>
  <c r="Q71" s="1"/>
  <c r="G70"/>
  <c r="I70" s="1"/>
  <c r="Q70" s="1"/>
  <c r="G69"/>
  <c r="I69" s="1"/>
  <c r="Q69" s="1"/>
  <c r="G68"/>
  <c r="I68" s="1"/>
  <c r="Q68" s="1"/>
  <c r="G67"/>
  <c r="I67" s="1"/>
  <c r="Q67" s="1"/>
  <c r="G66"/>
  <c r="I66" s="1"/>
  <c r="Q66" s="1"/>
  <c r="G65"/>
  <c r="I65" s="1"/>
  <c r="Q65" s="1"/>
  <c r="G64"/>
  <c r="I64" s="1"/>
  <c r="Q64" s="1"/>
  <c r="G63"/>
  <c r="I63" s="1"/>
  <c r="Q63" s="1"/>
  <c r="G62"/>
  <c r="I62" s="1"/>
  <c r="Q62" s="1"/>
  <c r="G61"/>
  <c r="I61" s="1"/>
  <c r="Q61" s="1"/>
  <c r="G60"/>
  <c r="I60" s="1"/>
  <c r="Q60" s="1"/>
  <c r="G59"/>
  <c r="I59" s="1"/>
  <c r="Q59" s="1"/>
  <c r="G58"/>
  <c r="I58" s="1"/>
  <c r="Q58" s="1"/>
  <c r="G57"/>
  <c r="I57" s="1"/>
  <c r="Q57" s="1"/>
  <c r="F56"/>
  <c r="G56" s="1"/>
  <c r="I56" s="1"/>
  <c r="Q56" s="1"/>
  <c r="G55"/>
  <c r="I55" s="1"/>
  <c r="Q55" s="1"/>
  <c r="G54"/>
  <c r="I54" s="1"/>
  <c r="Q54" s="1"/>
  <c r="G53"/>
  <c r="I53" s="1"/>
  <c r="Q53" s="1"/>
  <c r="G52"/>
  <c r="I52" s="1"/>
  <c r="Q52" s="1"/>
  <c r="G51"/>
  <c r="I51" s="1"/>
  <c r="Q51" s="1"/>
  <c r="G50"/>
  <c r="I50" s="1"/>
  <c r="Q50" s="1"/>
  <c r="F49"/>
  <c r="G49" s="1"/>
  <c r="I49" s="1"/>
  <c r="Q49" s="1"/>
  <c r="G48"/>
  <c r="I48" s="1"/>
  <c r="Q48" s="1"/>
  <c r="G47"/>
  <c r="I47" s="1"/>
  <c r="Q47" s="1"/>
  <c r="F46"/>
  <c r="G46" s="1"/>
  <c r="I46" s="1"/>
  <c r="Q46" s="1"/>
  <c r="G45"/>
  <c r="I45" s="1"/>
  <c r="Q45" s="1"/>
  <c r="G44"/>
  <c r="I44" s="1"/>
  <c r="Q44" s="1"/>
  <c r="G43"/>
  <c r="I43" s="1"/>
  <c r="Q43" s="1"/>
  <c r="G42"/>
  <c r="I42" s="1"/>
  <c r="Q42" s="1"/>
  <c r="G41"/>
  <c r="I41" s="1"/>
  <c r="Q41" s="1"/>
  <c r="G40"/>
  <c r="I40" s="1"/>
  <c r="Q40" s="1"/>
  <c r="G39"/>
  <c r="I39" s="1"/>
  <c r="Q39" s="1"/>
  <c r="G38"/>
  <c r="I38" s="1"/>
  <c r="Q38" s="1"/>
  <c r="G37"/>
  <c r="I37" s="1"/>
  <c r="Q37" s="1"/>
  <c r="G36"/>
  <c r="I36" s="1"/>
  <c r="Q36" s="1"/>
  <c r="G35"/>
  <c r="I35" s="1"/>
  <c r="Q35" s="1"/>
  <c r="G34"/>
  <c r="I34" s="1"/>
  <c r="Q34" s="1"/>
  <c r="G33"/>
  <c r="I33" s="1"/>
  <c r="Q33" s="1"/>
  <c r="G32"/>
  <c r="I32" s="1"/>
  <c r="Q32" s="1"/>
  <c r="G31"/>
  <c r="I31" s="1"/>
  <c r="Q31" s="1"/>
  <c r="F30"/>
  <c r="G30" s="1"/>
  <c r="I30" s="1"/>
  <c r="Q30" s="1"/>
  <c r="G29"/>
  <c r="I29" s="1"/>
  <c r="Q29" s="1"/>
  <c r="G28"/>
  <c r="I28" s="1"/>
  <c r="Q28" s="1"/>
  <c r="G27"/>
  <c r="I27" s="1"/>
  <c r="Q27" s="1"/>
  <c r="G26"/>
  <c r="I26" s="1"/>
  <c r="Q26" s="1"/>
  <c r="G25"/>
  <c r="I25" s="1"/>
  <c r="Q25" s="1"/>
  <c r="G24"/>
  <c r="I24" s="1"/>
  <c r="Q24" s="1"/>
  <c r="G23"/>
  <c r="I23" s="1"/>
  <c r="Q23" s="1"/>
  <c r="G22"/>
  <c r="I22" s="1"/>
  <c r="Q22" s="1"/>
  <c r="G21"/>
  <c r="I21" s="1"/>
  <c r="Q21" s="1"/>
  <c r="G20"/>
  <c r="I20" s="1"/>
  <c r="Q20" s="1"/>
  <c r="G19"/>
  <c r="I19" s="1"/>
  <c r="Q19" s="1"/>
  <c r="G18"/>
  <c r="I18" s="1"/>
  <c r="Q18" s="1"/>
  <c r="G17"/>
  <c r="I17" s="1"/>
  <c r="Q17" s="1"/>
  <c r="F16"/>
  <c r="G16" s="1"/>
  <c r="I16" s="1"/>
  <c r="Q16" s="1"/>
  <c r="G15"/>
  <c r="I15" s="1"/>
  <c r="Q15" s="1"/>
  <c r="F14"/>
  <c r="G14" s="1"/>
  <c r="I14" s="1"/>
  <c r="Q14" s="1"/>
  <c r="G13"/>
  <c r="I13" s="1"/>
  <c r="Q13" s="1"/>
  <c r="F12"/>
  <c r="G12" s="1"/>
  <c r="I12" s="1"/>
  <c r="Q12" s="1"/>
  <c r="F11"/>
  <c r="G10"/>
  <c r="I10" s="1"/>
  <c r="Q10" s="1"/>
  <c r="G9"/>
  <c r="I9" s="1"/>
  <c r="Q9" s="1"/>
  <c r="G8"/>
  <c r="I8" s="1"/>
  <c r="Q8" s="1"/>
  <c r="G7"/>
  <c r="I7" s="1"/>
  <c r="Q7" s="1"/>
  <c r="G6"/>
  <c r="I6" s="1"/>
  <c r="Q6" s="1"/>
  <c r="G5"/>
  <c r="G20" i="7"/>
  <c r="E31"/>
  <c r="D31"/>
  <c r="L4" s="1"/>
  <c r="L10" s="1"/>
  <c r="F7" i="9"/>
  <c r="P233" i="1" l="1"/>
  <c r="P234" s="1"/>
  <c r="Q232"/>
  <c r="G231"/>
  <c r="G233" s="1"/>
  <c r="G234" s="1"/>
  <c r="N233"/>
  <c r="G11"/>
  <c r="F231"/>
  <c r="L233"/>
  <c r="L234" s="1"/>
  <c r="F53" i="5"/>
  <c r="D53"/>
  <c r="E233" i="1"/>
  <c r="E234" s="1"/>
  <c r="I232"/>
  <c r="K233"/>
  <c r="K234" s="1"/>
  <c r="M233"/>
  <c r="M234" s="1"/>
  <c r="O233"/>
  <c r="O234" s="1"/>
  <c r="H234"/>
  <c r="J234"/>
  <c r="N234"/>
  <c r="I11"/>
  <c r="Q11" s="1"/>
  <c r="I5"/>
  <c r="I231" s="1"/>
  <c r="E36" i="6"/>
  <c r="H52" i="5"/>
  <c r="Q5" i="1" l="1"/>
  <c r="Q231" s="1"/>
  <c r="F233"/>
  <c r="F234" s="1"/>
  <c r="G22" i="7"/>
  <c r="G21"/>
  <c r="G19"/>
  <c r="G18"/>
  <c r="B18" s="1"/>
  <c r="G17"/>
  <c r="G16"/>
  <c r="C31"/>
  <c r="F4"/>
  <c r="F10" s="1"/>
  <c r="Q233" i="1" l="1"/>
  <c r="Q234" s="1"/>
  <c r="I233"/>
  <c r="I234" s="1"/>
  <c r="C105" i="9"/>
  <c r="E9" i="7" l="1"/>
  <c r="G9" s="1"/>
  <c r="G23"/>
  <c r="G15"/>
  <c r="G31" s="1"/>
  <c r="K10"/>
  <c r="J10"/>
  <c r="I10"/>
  <c r="H10"/>
  <c r="E8"/>
  <c r="G8" s="1"/>
  <c r="M8" s="1"/>
  <c r="E7"/>
  <c r="G7" s="1"/>
  <c r="E6"/>
  <c r="G6" s="1"/>
  <c r="E4"/>
  <c r="G4" l="1"/>
  <c r="E10"/>
  <c r="M9"/>
  <c r="M7"/>
  <c r="M6"/>
  <c r="M4" l="1"/>
  <c r="G10"/>
  <c r="M10"/>
  <c r="E6" i="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5"/>
  <c r="H53" i="5"/>
  <c r="E37" i="6" l="1"/>
</calcChain>
</file>

<file path=xl/sharedStrings.xml><?xml version="1.0" encoding="utf-8"?>
<sst xmlns="http://schemas.openxmlformats.org/spreadsheetml/2006/main" count="1599" uniqueCount="870">
  <si>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</si>
  <si>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</si>
  <si>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</si>
  <si>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</si>
  <si>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</si>
  <si>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</si>
  <si>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</si>
  <si>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</si>
  <si>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</si>
  <si>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</si>
  <si>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</si>
  <si>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</si>
  <si>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</si>
  <si>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</si>
  <si>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</si>
  <si>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</si>
  <si>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</si>
  <si>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</si>
  <si>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</si>
  <si>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</si>
  <si>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</si>
  <si>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</si>
  <si>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</si>
  <si>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</si>
  <si>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</si>
  <si>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</si>
  <si>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</si>
  <si>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</si>
  <si>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</si>
  <si>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</si>
  <si>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</si>
  <si>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</si>
  <si>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Ortigas</t>
  </si>
  <si>
    <t>HI-ENERGY</t>
  </si>
  <si>
    <t>Davao</t>
  </si>
  <si>
    <t>INFINITY</t>
  </si>
  <si>
    <t>S.</t>
  </si>
  <si>
    <t>WILL OF FORTUNE</t>
  </si>
  <si>
    <t>PASCUAL</t>
  </si>
  <si>
    <t>BLUE WARRIORS</t>
  </si>
  <si>
    <t>.</t>
  </si>
  <si>
    <t>PROSPERITY TEAM</t>
  </si>
  <si>
    <t>SPARTANS</t>
  </si>
  <si>
    <t>DAVAO EAGLES</t>
  </si>
  <si>
    <t>DANILO</t>
  </si>
  <si>
    <t>RAMOS</t>
  </si>
  <si>
    <t>LUCITA</t>
  </si>
  <si>
    <t>MEER</t>
  </si>
  <si>
    <t>5049460280139625000</t>
  </si>
  <si>
    <t>028-3-02818618-6</t>
  </si>
  <si>
    <t>LUDIVINA</t>
  </si>
  <si>
    <t>BARIZO</t>
  </si>
  <si>
    <t>MARIA MELINDA</t>
  </si>
  <si>
    <t>ABOGADO</t>
  </si>
  <si>
    <t>5049460280143296000</t>
  </si>
  <si>
    <t>028-3-02818985-1</t>
  </si>
  <si>
    <t>DEXTER</t>
  </si>
  <si>
    <t>BUENAOBRA</t>
  </si>
  <si>
    <t>ANTONIO</t>
  </si>
  <si>
    <t>SANTIAGO</t>
  </si>
  <si>
    <t>5049460410615114000</t>
  </si>
  <si>
    <t>041-3-72707967-0</t>
  </si>
  <si>
    <t>YABOT</t>
  </si>
  <si>
    <t>CONCHITA</t>
  </si>
  <si>
    <t>DE GUZMAN</t>
  </si>
  <si>
    <t>5049460410648677000</t>
  </si>
  <si>
    <t>041-3-72781324-2</t>
  </si>
  <si>
    <t>C.</t>
  </si>
  <si>
    <t>SERRANO</t>
  </si>
  <si>
    <t>GARY</t>
  </si>
  <si>
    <t>GONDALES</t>
  </si>
  <si>
    <t>5049460410646473000</t>
  </si>
  <si>
    <t>041-3-72781103-7</t>
  </si>
  <si>
    <t>BARELA</t>
  </si>
  <si>
    <t>GLORIA</t>
  </si>
  <si>
    <t>ALFREDO</t>
  </si>
  <si>
    <t>Cebu</t>
  </si>
  <si>
    <t>SKYSCRAPERS</t>
  </si>
  <si>
    <t>ABAD</t>
  </si>
  <si>
    <t>ANA</t>
  </si>
  <si>
    <t>PUYO</t>
  </si>
  <si>
    <t>5049460280146513000</t>
  </si>
  <si>
    <t>028-3-02819307-7</t>
  </si>
  <si>
    <t>CORPO</t>
  </si>
  <si>
    <t>MAHILUM</t>
  </si>
  <si>
    <t>CELSO</t>
  </si>
  <si>
    <t>5049460410614158000</t>
  </si>
  <si>
    <t>OLANDA</t>
  </si>
  <si>
    <t>SHERWIN</t>
  </si>
  <si>
    <t>5049460410667925000</t>
  </si>
  <si>
    <t>041-3-72783275-1</t>
  </si>
  <si>
    <t>L.</t>
  </si>
  <si>
    <t>RENACIA</t>
  </si>
  <si>
    <t>QCI GROUP</t>
  </si>
  <si>
    <t>TEAM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</si>
  <si>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</si>
  <si>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</si>
  <si>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</si>
  <si>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</si>
  <si>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</si>
  <si>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</si>
  <si>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</si>
  <si>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</si>
  <si>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CABUSAS</t>
  </si>
  <si>
    <t>B.</t>
  </si>
  <si>
    <t>PASCUA</t>
  </si>
  <si>
    <t>UNIFIED GROUP</t>
  </si>
  <si>
    <t>BAKURI</t>
  </si>
  <si>
    <t>OSMAN</t>
  </si>
  <si>
    <t>SARSONAS</t>
  </si>
  <si>
    <t>PRESENTACION</t>
  </si>
  <si>
    <t>5049460410718322000</t>
  </si>
  <si>
    <t>041-3-73175405-6</t>
  </si>
  <si>
    <t>M.</t>
  </si>
  <si>
    <t>O.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</si>
  <si>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</si>
  <si>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</si>
  <si>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</si>
  <si>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</si>
  <si>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</si>
  <si>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</si>
  <si>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</si>
  <si>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</si>
  <si>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</si>
  <si>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</si>
  <si>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</si>
  <si>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</si>
  <si>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</si>
  <si>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</si>
  <si>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</si>
  <si>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</si>
  <si>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MONDREZA JR.</t>
  </si>
  <si>
    <t>ANDRES</t>
  </si>
  <si>
    <t>TO FUNDS</t>
  </si>
  <si>
    <t>W/COMPANY SHARE</t>
  </si>
  <si>
    <t>ACCOUNT</t>
  </si>
  <si>
    <t>COMPANY</t>
  </si>
  <si>
    <t>-</t>
  </si>
  <si>
    <t>TO FUNDS - Blank Paycard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</si>
  <si>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</si>
  <si>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</si>
  <si>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</si>
  <si>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</si>
  <si>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</si>
  <si>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</si>
  <si>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</si>
  <si>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</si>
  <si>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</si>
  <si>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</si>
  <si>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</si>
  <si>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</si>
  <si>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</si>
  <si>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</si>
  <si>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</si>
  <si>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</si>
  <si>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</si>
  <si>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</si>
  <si>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</si>
  <si>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</si>
  <si>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</si>
  <si>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</si>
  <si>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</si>
  <si>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</si>
  <si>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</si>
  <si>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</si>
  <si>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</si>
  <si>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</si>
  <si>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</si>
  <si>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</si>
  <si>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</si>
  <si>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</si>
  <si>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</si>
  <si>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CRUZ</t>
  </si>
  <si>
    <t>IMELDA</t>
  </si>
  <si>
    <t>TRINIDAD</t>
  </si>
  <si>
    <t>EMEGEN</t>
  </si>
  <si>
    <t>V</t>
  </si>
  <si>
    <t>MERLA</t>
  </si>
  <si>
    <t>DIAPANA</t>
  </si>
  <si>
    <t>CESARIO</t>
  </si>
  <si>
    <t>DALE</t>
  </si>
  <si>
    <t>E.</t>
  </si>
  <si>
    <t>ESTIGOY</t>
  </si>
  <si>
    <t>EL MARIE</t>
  </si>
  <si>
    <t>Q</t>
  </si>
  <si>
    <t>T.</t>
  </si>
  <si>
    <t>GLADYS GLENDA</t>
  </si>
  <si>
    <t>KING EAGLES</t>
  </si>
  <si>
    <t>GEMMA</t>
  </si>
  <si>
    <t>SERVANO JR</t>
  </si>
  <si>
    <t>EVANGELIO</t>
  </si>
  <si>
    <t>CASTILLO</t>
  </si>
  <si>
    <t>JASMIN</t>
  </si>
  <si>
    <t>A.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</si>
  <si>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</si>
  <si>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</si>
  <si>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</si>
  <si>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>ANA PUYO ABAD</t>
  </si>
  <si>
    <t>COMPANY - ACCOUNT</t>
  </si>
  <si>
    <t>MANNY DEL ROSARIO BATAC</t>
  </si>
  <si>
    <t>MARC T. BOO</t>
  </si>
  <si>
    <t>MANUEL M CULTURA</t>
  </si>
  <si>
    <t>JAZON O MERJILLA</t>
  </si>
  <si>
    <t>WENCESLAO SO OCAMPO</t>
  </si>
  <si>
    <t>ZENAIDO SR. CALLAO PATRIARCA</t>
  </si>
  <si>
    <t>JOSELITO S TAN</t>
  </si>
  <si>
    <t>UNITED SPARTANS . TEAM</t>
  </si>
  <si>
    <t>HEALTH 4 THE WORLD</t>
  </si>
  <si>
    <t>CHARLENE LOPEZ VILLAPAZ</t>
  </si>
  <si>
    <t>COMPANY ACCOUNT . WITH DAVAO SHARE</t>
  </si>
  <si>
    <t>WILFREDO PASCUA BALASTA</t>
  </si>
  <si>
    <t>EDDIE LUYAS MAHILUM</t>
  </si>
  <si>
    <t>SHERWIN C. OLANDA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</si>
  <si>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</si>
  <si>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</si>
  <si>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</si>
  <si>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</si>
  <si>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</si>
  <si>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</si>
  <si>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</si>
  <si>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</si>
  <si>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</si>
  <si>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</si>
  <si>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</si>
  <si>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</si>
  <si>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</si>
  <si>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</si>
  <si>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</si>
  <si>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</si>
  <si>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</si>
  <si>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</si>
  <si>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</si>
  <si>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</si>
  <si>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</si>
  <si>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</si>
  <si>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</si>
  <si>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</si>
  <si>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</si>
  <si>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</si>
  <si>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</si>
  <si>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</si>
  <si>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</si>
  <si>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</si>
  <si>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</si>
  <si>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</si>
  <si>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</si>
  <si>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</si>
  <si>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CAJES</t>
  </si>
  <si>
    <t>LADERA</t>
  </si>
  <si>
    <t>MARIFE</t>
  </si>
  <si>
    <t>CABATUAN</t>
  </si>
  <si>
    <t>5049460410646085000</t>
  </si>
  <si>
    <t>041-3-72781064-2</t>
  </si>
  <si>
    <t>SERVIDAD</t>
  </si>
  <si>
    <t>FRANCIA</t>
  </si>
  <si>
    <t>5049460410613549000</t>
  </si>
  <si>
    <t>041-3-72707810-0</t>
  </si>
  <si>
    <t>G.</t>
  </si>
  <si>
    <t>WILSON</t>
  </si>
  <si>
    <t>PHOENIX POWER TEAM</t>
  </si>
  <si>
    <t>5049460410674996000</t>
  </si>
  <si>
    <t>041-3-72783982-9</t>
  </si>
  <si>
    <t>D.</t>
  </si>
  <si>
    <t>DAPA</t>
  </si>
  <si>
    <t>REX</t>
  </si>
  <si>
    <t>5049460410748568000</t>
  </si>
  <si>
    <t>041-3-73179560-7</t>
  </si>
  <si>
    <t>OFELIA</t>
  </si>
  <si>
    <t>VINCE CODY</t>
  </si>
  <si>
    <t>LUCANAS</t>
  </si>
  <si>
    <t>MERCADO</t>
  </si>
  <si>
    <t>ERIC</t>
  </si>
  <si>
    <t>UY</t>
  </si>
  <si>
    <t>CHARMAINE</t>
  </si>
  <si>
    <t>BRAVO</t>
  </si>
  <si>
    <t>CAPISTRANO</t>
  </si>
  <si>
    <t>EMALINDA</t>
  </si>
  <si>
    <t>ALIPOYO</t>
  </si>
  <si>
    <t>CELIZ</t>
  </si>
  <si>
    <t>ELLEN CLAIRE</t>
  </si>
  <si>
    <t>DANIEL</t>
  </si>
  <si>
    <t>MADARANG</t>
  </si>
  <si>
    <t>NELLY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</si>
  <si>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</si>
  <si>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CESARIO SANTIAGO BARELA</t>
  </si>
  <si>
    <t>JASMIN S CASTILLO</t>
  </si>
  <si>
    <t>REX L. DAPA</t>
  </si>
  <si>
    <t>GLADYS GLENDA M PATRIARCA</t>
  </si>
  <si>
    <t>VINCE CODY M. PATRIARCA</t>
  </si>
  <si>
    <t>CHARMAINE BRAVO UY</t>
  </si>
  <si>
    <t>CD BALANCE</t>
  </si>
  <si>
    <t>ACCOUNTABILITY</t>
  </si>
  <si>
    <t>L</t>
  </si>
  <si>
    <t>ARIEL</t>
  </si>
  <si>
    <t>RUBY</t>
  </si>
  <si>
    <t>AQUINO</t>
  </si>
  <si>
    <t>AVESTRUZ</t>
  </si>
  <si>
    <t>ILLUSTRACION</t>
  </si>
  <si>
    <t>I.</t>
  </si>
  <si>
    <t>SUSAN</t>
  </si>
  <si>
    <t>EMMA</t>
  </si>
  <si>
    <t>GALANO</t>
  </si>
  <si>
    <t>DALUPANG</t>
  </si>
  <si>
    <t>5049460280141589000</t>
  </si>
  <si>
    <t>028-3-02818814-6</t>
  </si>
  <si>
    <t>AYA-AY</t>
  </si>
  <si>
    <t>URSO</t>
  </si>
  <si>
    <t>AJEAS</t>
  </si>
  <si>
    <t>5049460410642704000</t>
  </si>
  <si>
    <t>041-3-72780726-9</t>
  </si>
  <si>
    <t>MARUYA</t>
  </si>
  <si>
    <t>DIVINA</t>
  </si>
  <si>
    <t>C</t>
  </si>
  <si>
    <t>5049460410647042000</t>
  </si>
  <si>
    <t>041-3-72781160-6</t>
  </si>
  <si>
    <t>LABIS</t>
  </si>
  <si>
    <t>JONJON</t>
  </si>
  <si>
    <t>DALONDONAN</t>
  </si>
  <si>
    <t>5049460280142728000</t>
  </si>
  <si>
    <t>028-3-02818928-2</t>
  </si>
  <si>
    <t>BARRION</t>
  </si>
  <si>
    <t>5049460280143163000</t>
  </si>
  <si>
    <t>028-3-02818972-0</t>
  </si>
  <si>
    <t>VALENCIA</t>
  </si>
  <si>
    <t>JOCELE</t>
  </si>
  <si>
    <t>RAFAL</t>
  </si>
  <si>
    <t>5049460280143692000</t>
  </si>
  <si>
    <t>028-3-02819025-6</t>
  </si>
  <si>
    <t>APALISOC</t>
  </si>
  <si>
    <t>MARISSA</t>
  </si>
  <si>
    <t>5049460410614661000</t>
  </si>
  <si>
    <t>041-3-72707922-0</t>
  </si>
  <si>
    <t>PAMITTAN</t>
  </si>
  <si>
    <t>JUANITO</t>
  </si>
  <si>
    <t>LAWIS</t>
  </si>
  <si>
    <t>5049460410632689000</t>
  </si>
  <si>
    <t>041-3-72779724-7</t>
  </si>
  <si>
    <t>A</t>
  </si>
  <si>
    <t>BERCERO</t>
  </si>
  <si>
    <t>LEONELLE</t>
  </si>
  <si>
    <t>5049460410614828000</t>
  </si>
  <si>
    <t>041-3-72707938-7</t>
  </si>
  <si>
    <t>REYNALDO</t>
  </si>
  <si>
    <t>RETURAN</t>
  </si>
  <si>
    <t>CERVANTES</t>
  </si>
  <si>
    <t>5049460280139898000</t>
  </si>
  <si>
    <t>028-3-02818645-3</t>
  </si>
  <si>
    <t>PEPITO</t>
  </si>
  <si>
    <t>GO</t>
  </si>
  <si>
    <t>BENJAMIN</t>
  </si>
  <si>
    <t>SALANGAD</t>
  </si>
  <si>
    <t>ARNULFO</t>
  </si>
  <si>
    <t>BANIQUED</t>
  </si>
  <si>
    <t>5049460410713729000</t>
  </si>
  <si>
    <t>041-3-72787906-5</t>
  </si>
  <si>
    <t>ILAW</t>
  </si>
  <si>
    <t>CHERRY</t>
  </si>
  <si>
    <t>ADANZA</t>
  </si>
  <si>
    <t>5049460410651291000</t>
  </si>
  <si>
    <t>041-3-72781586-5</t>
  </si>
  <si>
    <t>MARTIN</t>
  </si>
  <si>
    <t>ANICIA</t>
  </si>
  <si>
    <t>ALONZO</t>
  </si>
  <si>
    <t>5049460410677189000</t>
  </si>
  <si>
    <t>041-3-72784201-3</t>
  </si>
  <si>
    <t>DIMATE</t>
  </si>
  <si>
    <t>LAUTRIZO</t>
  </si>
  <si>
    <t>IMBAT</t>
  </si>
  <si>
    <t>DELA CERNA</t>
  </si>
  <si>
    <t>PHILIPS</t>
  </si>
  <si>
    <t>BORLA</t>
  </si>
  <si>
    <t>5049460410643058000</t>
  </si>
  <si>
    <t>041-3-72780761-7</t>
  </si>
  <si>
    <t>LEO</t>
  </si>
  <si>
    <t>LOYOLA</t>
  </si>
  <si>
    <t>VENANCIO</t>
  </si>
  <si>
    <t>5049460280137454000</t>
  </si>
  <si>
    <t>028-3-02818401-9</t>
  </si>
  <si>
    <t>FERRER</t>
  </si>
  <si>
    <t>JOSE CHELO</t>
  </si>
  <si>
    <t>5049460280150879000</t>
  </si>
  <si>
    <t>028-3-02819743-9</t>
  </si>
  <si>
    <t>SARMIENTO</t>
  </si>
  <si>
    <t>5049460410633141000</t>
  </si>
  <si>
    <t>041-3-72779770-0</t>
  </si>
  <si>
    <t>CUARTERO</t>
  </si>
  <si>
    <t>IRENA</t>
  </si>
  <si>
    <t>5049460410645632000</t>
  </si>
  <si>
    <t>041-3-72781019-7</t>
  </si>
  <si>
    <t>BONOCAN JR.</t>
  </si>
  <si>
    <t>HANGKA</t>
  </si>
  <si>
    <t>5049460410650368000</t>
  </si>
  <si>
    <t>041-3-72781493-1</t>
  </si>
  <si>
    <t>MARIE JOY</t>
  </si>
  <si>
    <t>FELICIDAD</t>
  </si>
  <si>
    <t>BELNAS</t>
  </si>
  <si>
    <t>5049460280137934000</t>
  </si>
  <si>
    <t>028-3-02818449-3</t>
  </si>
  <si>
    <t>MARY ANN</t>
  </si>
  <si>
    <t>GONZALES</t>
  </si>
  <si>
    <t>ALLAN ROY</t>
  </si>
  <si>
    <t>QUISEL</t>
  </si>
  <si>
    <t>5049460410650475000</t>
  </si>
  <si>
    <t>041-3-72781504-0</t>
  </si>
  <si>
    <t>LACAY</t>
  </si>
  <si>
    <t>ISSAOUI</t>
  </si>
  <si>
    <t>SOUHEIL</t>
  </si>
  <si>
    <t>5049460410771172000</t>
  </si>
  <si>
    <t>TEAM - CEBU</t>
  </si>
  <si>
    <t>LAUGHTER</t>
  </si>
  <si>
    <t>5049460410779910000</t>
  </si>
  <si>
    <t>EDGAR</t>
  </si>
  <si>
    <t>MERCEDES</t>
  </si>
  <si>
    <t>DATUL</t>
  </si>
  <si>
    <t>PERPETUA</t>
  </si>
  <si>
    <t>DUMELOD</t>
  </si>
  <si>
    <t>5049460410750010000</t>
  </si>
  <si>
    <t>041-3-73179705-7</t>
  </si>
  <si>
    <t>DOMINGO</t>
  </si>
  <si>
    <t>PAULINE KATE</t>
  </si>
  <si>
    <t>CRISTOBAL</t>
  </si>
  <si>
    <t>5049460410775140000</t>
  </si>
  <si>
    <t>KWOTA</t>
  </si>
  <si>
    <t>RAHINATU</t>
  </si>
  <si>
    <t>5049460410782294000</t>
  </si>
  <si>
    <t>ONWUGHALU</t>
  </si>
  <si>
    <t>LORETTA</t>
  </si>
  <si>
    <t>5049460410726705000</t>
  </si>
  <si>
    <t>041-3-73176243-1</t>
  </si>
  <si>
    <t>DELIA</t>
  </si>
  <si>
    <t>5049460410749129000</t>
  </si>
  <si>
    <t>041-3-73179616-6</t>
  </si>
  <si>
    <t>JONA</t>
  </si>
  <si>
    <t>5049460410744872000</t>
  </si>
  <si>
    <t>041-3-73179191-1</t>
  </si>
  <si>
    <t>W/ DAVAO SHARE</t>
  </si>
  <si>
    <t>FERNANDEZ</t>
  </si>
  <si>
    <t>RYAN REY</t>
  </si>
  <si>
    <t>OLAGUER</t>
  </si>
  <si>
    <t>JOEDIE</t>
  </si>
  <si>
    <t>CAJULAN</t>
  </si>
  <si>
    <t>WENCESLAO OCAMPO/RODGIE GONZALES CORPO</t>
  </si>
  <si>
    <t>LAORDEN</t>
  </si>
  <si>
    <t>MARCOS</t>
  </si>
  <si>
    <t>SANDRA</t>
  </si>
  <si>
    <t>RODGIE E. GONZALES AND CHONA P. GONZALES CORPO</t>
  </si>
  <si>
    <t>QUINTERO</t>
  </si>
  <si>
    <t>BOLANOS</t>
  </si>
  <si>
    <t>MARICAR</t>
  </si>
  <si>
    <t>ORTIZ</t>
  </si>
  <si>
    <t>ANTIPORDA</t>
  </si>
  <si>
    <t>MAXIMILIANA</t>
  </si>
  <si>
    <t>SUSON</t>
  </si>
  <si>
    <t>REAL</t>
  </si>
  <si>
    <t>DAISY</t>
  </si>
  <si>
    <t>CORAZON</t>
  </si>
  <si>
    <t>SUMABAL</t>
  </si>
  <si>
    <t>BERNADETTE</t>
  </si>
  <si>
    <t>RIGOR</t>
  </si>
  <si>
    <t>MAGIC</t>
  </si>
  <si>
    <t>ROTAIRO</t>
  </si>
  <si>
    <t>VICTORIA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</si>
  <si>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VITAL LAND</t>
    </r>
  </si>
  <si>
    <t>PHOENIX POWER TEAM . .</t>
  </si>
  <si>
    <t>YANNIGEM . CORPO</t>
  </si>
  <si>
    <t xml:space="preserve">WENCESLAO OCAMPO/RODGIE GONZALES CORPO  </t>
  </si>
  <si>
    <t>EMALINDA ALIPOYO CAPISTRANO</t>
  </si>
  <si>
    <t>VITAL LAND</t>
  </si>
  <si>
    <t>BALANCE</t>
  </si>
  <si>
    <t>AS OF JUNE 7 - 13, 2014</t>
  </si>
  <si>
    <t>ROGAN</t>
  </si>
  <si>
    <t>SERNA</t>
  </si>
  <si>
    <t>ELISERIO</t>
  </si>
  <si>
    <t>5049460280144062000</t>
  </si>
  <si>
    <t>028-3-02819062-0</t>
  </si>
  <si>
    <t>GOLDVINE</t>
  </si>
  <si>
    <t>CHRISTIAN</t>
  </si>
  <si>
    <t>5049460410645277000</t>
  </si>
  <si>
    <t>041-3-72780983-0</t>
  </si>
  <si>
    <t>MAGDARAOG</t>
  </si>
  <si>
    <t>PLOTADO</t>
  </si>
  <si>
    <t>5049460410646606000</t>
  </si>
  <si>
    <t>041-3-72781116-9</t>
  </si>
  <si>
    <t>ESPINO</t>
  </si>
  <si>
    <t>MAMAWAN</t>
  </si>
  <si>
    <t>5049460410675431000</t>
  </si>
  <si>
    <t>041-3-72784026-6</t>
  </si>
  <si>
    <t>CHRISTINE ABEGAIL</t>
  </si>
  <si>
    <t>CANALES</t>
  </si>
  <si>
    <t>5049460410675522000</t>
  </si>
  <si>
    <t>041-3-72784035-5</t>
  </si>
  <si>
    <t>LUCEÑO</t>
  </si>
  <si>
    <t>MARYLOU</t>
  </si>
  <si>
    <t>DAGONDON</t>
  </si>
  <si>
    <t>5049460410702581000</t>
  </si>
  <si>
    <t>041-3-72786792-0</t>
  </si>
  <si>
    <t>FAELANGCO</t>
  </si>
  <si>
    <t>5049460410632622000</t>
  </si>
  <si>
    <t>041-3-72779718-2</t>
  </si>
  <si>
    <t>DINGAYAN</t>
  </si>
  <si>
    <t>MARIE CRIS</t>
  </si>
  <si>
    <t>PADADA</t>
  </si>
  <si>
    <t>5049460410633869000</t>
  </si>
  <si>
    <t>041-3-72779842-1</t>
  </si>
  <si>
    <t>NISPEROS</t>
  </si>
  <si>
    <t>ARTURO</t>
  </si>
  <si>
    <t>URBANO</t>
  </si>
  <si>
    <t>5049460410666851000</t>
  </si>
  <si>
    <t>041-3-72783168-2</t>
  </si>
  <si>
    <t>CABATOTAN</t>
  </si>
  <si>
    <t>JOHNNY ALBERT</t>
  </si>
  <si>
    <t>5049460410614596000</t>
  </si>
  <si>
    <t>041-3-72707915-8</t>
  </si>
  <si>
    <t>BERSABAL</t>
  </si>
  <si>
    <t>ALESNA</t>
  </si>
  <si>
    <t>5049460280154590000</t>
  </si>
  <si>
    <t>028-3-02820115-0</t>
  </si>
  <si>
    <t>GACAD</t>
  </si>
  <si>
    <t>NIMFA</t>
  </si>
  <si>
    <t>ANGELES</t>
  </si>
  <si>
    <t>5049460410614646000</t>
  </si>
  <si>
    <t>041-3-72707920-4</t>
  </si>
  <si>
    <t>HUANG</t>
  </si>
  <si>
    <t>MILAGROS</t>
  </si>
  <si>
    <t>CAMACHO</t>
  </si>
  <si>
    <t>5049460410631640000</t>
  </si>
  <si>
    <t>041-3-72779620-8</t>
  </si>
  <si>
    <t>FRANCIS JOMARI</t>
  </si>
  <si>
    <t>5049460410673196000</t>
  </si>
  <si>
    <t>041-3-72783802-4</t>
  </si>
  <si>
    <t>SATORRE</t>
  </si>
  <si>
    <t>EFREN</t>
  </si>
  <si>
    <t>YAP</t>
  </si>
  <si>
    <t>5049460280155498000</t>
  </si>
  <si>
    <t>028-3-02820205-0</t>
  </si>
  <si>
    <t>MABALOT</t>
  </si>
  <si>
    <t>ILDEFONSO</t>
  </si>
  <si>
    <t>5049460410699241000</t>
  </si>
  <si>
    <t>041-3-72786458-0</t>
  </si>
  <si>
    <t>AZUELA</t>
  </si>
  <si>
    <t>EVA</t>
  </si>
  <si>
    <t>JARDINEL</t>
  </si>
  <si>
    <t>5049460410649253000</t>
  </si>
  <si>
    <t>041-3-72781382-0</t>
  </si>
  <si>
    <t>DRAGON</t>
  </si>
  <si>
    <t>FIRE</t>
  </si>
  <si>
    <t>5049460410649261000</t>
  </si>
  <si>
    <t>041-3-72781383-8</t>
  </si>
  <si>
    <t>RAFA</t>
  </si>
  <si>
    <t>5049460280155662000</t>
  </si>
  <si>
    <t>028-3-02820222-0</t>
  </si>
  <si>
    <t>TALINGTING</t>
  </si>
  <si>
    <t>MARYDITH</t>
  </si>
  <si>
    <t>MAHUSAY</t>
  </si>
  <si>
    <t>5049460410685216000</t>
  </si>
  <si>
    <t>041-3-72785004-0</t>
  </si>
  <si>
    <t>PINGKI-AN</t>
  </si>
  <si>
    <t>LOURDES</t>
  </si>
  <si>
    <t>5049460410704892000</t>
  </si>
  <si>
    <t>041-3-72787023-8</t>
  </si>
  <si>
    <t>IGNACIO</t>
  </si>
  <si>
    <t>JULIANA</t>
  </si>
  <si>
    <t>SANTOS</t>
  </si>
  <si>
    <t>5049460410612996000</t>
  </si>
  <si>
    <t>041-3-72707755-4</t>
  </si>
  <si>
    <t>PATRICIA</t>
  </si>
  <si>
    <t>CAPINGOL</t>
  </si>
  <si>
    <t>5049460410615007000</t>
  </si>
  <si>
    <t>041-3-72707956-5</t>
  </si>
  <si>
    <t>MANDAYA</t>
  </si>
  <si>
    <t>ELFRENNANDE</t>
  </si>
  <si>
    <t>5049460410676330000</t>
  </si>
  <si>
    <t>041-3-72784116-5</t>
  </si>
  <si>
    <t>MEDINA</t>
  </si>
  <si>
    <t>LORENA</t>
  </si>
  <si>
    <t>SULIT</t>
  </si>
  <si>
    <t>5049460280139286000</t>
  </si>
  <si>
    <t>028-3-02818584-8</t>
  </si>
  <si>
    <t>FLORA MAY</t>
  </si>
  <si>
    <t>DAMES</t>
  </si>
  <si>
    <t>5049460280143288000</t>
  </si>
  <si>
    <t>028-3-02818984-3</t>
  </si>
  <si>
    <t>BALIGOD</t>
  </si>
  <si>
    <t>CONSTANCIO</t>
  </si>
  <si>
    <t>DURAN</t>
  </si>
  <si>
    <t>5049460280141563000</t>
  </si>
  <si>
    <t>028-3-02818812-0</t>
  </si>
  <si>
    <t>GAJUNERA</t>
  </si>
  <si>
    <t>MARIA GWYN</t>
  </si>
  <si>
    <t>FERRERO</t>
  </si>
  <si>
    <t>5049460280138189000</t>
  </si>
  <si>
    <t>028-3-02818474-4</t>
  </si>
  <si>
    <t>ALVAREZ</t>
  </si>
  <si>
    <t>PACITA</t>
  </si>
  <si>
    <t>5049460280142165000</t>
  </si>
  <si>
    <t>028-3-02818872-3</t>
  </si>
  <si>
    <t>EDROLIN</t>
  </si>
  <si>
    <t>ANA LIZA</t>
  </si>
  <si>
    <t>QUILAB</t>
  </si>
  <si>
    <t>5049460410652059000</t>
  </si>
  <si>
    <t>041-3-72781662-4</t>
  </si>
  <si>
    <t>MIGUEL</t>
  </si>
  <si>
    <t>FEMILYN</t>
  </si>
  <si>
    <t>5049460410675001000</t>
  </si>
  <si>
    <t>041-3-72783983-7</t>
  </si>
  <si>
    <t>PAJARITO</t>
  </si>
  <si>
    <t>CELMAR</t>
  </si>
  <si>
    <t>5049460280137488000</t>
  </si>
  <si>
    <t>028-3-02818404-3</t>
  </si>
  <si>
    <t>ORTEGA</t>
  </si>
  <si>
    <t>TAGULABONG</t>
  </si>
  <si>
    <t>5049460410645319000</t>
  </si>
  <si>
    <t>041-3-72780987-3</t>
  </si>
  <si>
    <t>ONG</t>
  </si>
  <si>
    <t>ERNIE</t>
  </si>
  <si>
    <t>TALABIS</t>
  </si>
  <si>
    <t>5049460410645434000</t>
  </si>
  <si>
    <t>041-3-72780999-7</t>
  </si>
  <si>
    <t>NEPEMACO</t>
  </si>
  <si>
    <t>_</t>
  </si>
  <si>
    <t>5049460410669152000</t>
  </si>
  <si>
    <t>041-3-72783398-7</t>
  </si>
  <si>
    <t>5049460410676314000</t>
  </si>
  <si>
    <t>041-3-72784114-9</t>
  </si>
  <si>
    <t>CEBUANO</t>
  </si>
  <si>
    <t>JECIL</t>
  </si>
  <si>
    <t>5049460410721805000</t>
  </si>
  <si>
    <t>041-3-73175753-5</t>
  </si>
  <si>
    <t>TORRES</t>
  </si>
  <si>
    <t>ARIANE</t>
  </si>
  <si>
    <t>DEL OLMO</t>
  </si>
  <si>
    <t>5049460410754152000</t>
  </si>
  <si>
    <t>041-3-73180119-4</t>
  </si>
  <si>
    <t>QUERIDO</t>
  </si>
  <si>
    <t>IGNA</t>
  </si>
  <si>
    <t>ABELLERA</t>
  </si>
  <si>
    <t>5049460410757106000</t>
  </si>
  <si>
    <t>041-3-73180414-2</t>
  </si>
  <si>
    <t>CALIMBO</t>
  </si>
  <si>
    <t>V.</t>
  </si>
  <si>
    <t>5049460410779894000</t>
  </si>
  <si>
    <t>5049460410779894 000</t>
  </si>
  <si>
    <t>NEW WAVE</t>
  </si>
  <si>
    <t>5049460410779936000</t>
  </si>
  <si>
    <t>5049460410779936 000</t>
  </si>
  <si>
    <t>EZEZINNE</t>
  </si>
  <si>
    <t>MARY ROSE</t>
  </si>
  <si>
    <t>IFEYINWA</t>
  </si>
  <si>
    <t>5049460410780538000</t>
  </si>
  <si>
    <t>5049460410780538 000</t>
  </si>
  <si>
    <t>ROSALES</t>
  </si>
  <si>
    <t>ROSCA</t>
  </si>
  <si>
    <t>5049460410747131000</t>
  </si>
  <si>
    <t>041-3-73179417-1</t>
  </si>
  <si>
    <t>MONSULLER</t>
  </si>
  <si>
    <t>JUDITO</t>
  </si>
  <si>
    <t>ARMERO</t>
  </si>
  <si>
    <t>5049460410769960000</t>
  </si>
  <si>
    <t>TILLAMA</t>
  </si>
  <si>
    <t>OLIVER</t>
  </si>
  <si>
    <t>5049460410775108000</t>
  </si>
  <si>
    <t>5049460410782294 000</t>
  </si>
  <si>
    <t>ALANTA-OL</t>
  </si>
  <si>
    <t>DORINE CARINE</t>
  </si>
  <si>
    <t>MONGCOPA</t>
  </si>
  <si>
    <t>5049460410754491000</t>
  </si>
  <si>
    <t>041-3-73180153-4</t>
  </si>
  <si>
    <t>JULIUS</t>
  </si>
  <si>
    <t>CACHERO</t>
  </si>
  <si>
    <t>5049460410775124000</t>
  </si>
  <si>
    <t>5049460410779910 000</t>
  </si>
  <si>
    <t>REYES</t>
  </si>
  <si>
    <t>MARY RUTH</t>
  </si>
  <si>
    <t>CUANO</t>
  </si>
  <si>
    <t>5049460410704637000</t>
  </si>
  <si>
    <t>041-3-72786997-3</t>
  </si>
  <si>
    <t>GELUZ</t>
  </si>
  <si>
    <t>ANGELA</t>
  </si>
  <si>
    <t>5049460410701815000</t>
  </si>
  <si>
    <t>041-3-72786715-6</t>
  </si>
  <si>
    <t>5049460410755753000</t>
  </si>
  <si>
    <t>041-3-73180279-4</t>
  </si>
  <si>
    <t>KRISTA LEU</t>
  </si>
  <si>
    <t>5049460410643207000</t>
  </si>
  <si>
    <t>041-3-72780776-5</t>
  </si>
  <si>
    <t>LEGADO</t>
  </si>
  <si>
    <t>LOLITA</t>
  </si>
  <si>
    <t>5049460410731457000</t>
  </si>
  <si>
    <t>041-3-73176718-2</t>
  </si>
  <si>
    <t>LEONITA</t>
  </si>
  <si>
    <t>MAGGAY</t>
  </si>
  <si>
    <t>5049460410751547000</t>
  </si>
  <si>
    <t>041-3-73179858-4</t>
  </si>
  <si>
    <t>PROMOTIONS COMPANY</t>
  </si>
  <si>
    <t>MODELING</t>
  </si>
  <si>
    <t>5049460410742181000</t>
  </si>
  <si>
    <t>041-3-73178922-4</t>
  </si>
  <si>
    <t>NORA</t>
  </si>
  <si>
    <t>DAILEG</t>
  </si>
  <si>
    <t>5049460410713885000</t>
  </si>
  <si>
    <t>041-3-72787922-7</t>
  </si>
  <si>
    <t>NELIA</t>
  </si>
  <si>
    <t>5049460410757288000</t>
  </si>
  <si>
    <t>041-3-73180432-0</t>
  </si>
  <si>
    <t>ALPHA SPARTANS CORPO</t>
  </si>
  <si>
    <t xml:space="preserve"> ESPINO</t>
  </si>
  <si>
    <t>FRANCIS CYRIL</t>
  </si>
  <si>
    <t>5049460410668899000</t>
  </si>
  <si>
    <t>MILLIONAIRES MIND CORPO</t>
  </si>
  <si>
    <t>PALO</t>
  </si>
  <si>
    <t>MERIZHA</t>
  </si>
  <si>
    <t>5049460410730574000</t>
  </si>
  <si>
    <t>QCI - ADJUSTMENT JUNE 8 - 14, 2014</t>
  </si>
  <si>
    <t xml:space="preserve">RAYO </t>
  </si>
  <si>
    <t>SENON</t>
  </si>
  <si>
    <t>5049460410747859000</t>
  </si>
  <si>
    <t xml:space="preserve">Cebu </t>
  </si>
  <si>
    <t>ALPHA SPARTANS</t>
  </si>
  <si>
    <t>MILLIONAIRE'S MIND</t>
  </si>
  <si>
    <t>checks</t>
  </si>
  <si>
    <t>DERODAR</t>
  </si>
  <si>
    <t>PERLA</t>
  </si>
  <si>
    <t>R.E.A.C.H. FALCONS (WWW.REACH-FALCONS.COM)</t>
  </si>
  <si>
    <t>CURA</t>
  </si>
  <si>
    <t>ASUNCION</t>
  </si>
  <si>
    <t>MA. ALMA</t>
  </si>
  <si>
    <t>POSADAS</t>
  </si>
  <si>
    <t>MILLIONAIRES IN ACTION</t>
  </si>
  <si>
    <t>ZENON CHRISTIAN</t>
  </si>
  <si>
    <t>CANQUE</t>
  </si>
  <si>
    <t>VISMINDA</t>
  </si>
  <si>
    <t>BARRETE</t>
  </si>
  <si>
    <t>SUAZO</t>
  </si>
  <si>
    <t>SUZETH</t>
  </si>
  <si>
    <t>FAJARDO</t>
  </si>
  <si>
    <t>OH</t>
  </si>
  <si>
    <t>ILAN</t>
  </si>
  <si>
    <t>MC GREGORY</t>
  </si>
  <si>
    <t>ROMERO</t>
  </si>
  <si>
    <t>ZAPANTA</t>
  </si>
  <si>
    <t>CASTRO</t>
  </si>
  <si>
    <t>DYNAMICTRIO</t>
  </si>
  <si>
    <t>PARAL</t>
  </si>
  <si>
    <t>SERRAN</t>
  </si>
  <si>
    <t>HERMINIA</t>
  </si>
  <si>
    <t>ELAINE</t>
  </si>
  <si>
    <t>SIALANA</t>
  </si>
  <si>
    <t>JANNET</t>
  </si>
  <si>
    <t>IDMILAO</t>
  </si>
  <si>
    <t>MAIQUE</t>
  </si>
  <si>
    <t>MELCHOR</t>
  </si>
  <si>
    <t>MANLANGIT</t>
  </si>
  <si>
    <t>SPICE-C</t>
  </si>
  <si>
    <t>GALINDEZ</t>
  </si>
  <si>
    <t>MARTINIANA</t>
  </si>
  <si>
    <t>LLOREN</t>
  </si>
  <si>
    <t>DEO L. ARGALLON GROUP</t>
  </si>
  <si>
    <t>ARAIZ</t>
  </si>
  <si>
    <t>OLAN</t>
  </si>
  <si>
    <t>LIBUT</t>
  </si>
  <si>
    <t>BABIERA</t>
  </si>
  <si>
    <t>SHARON</t>
  </si>
  <si>
    <t>NICOLAS</t>
  </si>
  <si>
    <t>LICERA</t>
  </si>
  <si>
    <t>MR. &amp; MRS. RUEL</t>
  </si>
  <si>
    <t>RAMIL M. PAGALAN / RODGIE E. GONZALES CORPO</t>
  </si>
  <si>
    <t>PEDRO</t>
  </si>
  <si>
    <t>ROLIZA</t>
  </si>
  <si>
    <t>ECUACION</t>
  </si>
  <si>
    <t>FORTUNATO,JR</t>
  </si>
  <si>
    <t>CAYETUNA</t>
  </si>
  <si>
    <t>CORDERO</t>
  </si>
  <si>
    <t>CHURCHIL</t>
  </si>
  <si>
    <t>FEDOC</t>
  </si>
  <si>
    <t>DE LEON</t>
  </si>
  <si>
    <t>JOSEFINA</t>
  </si>
  <si>
    <t>SUBANG</t>
  </si>
  <si>
    <t>PERNECITA</t>
  </si>
  <si>
    <t>APRIL</t>
  </si>
  <si>
    <t>MIAG-AO</t>
  </si>
  <si>
    <t>UPN POWER UP CORPO</t>
  </si>
  <si>
    <t>MONTEJO</t>
  </si>
  <si>
    <t>ROSEMELDA</t>
  </si>
  <si>
    <t>KOI</t>
  </si>
  <si>
    <t>EDWIN</t>
  </si>
  <si>
    <t>EVANS</t>
  </si>
  <si>
    <t>MAHADI</t>
  </si>
  <si>
    <t>ABBASS</t>
  </si>
  <si>
    <t>MOHAMMED</t>
  </si>
  <si>
    <t>BURAY</t>
  </si>
  <si>
    <t>NENITA</t>
  </si>
  <si>
    <t>STA MARIA CORPO</t>
  </si>
  <si>
    <t>DELA PEÑA</t>
  </si>
  <si>
    <t>JEAN</t>
  </si>
  <si>
    <t>INOCENCIO</t>
  </si>
  <si>
    <t>ANABELLA</t>
  </si>
  <si>
    <t>ANYIGOR</t>
  </si>
  <si>
    <t>MIKE</t>
  </si>
  <si>
    <t>ABUBAKAR</t>
  </si>
  <si>
    <t>SIDDIQUE</t>
  </si>
  <si>
    <t>BONUS</t>
  </si>
  <si>
    <t>GINA</t>
  </si>
  <si>
    <t>CORDOVA</t>
  </si>
  <si>
    <t>GROUP</t>
  </si>
  <si>
    <t>LVM</t>
  </si>
  <si>
    <t>SUTANA</t>
  </si>
  <si>
    <t>MARINA</t>
  </si>
  <si>
    <t>MENDOZA</t>
  </si>
  <si>
    <t>BORRES</t>
  </si>
  <si>
    <t>LEAH</t>
  </si>
  <si>
    <t>JENNY ROSE OH</t>
  </si>
  <si>
    <t>DELA CRUZ</t>
  </si>
  <si>
    <t>LORENZO</t>
  </si>
  <si>
    <t>MA. TERESA</t>
  </si>
  <si>
    <t>CLAUD</t>
  </si>
  <si>
    <t>NANCY</t>
  </si>
  <si>
    <t>ALEGORO</t>
  </si>
  <si>
    <t>SERIÑO</t>
  </si>
  <si>
    <t>ALMA</t>
  </si>
  <si>
    <t>REFUGIO</t>
  </si>
  <si>
    <t>SEMILLA</t>
  </si>
  <si>
    <t>JO-ANN</t>
  </si>
  <si>
    <t>ART-FERDINAND</t>
  </si>
  <si>
    <t>APIADO</t>
  </si>
  <si>
    <t>VERLINA</t>
  </si>
  <si>
    <t>VALDEZ</t>
  </si>
  <si>
    <t>DERECHO</t>
  </si>
  <si>
    <t>SASO</t>
  </si>
  <si>
    <t>SUTANA CLAN FAMILY</t>
  </si>
  <si>
    <t>DEGUZMAN</t>
  </si>
  <si>
    <t>SALUD</t>
  </si>
  <si>
    <t>PENA</t>
  </si>
  <si>
    <t>GRACE</t>
  </si>
  <si>
    <t>CAYABA</t>
  </si>
  <si>
    <t>LESS:ADJ.</t>
  </si>
  <si>
    <t>DIFF.</t>
  </si>
  <si>
    <t xml:space="preserve">DYNAMICTRIO  </t>
  </si>
  <si>
    <t>SPICE-C . .</t>
  </si>
  <si>
    <t>MA. ALMA POSADAS AQUINO</t>
  </si>
  <si>
    <t>OSMAN . BAKURI</t>
  </si>
  <si>
    <t>ANTONIO SANTIAGO BUENAOBRA</t>
  </si>
  <si>
    <t>DELIA MARTIN BUENAOBRA</t>
  </si>
  <si>
    <t>ELLEN CLAIRE G. CELIZ</t>
  </si>
  <si>
    <t>ORTIGAS I . CORPO</t>
  </si>
  <si>
    <t>PERLA N. DERODAR</t>
  </si>
  <si>
    <t>JONA CRISTOBAL DOMINGO</t>
  </si>
  <si>
    <t>JOSE CHELO A. FERRER</t>
  </si>
  <si>
    <t>RODGIE E. GONZALES</t>
  </si>
  <si>
    <t>CHERRY ADANZA ILAW</t>
  </si>
  <si>
    <t>SOUHEIL . ISSAOUI</t>
  </si>
  <si>
    <t>VENANCIO L. LOYOLA</t>
  </si>
  <si>
    <t>LORETTA . ONWUGHALU</t>
  </si>
  <si>
    <t>MODELING . PROMOTIONS COMPANY</t>
  </si>
  <si>
    <t>MARYDITH MAHUSAY TALINGTING</t>
  </si>
  <si>
    <t>OLIVER FERNANDEZ TILLAMA</t>
  </si>
  <si>
    <t>MARIA MELINDA ABOGADO BARIZO</t>
  </si>
  <si>
    <t>MERLA DIAPANA CABUSAS</t>
  </si>
  <si>
    <t>LUDIVINA DALUPANG GALANO</t>
  </si>
  <si>
    <t>ALBERTO A. OBENZA</t>
  </si>
  <si>
    <t>ASUNCION A. CURA</t>
  </si>
  <si>
    <t>ZENON CHRISTIAN M. PATRIARCA</t>
  </si>
  <si>
    <t>JUANITO LAWIS CAJES</t>
  </si>
  <si>
    <t>ADJ. TO MEREZHA PALO &amp; RUBY RAYO</t>
  </si>
  <si>
    <t>UNDER PAYMENT ON TAX</t>
  </si>
  <si>
    <t>BORACAY INCENTIVES 2012</t>
  </si>
  <si>
    <t>ANN. TICKET 2011</t>
  </si>
  <si>
    <t>DISCOVERY TRAINING 2012</t>
  </si>
  <si>
    <t>SINGAPORE INCENTIVES 2012</t>
  </si>
  <si>
    <t>SUCCESS CAMP 2012</t>
  </si>
  <si>
    <t>NEGATIVE FUNDS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</si>
</sst>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3" borderId="1" xfId="0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0" fontId="10" fillId="5" borderId="1" xfId="1" applyNumberFormat="1" applyFont="1" applyFill="1" applyBorder="1" applyAlignment="1">
      <alignment horizontal="left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43" fontId="10" fillId="5" borderId="1" xfId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" fontId="4" fillId="6" borderId="1" xfId="0" applyNumberFormat="1" applyFont="1" applyFill="1" applyBorder="1" applyAlignment="1">
      <alignment horizontal="center" wrapText="1"/>
    </xf>
    <xf numFmtId="4" fontId="4" fillId="6" borderId="2" xfId="0" applyNumberFormat="1" applyFont="1" applyFill="1" applyBorder="1" applyAlignment="1">
      <alignment horizontal="center" wrapText="1"/>
    </xf>
    <xf numFmtId="4" fontId="15" fillId="6" borderId="0" xfId="0" applyNumberFormat="1" applyFont="1" applyFill="1" applyBorder="1" applyAlignment="1">
      <alignment horizontal="center" wrapText="1"/>
    </xf>
    <xf numFmtId="4" fontId="15" fillId="6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5" borderId="2" xfId="0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/>
    </xf>
    <xf numFmtId="43" fontId="18" fillId="5" borderId="2" xfId="1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2" fillId="0" borderId="0" xfId="10" applyFont="1"/>
    <xf numFmtId="164" fontId="10" fillId="0" borderId="1" xfId="0" applyNumberFormat="1" applyFont="1" applyFill="1" applyBorder="1" applyAlignment="1">
      <alignment horizontal="left"/>
    </xf>
    <xf numFmtId="0" fontId="12" fillId="0" borderId="0" xfId="0" applyFont="1" applyFill="1"/>
    <xf numFmtId="164" fontId="10" fillId="3" borderId="1" xfId="0" applyNumberFormat="1" applyFont="1" applyFill="1" applyBorder="1" applyAlignment="1">
      <alignment horizontal="left"/>
    </xf>
    <xf numFmtId="164" fontId="10" fillId="5" borderId="1" xfId="0" applyNumberFormat="1" applyFont="1" applyFill="1" applyBorder="1" applyAlignment="1">
      <alignment horizontal="left"/>
    </xf>
    <xf numFmtId="12" fontId="0" fillId="0" borderId="0" xfId="0" applyNumberFormat="1"/>
    <xf numFmtId="43" fontId="10" fillId="4" borderId="1" xfId="1" applyFont="1" applyFill="1" applyBorder="1"/>
    <xf numFmtId="0" fontId="10" fillId="5" borderId="1" xfId="1" applyNumberFormat="1" applyFont="1" applyFill="1" applyBorder="1" applyAlignment="1"/>
    <xf numFmtId="43" fontId="10" fillId="0" borderId="5" xfId="1" applyFont="1" applyFill="1" applyBorder="1" applyAlignment="1"/>
    <xf numFmtId="43" fontId="4" fillId="2" borderId="0" xfId="1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left" wrapText="1"/>
    </xf>
    <xf numFmtId="0" fontId="0" fillId="0" borderId="0" xfId="0" applyNumberFormat="1" applyAlignment="1">
      <alignment horizontal="center"/>
    </xf>
    <xf numFmtId="43" fontId="0" fillId="0" borderId="0" xfId="10" applyFont="1" applyAlignment="1">
      <alignment horizontal="center"/>
    </xf>
    <xf numFmtId="0" fontId="0" fillId="0" borderId="8" xfId="0" applyBorder="1"/>
    <xf numFmtId="43" fontId="0" fillId="0" borderId="0" xfId="10" applyFont="1" applyBorder="1" applyAlignment="1">
      <alignment horizontal="center"/>
    </xf>
    <xf numFmtId="43" fontId="0" fillId="0" borderId="0" xfId="0" applyNumberFormat="1" applyBorder="1"/>
    <xf numFmtId="12" fontId="0" fillId="0" borderId="0" xfId="0" applyNumberFormat="1" applyBorder="1"/>
    <xf numFmtId="43" fontId="12" fillId="0" borderId="8" xfId="0" applyNumberFormat="1" applyFont="1" applyBorder="1"/>
    <xf numFmtId="0" fontId="12" fillId="0" borderId="8" xfId="0" applyFont="1" applyBorder="1"/>
    <xf numFmtId="0" fontId="12" fillId="0" borderId="1" xfId="0" applyFont="1" applyBorder="1"/>
    <xf numFmtId="43" fontId="12" fillId="0" borderId="1" xfId="0" applyNumberFormat="1" applyFont="1" applyBorder="1"/>
    <xf numFmtId="0" fontId="12" fillId="0" borderId="0" xfId="0" applyFont="1" applyAlignment="1">
      <alignment horizontal="center"/>
    </xf>
    <xf numFmtId="43" fontId="10" fillId="0" borderId="10" xfId="2" applyFont="1" applyFill="1" applyBorder="1" applyAlignment="1">
      <alignment horizontal="center"/>
    </xf>
    <xf numFmtId="43" fontId="0" fillId="0" borderId="1" xfId="2" applyFont="1" applyFill="1" applyBorder="1" applyAlignment="1">
      <alignment horizontal="right"/>
    </xf>
    <xf numFmtId="0" fontId="10" fillId="7" borderId="1" xfId="0" applyNumberFormat="1" applyFont="1" applyFill="1" applyBorder="1" applyAlignment="1">
      <alignment horizontal="left"/>
    </xf>
    <xf numFmtId="43" fontId="10" fillId="7" borderId="1" xfId="1" applyFont="1" applyFill="1" applyBorder="1" applyAlignment="1">
      <alignment horizontal="center"/>
    </xf>
    <xf numFmtId="4" fontId="11" fillId="7" borderId="1" xfId="0" applyNumberFormat="1" applyFont="1" applyFill="1" applyBorder="1" applyAlignment="1">
      <alignment horizontal="right"/>
    </xf>
    <xf numFmtId="0" fontId="10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/>
    <xf numFmtId="164" fontId="10" fillId="7" borderId="1" xfId="0" applyNumberFormat="1" applyFont="1" applyFill="1" applyBorder="1" applyAlignment="1">
      <alignment horizontal="left"/>
    </xf>
    <xf numFmtId="43" fontId="10" fillId="3" borderId="6" xfId="1" applyFont="1" applyFill="1" applyBorder="1" applyAlignment="1">
      <alignment horizontal="center"/>
    </xf>
    <xf numFmtId="0" fontId="10" fillId="3" borderId="5" xfId="1" applyNumberFormat="1" applyFont="1" applyFill="1" applyBorder="1" applyAlignment="1">
      <alignment horizontal="left"/>
    </xf>
    <xf numFmtId="0" fontId="10" fillId="5" borderId="1" xfId="0" applyFont="1" applyFill="1" applyBorder="1" applyAlignment="1"/>
    <xf numFmtId="43" fontId="10" fillId="5" borderId="6" xfId="1" applyFont="1" applyFill="1" applyBorder="1" applyAlignment="1">
      <alignment horizontal="center"/>
    </xf>
    <xf numFmtId="43" fontId="10" fillId="4" borderId="1" xfId="1" applyFont="1" applyFill="1" applyBorder="1" applyAlignment="1"/>
    <xf numFmtId="0" fontId="10" fillId="8" borderId="1" xfId="0" applyNumberFormat="1" applyFont="1" applyFill="1" applyBorder="1" applyAlignment="1">
      <alignment horizontal="left"/>
    </xf>
    <xf numFmtId="0" fontId="10" fillId="8" borderId="1" xfId="1" applyNumberFormat="1" applyFont="1" applyFill="1" applyBorder="1" applyAlignment="1">
      <alignment horizontal="left"/>
    </xf>
    <xf numFmtId="43" fontId="10" fillId="8" borderId="1" xfId="1" applyFont="1" applyFill="1" applyBorder="1" applyAlignment="1">
      <alignment horizontal="center"/>
    </xf>
    <xf numFmtId="4" fontId="11" fillId="8" borderId="1" xfId="0" applyNumberFormat="1" applyFont="1" applyFill="1" applyBorder="1" applyAlignment="1">
      <alignment horizontal="right"/>
    </xf>
    <xf numFmtId="49" fontId="10" fillId="8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164" fontId="10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left"/>
    </xf>
    <xf numFmtId="0" fontId="10" fillId="0" borderId="10" xfId="1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43" fontId="0" fillId="0" borderId="7" xfId="10" applyFont="1" applyBorder="1"/>
    <xf numFmtId="0" fontId="12" fillId="0" borderId="8" xfId="0" applyNumberFormat="1" applyFont="1" applyBorder="1" applyAlignment="1">
      <alignment horizontal="center"/>
    </xf>
    <xf numFmtId="43" fontId="16" fillId="0" borderId="0" xfId="10" applyFont="1" applyAlignment="1">
      <alignment horizontal="center" vertical="center"/>
    </xf>
    <xf numFmtId="43" fontId="17" fillId="0" borderId="8" xfId="10" applyFont="1" applyBorder="1" applyAlignment="1">
      <alignment horizontal="center" vertical="center"/>
    </xf>
    <xf numFmtId="43" fontId="14" fillId="0" borderId="0" xfId="10" applyFont="1" applyBorder="1" applyAlignment="1">
      <alignment horizontal="left" vertical="center"/>
    </xf>
    <xf numFmtId="43" fontId="0" fillId="6" borderId="0" xfId="10" applyFont="1" applyFill="1" applyAlignment="1">
      <alignment horizontal="left" vertical="center"/>
    </xf>
    <xf numFmtId="43" fontId="16" fillId="0" borderId="0" xfId="10" applyFont="1" applyAlignment="1">
      <alignment horizontal="left" vertical="center"/>
    </xf>
    <xf numFmtId="43" fontId="0" fillId="0" borderId="0" xfId="10" applyFont="1" applyAlignment="1">
      <alignment horizontal="left" vertical="center"/>
    </xf>
    <xf numFmtId="43" fontId="19" fillId="0" borderId="0" xfId="10" applyFont="1" applyBorder="1" applyAlignment="1">
      <alignment horizontal="center" vertical="top" wrapText="1"/>
    </xf>
    <xf numFmtId="43" fontId="18" fillId="0" borderId="7" xfId="10" applyFont="1" applyBorder="1" applyAlignment="1">
      <alignment vertical="center"/>
    </xf>
    <xf numFmtId="43" fontId="17" fillId="0" borderId="0" xfId="10" applyFont="1" applyAlignment="1">
      <alignment horizontal="left" vertical="center"/>
    </xf>
    <xf numFmtId="43" fontId="18" fillId="0" borderId="0" xfId="10" applyFont="1" applyAlignment="1">
      <alignment horizontal="left" vertical="center"/>
    </xf>
    <xf numFmtId="43" fontId="18" fillId="5" borderId="2" xfId="10" applyFont="1" applyFill="1" applyBorder="1" applyAlignment="1">
      <alignment horizontal="center" vertical="center"/>
    </xf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5"/>
  <sheetViews>
    <sheetView workbookViewId="0">
      <selection activeCell="E17" sqref="E17"/>
    </sheetView>
  </sheetViews>
  <sheetFormatPr defaultRowHeight="15"/>
  <cols>
    <col min="1" max="1" width="7" style="73" customWidth="1"/>
    <col min="2" max="2" width="14.7109375" style="1" customWidth="1"/>
    <col min="3" max="3" width="16.140625" style="74" customWidth="1"/>
    <col min="4" max="4" width="13.5703125" style="1" customWidth="1"/>
    <col min="5" max="5" width="21.140625" style="1" customWidth="1"/>
    <col min="6" max="6" width="18" style="74" customWidth="1"/>
    <col min="7" max="16384" width="9.140625" style="1"/>
  </cols>
  <sheetData>
    <row r="2" spans="1:7">
      <c r="A2" s="109" t="s">
        <v>241</v>
      </c>
    </row>
    <row r="4" spans="1:7">
      <c r="A4" s="110" t="s">
        <v>0</v>
      </c>
      <c r="B4" s="111" t="s">
        <v>242</v>
      </c>
      <c r="C4" s="112" t="s">
        <v>243</v>
      </c>
      <c r="D4" s="111" t="s">
        <v>163</v>
      </c>
      <c r="E4" s="111" t="s">
        <v>244</v>
      </c>
      <c r="F4" s="113" t="s">
        <v>245</v>
      </c>
    </row>
    <row r="5" spans="1:7">
      <c r="A5" s="114">
        <v>35019</v>
      </c>
      <c r="B5" s="115" t="s">
        <v>749</v>
      </c>
      <c r="C5" s="115" t="s">
        <v>750</v>
      </c>
      <c r="D5" s="115" t="s">
        <v>751</v>
      </c>
      <c r="E5" s="115" t="s">
        <v>239</v>
      </c>
      <c r="F5" s="116">
        <v>1000</v>
      </c>
    </row>
    <row r="6" spans="1:7">
      <c r="A6" s="114"/>
      <c r="B6" s="115"/>
      <c r="C6" s="115"/>
      <c r="D6" s="115"/>
      <c r="E6" s="115"/>
      <c r="F6" s="116"/>
    </row>
    <row r="7" spans="1:7">
      <c r="A7" s="161"/>
      <c r="B7" s="162"/>
      <c r="C7" s="163"/>
      <c r="D7" s="162"/>
      <c r="E7" s="162"/>
      <c r="F7" s="163">
        <f>SUM(F5:F6)</f>
        <v>1000</v>
      </c>
    </row>
    <row r="8" spans="1:7">
      <c r="G8" s="67"/>
    </row>
    <row r="105" spans="2:3">
      <c r="B105" s="99" t="s">
        <v>246</v>
      </c>
      <c r="C105" s="117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D11" sqref="D11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"/>
    <col min="7" max="7" width="15.42578125" style="1" customWidth="1"/>
    <col min="8" max="16384" width="8.85546875" style="1"/>
  </cols>
  <sheetData>
    <row r="1" spans="1:7" ht="27" customHeight="1">
      <c r="A1" s="27"/>
      <c r="B1" s="27"/>
      <c r="C1" s="28"/>
      <c r="D1" s="28"/>
      <c r="E1" s="29"/>
      <c r="F1" s="29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6" t="s">
        <v>2</v>
      </c>
      <c r="F4" s="26" t="s">
        <v>29</v>
      </c>
      <c r="G4" s="26" t="s">
        <v>28</v>
      </c>
    </row>
    <row r="5" spans="1:7">
      <c r="A5" s="1">
        <v>1162</v>
      </c>
      <c r="B5" s="1" t="s">
        <v>198</v>
      </c>
      <c r="C5" s="74">
        <v>6300</v>
      </c>
      <c r="D5" s="74">
        <v>0</v>
      </c>
      <c r="E5" s="75">
        <f>C5-D5</f>
        <v>6300</v>
      </c>
      <c r="F5" s="128">
        <v>0</v>
      </c>
    </row>
    <row r="6" spans="1:7">
      <c r="A6" s="1">
        <v>54777</v>
      </c>
      <c r="B6" s="1" t="s">
        <v>207</v>
      </c>
      <c r="C6" s="74">
        <v>2600</v>
      </c>
      <c r="D6" s="74">
        <v>0</v>
      </c>
      <c r="E6" s="75">
        <f t="shared" ref="E6:E36" si="0">C6-D6</f>
        <v>2600</v>
      </c>
      <c r="F6" s="128">
        <v>0</v>
      </c>
    </row>
    <row r="7" spans="1:7">
      <c r="A7" s="1">
        <v>69953</v>
      </c>
      <c r="B7" s="1" t="s">
        <v>209</v>
      </c>
      <c r="C7" s="74">
        <v>600</v>
      </c>
      <c r="D7" s="74">
        <v>0</v>
      </c>
      <c r="E7" s="75">
        <f t="shared" si="0"/>
        <v>600</v>
      </c>
      <c r="F7" s="128">
        <v>0</v>
      </c>
    </row>
    <row r="8" spans="1:7">
      <c r="A8" s="1">
        <v>53973</v>
      </c>
      <c r="B8" s="1" t="s">
        <v>205</v>
      </c>
      <c r="C8" s="74">
        <v>5100</v>
      </c>
      <c r="D8" s="74">
        <v>0</v>
      </c>
      <c r="E8" s="75">
        <f t="shared" si="0"/>
        <v>5100</v>
      </c>
      <c r="F8" s="128">
        <v>0</v>
      </c>
    </row>
    <row r="9" spans="1:7">
      <c r="A9" s="1">
        <v>34937</v>
      </c>
      <c r="B9" s="1" t="s">
        <v>211</v>
      </c>
      <c r="C9" s="74">
        <v>3260</v>
      </c>
      <c r="D9" s="74">
        <v>0</v>
      </c>
      <c r="E9" s="75">
        <f t="shared" si="0"/>
        <v>3260</v>
      </c>
      <c r="F9" s="128">
        <v>0</v>
      </c>
    </row>
    <row r="10" spans="1:7">
      <c r="A10" s="1">
        <v>422</v>
      </c>
      <c r="B10" s="1" t="s">
        <v>197</v>
      </c>
      <c r="C10" s="74">
        <v>2760</v>
      </c>
      <c r="D10" s="74">
        <v>0</v>
      </c>
      <c r="E10" s="75">
        <f t="shared" si="0"/>
        <v>2760</v>
      </c>
      <c r="F10" s="128">
        <v>0</v>
      </c>
    </row>
    <row r="11" spans="1:7">
      <c r="A11" s="1">
        <v>43830</v>
      </c>
      <c r="B11" s="1" t="s">
        <v>204</v>
      </c>
      <c r="C11" s="74">
        <v>2200</v>
      </c>
      <c r="D11" s="74">
        <v>0</v>
      </c>
      <c r="E11" s="75">
        <f t="shared" si="0"/>
        <v>2200</v>
      </c>
      <c r="F11" s="128">
        <v>0</v>
      </c>
    </row>
    <row r="12" spans="1:7">
      <c r="A12" s="1">
        <v>57822</v>
      </c>
      <c r="B12" s="1" t="s">
        <v>208</v>
      </c>
      <c r="C12" s="74">
        <v>1900</v>
      </c>
      <c r="D12" s="74">
        <v>0</v>
      </c>
      <c r="E12" s="75">
        <f t="shared" si="0"/>
        <v>1900</v>
      </c>
      <c r="F12" s="128">
        <v>0</v>
      </c>
    </row>
    <row r="13" spans="1:7">
      <c r="A13" s="1">
        <v>7660</v>
      </c>
      <c r="B13" s="1" t="s">
        <v>284</v>
      </c>
      <c r="C13" s="74">
        <v>1800</v>
      </c>
      <c r="D13" s="74">
        <v>0</v>
      </c>
      <c r="E13" s="75">
        <f t="shared" si="0"/>
        <v>1800</v>
      </c>
      <c r="F13" s="128">
        <v>0</v>
      </c>
    </row>
    <row r="14" spans="1:7">
      <c r="A14" s="1">
        <v>43826</v>
      </c>
      <c r="B14" s="1" t="s">
        <v>288</v>
      </c>
      <c r="C14" s="74">
        <v>1600</v>
      </c>
      <c r="D14" s="74">
        <v>0</v>
      </c>
      <c r="E14" s="75">
        <f t="shared" si="0"/>
        <v>1600</v>
      </c>
      <c r="F14" s="128">
        <v>0</v>
      </c>
    </row>
    <row r="15" spans="1:7">
      <c r="A15" s="1">
        <v>19706</v>
      </c>
      <c r="B15" s="1" t="s">
        <v>844</v>
      </c>
      <c r="C15" s="74">
        <v>1600</v>
      </c>
      <c r="D15" s="74">
        <v>0</v>
      </c>
      <c r="E15" s="75">
        <f t="shared" si="0"/>
        <v>1600</v>
      </c>
      <c r="F15" s="128">
        <v>0</v>
      </c>
    </row>
    <row r="16" spans="1:7">
      <c r="A16" s="1">
        <v>6720</v>
      </c>
      <c r="B16" s="1" t="s">
        <v>210</v>
      </c>
      <c r="C16" s="74">
        <v>1600</v>
      </c>
      <c r="D16" s="74">
        <v>0</v>
      </c>
      <c r="E16" s="75">
        <f t="shared" si="0"/>
        <v>1600</v>
      </c>
      <c r="F16" s="128">
        <v>0</v>
      </c>
    </row>
    <row r="17" spans="1:6">
      <c r="A17" s="1">
        <v>17045</v>
      </c>
      <c r="B17" s="1" t="s">
        <v>201</v>
      </c>
      <c r="C17" s="74">
        <v>1500</v>
      </c>
      <c r="D17" s="74">
        <v>0</v>
      </c>
      <c r="E17" s="75">
        <f t="shared" si="0"/>
        <v>1500</v>
      </c>
      <c r="F17" s="128">
        <v>0</v>
      </c>
    </row>
    <row r="18" spans="1:6">
      <c r="A18" s="1">
        <v>68180</v>
      </c>
      <c r="B18" s="1" t="s">
        <v>851</v>
      </c>
      <c r="C18" s="74">
        <v>1260</v>
      </c>
      <c r="D18" s="74">
        <v>0</v>
      </c>
      <c r="E18" s="75">
        <f t="shared" si="0"/>
        <v>1260</v>
      </c>
      <c r="F18" s="128">
        <v>0</v>
      </c>
    </row>
    <row r="19" spans="1:6">
      <c r="A19" s="1">
        <v>40730</v>
      </c>
      <c r="B19" s="1" t="s">
        <v>203</v>
      </c>
      <c r="C19" s="74">
        <v>1000</v>
      </c>
      <c r="D19" s="74">
        <v>0</v>
      </c>
      <c r="E19" s="75">
        <f t="shared" si="0"/>
        <v>1000</v>
      </c>
      <c r="F19" s="128">
        <v>0</v>
      </c>
    </row>
    <row r="20" spans="1:6">
      <c r="A20" s="1">
        <v>37932</v>
      </c>
      <c r="B20" s="1" t="s">
        <v>202</v>
      </c>
      <c r="C20" s="74">
        <v>1000</v>
      </c>
      <c r="D20" s="74">
        <v>0</v>
      </c>
      <c r="E20" s="75">
        <f t="shared" si="0"/>
        <v>1000</v>
      </c>
      <c r="F20" s="128">
        <v>0</v>
      </c>
    </row>
    <row r="21" spans="1:6">
      <c r="A21" s="1">
        <v>17086</v>
      </c>
      <c r="B21" s="1" t="s">
        <v>859</v>
      </c>
      <c r="C21" s="74">
        <v>900</v>
      </c>
      <c r="D21" s="74">
        <v>0</v>
      </c>
      <c r="E21" s="75">
        <f t="shared" si="0"/>
        <v>900</v>
      </c>
      <c r="F21" s="128">
        <v>0</v>
      </c>
    </row>
    <row r="22" spans="1:6">
      <c r="A22" s="1">
        <v>17801</v>
      </c>
      <c r="B22" s="1" t="s">
        <v>286</v>
      </c>
      <c r="C22" s="74">
        <v>900</v>
      </c>
      <c r="D22" s="74">
        <v>0</v>
      </c>
      <c r="E22" s="75">
        <f t="shared" si="0"/>
        <v>900</v>
      </c>
      <c r="F22" s="128">
        <v>0</v>
      </c>
    </row>
    <row r="23" spans="1:6">
      <c r="A23" s="1">
        <v>43819</v>
      </c>
      <c r="B23" s="1" t="s">
        <v>287</v>
      </c>
      <c r="C23" s="74">
        <v>900</v>
      </c>
      <c r="D23" s="74">
        <v>0</v>
      </c>
      <c r="E23" s="75">
        <f t="shared" si="0"/>
        <v>900</v>
      </c>
      <c r="F23" s="128">
        <v>0</v>
      </c>
    </row>
    <row r="24" spans="1:6">
      <c r="A24" s="1">
        <v>54501</v>
      </c>
      <c r="B24" s="1" t="s">
        <v>206</v>
      </c>
      <c r="C24" s="74">
        <v>900</v>
      </c>
      <c r="D24" s="74">
        <v>0</v>
      </c>
      <c r="E24" s="75">
        <f t="shared" si="0"/>
        <v>900</v>
      </c>
      <c r="F24" s="128">
        <v>0</v>
      </c>
    </row>
    <row r="25" spans="1:6">
      <c r="A25" s="1">
        <v>53686</v>
      </c>
      <c r="B25" s="1" t="s">
        <v>853</v>
      </c>
      <c r="C25" s="74">
        <v>840</v>
      </c>
      <c r="D25" s="74">
        <v>0</v>
      </c>
      <c r="E25" s="75">
        <f t="shared" si="0"/>
        <v>840</v>
      </c>
      <c r="F25" s="128">
        <v>0</v>
      </c>
    </row>
    <row r="26" spans="1:6">
      <c r="A26" s="1">
        <v>10592</v>
      </c>
      <c r="B26" s="1" t="s">
        <v>840</v>
      </c>
      <c r="C26" s="74">
        <v>700</v>
      </c>
      <c r="D26" s="74">
        <v>0</v>
      </c>
      <c r="E26" s="75">
        <f t="shared" si="0"/>
        <v>700</v>
      </c>
      <c r="F26" s="128">
        <v>0</v>
      </c>
    </row>
    <row r="27" spans="1:6">
      <c r="A27" s="1">
        <v>8141</v>
      </c>
      <c r="B27" s="1" t="s">
        <v>199</v>
      </c>
      <c r="C27" s="74">
        <v>600</v>
      </c>
      <c r="D27" s="74">
        <v>0</v>
      </c>
      <c r="E27" s="75">
        <f t="shared" si="0"/>
        <v>600</v>
      </c>
      <c r="F27" s="128">
        <v>0</v>
      </c>
    </row>
    <row r="28" spans="1:6">
      <c r="A28" s="1">
        <v>24985</v>
      </c>
      <c r="B28" s="1" t="s">
        <v>857</v>
      </c>
      <c r="C28" s="74">
        <v>600</v>
      </c>
      <c r="D28" s="74">
        <v>0</v>
      </c>
      <c r="E28" s="75">
        <f t="shared" si="0"/>
        <v>600</v>
      </c>
      <c r="F28" s="128">
        <v>0</v>
      </c>
    </row>
    <row r="29" spans="1:6">
      <c r="A29" s="1">
        <v>4577</v>
      </c>
      <c r="B29" s="1" t="s">
        <v>838</v>
      </c>
      <c r="C29" s="74">
        <v>560</v>
      </c>
      <c r="D29" s="74">
        <v>0</v>
      </c>
      <c r="E29" s="75">
        <f t="shared" si="0"/>
        <v>560</v>
      </c>
      <c r="F29" s="128">
        <v>0</v>
      </c>
    </row>
    <row r="30" spans="1:6">
      <c r="A30" s="1">
        <v>43831</v>
      </c>
      <c r="B30" s="1" t="s">
        <v>860</v>
      </c>
      <c r="C30" s="74">
        <v>540</v>
      </c>
      <c r="D30" s="74">
        <v>0</v>
      </c>
      <c r="E30" s="75">
        <f t="shared" si="0"/>
        <v>540</v>
      </c>
      <c r="F30" s="128">
        <v>0</v>
      </c>
    </row>
    <row r="31" spans="1:6">
      <c r="A31" s="1">
        <v>70535</v>
      </c>
      <c r="B31" s="1" t="s">
        <v>849</v>
      </c>
      <c r="C31" s="74">
        <v>500</v>
      </c>
      <c r="D31" s="74">
        <v>0</v>
      </c>
      <c r="E31" s="75">
        <f t="shared" si="0"/>
        <v>500</v>
      </c>
      <c r="F31" s="128">
        <v>0</v>
      </c>
    </row>
    <row r="32" spans="1:6">
      <c r="A32" s="1">
        <v>69545</v>
      </c>
      <c r="B32" s="1" t="s">
        <v>842</v>
      </c>
      <c r="C32" s="74">
        <v>500</v>
      </c>
      <c r="D32" s="74">
        <v>0</v>
      </c>
      <c r="E32" s="75">
        <f t="shared" si="0"/>
        <v>500</v>
      </c>
      <c r="F32" s="128">
        <v>0</v>
      </c>
    </row>
    <row r="33" spans="1:6">
      <c r="A33" s="1">
        <v>10594</v>
      </c>
      <c r="B33" s="1" t="s">
        <v>841</v>
      </c>
      <c r="C33" s="74">
        <v>500</v>
      </c>
      <c r="D33" s="74">
        <v>0</v>
      </c>
      <c r="E33" s="75">
        <f t="shared" si="0"/>
        <v>500</v>
      </c>
      <c r="F33" s="128">
        <v>0</v>
      </c>
    </row>
    <row r="34" spans="1:6">
      <c r="A34" s="1">
        <v>12036</v>
      </c>
      <c r="B34" s="1" t="s">
        <v>861</v>
      </c>
      <c r="C34" s="74">
        <v>500</v>
      </c>
      <c r="D34" s="74">
        <v>0</v>
      </c>
      <c r="E34" s="75">
        <f t="shared" si="0"/>
        <v>500</v>
      </c>
      <c r="F34" s="128">
        <v>0</v>
      </c>
    </row>
    <row r="35" spans="1:6">
      <c r="A35" s="1">
        <v>40957</v>
      </c>
      <c r="B35" s="1" t="s">
        <v>212</v>
      </c>
      <c r="C35" s="74">
        <v>500</v>
      </c>
      <c r="D35" s="74">
        <v>0</v>
      </c>
      <c r="E35" s="75">
        <f t="shared" si="0"/>
        <v>500</v>
      </c>
      <c r="F35" s="128">
        <v>0</v>
      </c>
    </row>
    <row r="36" spans="1:6">
      <c r="C36" s="74"/>
      <c r="D36" s="74">
        <v>0</v>
      </c>
      <c r="E36" s="75">
        <f t="shared" si="0"/>
        <v>0</v>
      </c>
      <c r="F36" s="128">
        <v>0</v>
      </c>
    </row>
    <row r="37" spans="1:6" s="99" customFormat="1" ht="15.75" thickBot="1">
      <c r="A37" s="135"/>
      <c r="B37" s="135"/>
      <c r="C37" s="134">
        <f>SUM(C5:C36)</f>
        <v>46020</v>
      </c>
      <c r="D37" s="134">
        <f>SUM(D5:D36)</f>
        <v>0</v>
      </c>
      <c r="E37" s="134">
        <f>SUM(E5:E36)</f>
        <v>46020</v>
      </c>
      <c r="F37" s="135"/>
    </row>
    <row r="38" spans="1:6" ht="15.75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3"/>
  <sheetViews>
    <sheetView topLeftCell="A13" workbookViewId="0">
      <selection activeCell="C27" sqref="C27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5703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7"/>
      <c r="B1" s="27"/>
      <c r="C1" s="29"/>
      <c r="D1" s="29"/>
      <c r="E1" s="29"/>
      <c r="F1" s="29"/>
      <c r="G1" s="28"/>
      <c r="H1" s="29"/>
      <c r="I1" s="29"/>
      <c r="J1" s="19"/>
      <c r="K1" s="19"/>
    </row>
    <row r="4" spans="1:11" ht="45">
      <c r="A4" s="3" t="s">
        <v>0</v>
      </c>
      <c r="B4" s="3" t="s">
        <v>7</v>
      </c>
      <c r="C4" s="26" t="s">
        <v>30</v>
      </c>
      <c r="D4" s="26" t="s">
        <v>6</v>
      </c>
      <c r="E4" s="26" t="s">
        <v>5</v>
      </c>
      <c r="F4" s="26" t="s">
        <v>4</v>
      </c>
      <c r="G4" s="2" t="s">
        <v>3</v>
      </c>
      <c r="H4" s="26" t="s">
        <v>2</v>
      </c>
      <c r="I4" s="26" t="s">
        <v>29</v>
      </c>
      <c r="J4" s="26" t="s">
        <v>28</v>
      </c>
    </row>
    <row r="5" spans="1:11">
      <c r="A5" s="1">
        <v>68660</v>
      </c>
      <c r="B5" s="1" t="s">
        <v>836</v>
      </c>
      <c r="C5" s="74">
        <v>1000</v>
      </c>
      <c r="D5" s="74">
        <v>0</v>
      </c>
      <c r="E5" s="129"/>
      <c r="F5" s="75">
        <v>1000</v>
      </c>
      <c r="G5" s="129">
        <v>0</v>
      </c>
      <c r="H5" s="75">
        <v>1000</v>
      </c>
      <c r="I5" s="122">
        <v>0</v>
      </c>
    </row>
    <row r="6" spans="1:11">
      <c r="A6" s="1">
        <v>65846</v>
      </c>
      <c r="B6" s="1" t="s">
        <v>465</v>
      </c>
      <c r="C6" s="74">
        <v>1000</v>
      </c>
      <c r="D6" s="74">
        <v>0</v>
      </c>
      <c r="E6" s="129"/>
      <c r="F6" s="75">
        <v>1000</v>
      </c>
      <c r="G6" s="129">
        <v>0</v>
      </c>
      <c r="H6" s="75">
        <v>1000</v>
      </c>
      <c r="I6" s="122">
        <v>0</v>
      </c>
    </row>
    <row r="7" spans="1:11">
      <c r="A7" s="1">
        <v>262</v>
      </c>
      <c r="B7" s="1" t="s">
        <v>463</v>
      </c>
      <c r="C7" s="74">
        <v>1000</v>
      </c>
      <c r="D7" s="74">
        <v>0</v>
      </c>
      <c r="E7" s="129"/>
      <c r="F7" s="75">
        <v>1000</v>
      </c>
      <c r="G7" s="129">
        <v>0</v>
      </c>
      <c r="H7" s="75">
        <v>1000</v>
      </c>
      <c r="I7" s="122">
        <v>0</v>
      </c>
    </row>
    <row r="8" spans="1:11">
      <c r="A8" s="1">
        <v>307</v>
      </c>
      <c r="B8" s="1" t="s">
        <v>837</v>
      </c>
      <c r="C8" s="74">
        <v>1000</v>
      </c>
      <c r="D8" s="74">
        <v>0</v>
      </c>
      <c r="E8" s="129"/>
      <c r="F8" s="75">
        <v>1000</v>
      </c>
      <c r="G8" s="129">
        <v>0</v>
      </c>
      <c r="H8" s="75">
        <v>1000</v>
      </c>
      <c r="I8" s="122">
        <v>0</v>
      </c>
    </row>
    <row r="9" spans="1:11">
      <c r="A9" s="1">
        <v>422</v>
      </c>
      <c r="B9" s="1" t="s">
        <v>197</v>
      </c>
      <c r="C9" s="74">
        <v>7000</v>
      </c>
      <c r="D9" s="74">
        <v>0</v>
      </c>
      <c r="E9" s="129"/>
      <c r="F9" s="75">
        <v>7000</v>
      </c>
      <c r="G9" s="129">
        <v>0</v>
      </c>
      <c r="H9" s="75">
        <v>7000</v>
      </c>
      <c r="I9" s="122">
        <v>0</v>
      </c>
    </row>
    <row r="10" spans="1:11">
      <c r="A10" s="1">
        <v>1162</v>
      </c>
      <c r="B10" s="1" t="s">
        <v>198</v>
      </c>
      <c r="C10" s="74">
        <v>10000</v>
      </c>
      <c r="D10" s="74">
        <v>4000</v>
      </c>
      <c r="E10" s="129"/>
      <c r="F10" s="75">
        <v>14000</v>
      </c>
      <c r="G10" s="129">
        <v>0</v>
      </c>
      <c r="H10" s="75">
        <v>14000</v>
      </c>
      <c r="I10" s="122">
        <v>0</v>
      </c>
      <c r="J10" s="73"/>
    </row>
    <row r="11" spans="1:11">
      <c r="A11" s="1">
        <v>4577</v>
      </c>
      <c r="B11" s="1" t="s">
        <v>838</v>
      </c>
      <c r="C11" s="74">
        <v>1000</v>
      </c>
      <c r="D11" s="74">
        <v>0</v>
      </c>
      <c r="E11" s="129"/>
      <c r="F11" s="75">
        <v>1000</v>
      </c>
      <c r="G11" s="129">
        <v>0</v>
      </c>
      <c r="H11" s="75">
        <v>1000</v>
      </c>
      <c r="I11" s="122">
        <v>0</v>
      </c>
    </row>
    <row r="12" spans="1:11">
      <c r="A12" s="1">
        <v>70908</v>
      </c>
      <c r="B12" s="1" t="s">
        <v>839</v>
      </c>
      <c r="C12" s="74">
        <v>1000</v>
      </c>
      <c r="D12" s="74">
        <v>0</v>
      </c>
      <c r="E12" s="129"/>
      <c r="F12" s="75">
        <v>1000</v>
      </c>
      <c r="G12" s="129">
        <v>0</v>
      </c>
      <c r="H12" s="75">
        <v>1000</v>
      </c>
      <c r="I12" s="122">
        <v>0</v>
      </c>
    </row>
    <row r="13" spans="1:11">
      <c r="A13" s="1">
        <v>7660</v>
      </c>
      <c r="B13" s="1" t="s">
        <v>284</v>
      </c>
      <c r="C13" s="74">
        <v>1000</v>
      </c>
      <c r="D13" s="74">
        <v>4000</v>
      </c>
      <c r="E13" s="129"/>
      <c r="F13" s="75">
        <v>5000</v>
      </c>
      <c r="G13" s="129">
        <v>0</v>
      </c>
      <c r="H13" s="75">
        <v>5000</v>
      </c>
      <c r="I13" s="122">
        <v>0</v>
      </c>
    </row>
    <row r="14" spans="1:11">
      <c r="A14" s="1">
        <v>8141</v>
      </c>
      <c r="B14" s="1" t="s">
        <v>199</v>
      </c>
      <c r="C14" s="74">
        <v>2000</v>
      </c>
      <c r="D14" s="74">
        <v>0</v>
      </c>
      <c r="E14" s="129"/>
      <c r="F14" s="75">
        <v>2000</v>
      </c>
      <c r="G14" s="129">
        <v>0</v>
      </c>
      <c r="H14" s="75">
        <v>2000</v>
      </c>
      <c r="I14" s="122">
        <v>0</v>
      </c>
    </row>
    <row r="15" spans="1:11">
      <c r="A15" s="1">
        <v>10053</v>
      </c>
      <c r="B15" s="1" t="s">
        <v>200</v>
      </c>
      <c r="C15" s="74">
        <v>2000</v>
      </c>
      <c r="D15" s="74">
        <v>0</v>
      </c>
      <c r="E15" s="129"/>
      <c r="F15" s="75">
        <v>2000</v>
      </c>
      <c r="G15" s="129">
        <v>0</v>
      </c>
      <c r="H15" s="75">
        <v>2000</v>
      </c>
      <c r="I15" s="122">
        <v>1</v>
      </c>
    </row>
    <row r="16" spans="1:11">
      <c r="A16" s="1">
        <v>10592</v>
      </c>
      <c r="B16" s="1" t="s">
        <v>840</v>
      </c>
      <c r="C16" s="74">
        <v>1000</v>
      </c>
      <c r="D16" s="74">
        <v>0</v>
      </c>
      <c r="E16" s="129"/>
      <c r="F16" s="75">
        <v>1000</v>
      </c>
      <c r="G16" s="129">
        <v>0</v>
      </c>
      <c r="H16" s="75">
        <v>1000</v>
      </c>
      <c r="I16" s="122">
        <v>0</v>
      </c>
    </row>
    <row r="17" spans="1:9">
      <c r="A17" s="1">
        <v>10594</v>
      </c>
      <c r="B17" s="1" t="s">
        <v>841</v>
      </c>
      <c r="C17" s="74">
        <v>1000</v>
      </c>
      <c r="D17" s="74">
        <v>0</v>
      </c>
      <c r="E17" s="129"/>
      <c r="F17" s="75">
        <v>1000</v>
      </c>
      <c r="G17" s="129">
        <v>0</v>
      </c>
      <c r="H17" s="75">
        <v>1000</v>
      </c>
      <c r="I17" s="122">
        <v>0</v>
      </c>
    </row>
    <row r="18" spans="1:9">
      <c r="A18" s="1">
        <v>13292</v>
      </c>
      <c r="B18" s="1" t="s">
        <v>466</v>
      </c>
      <c r="C18" s="74">
        <v>3000</v>
      </c>
      <c r="D18" s="74">
        <v>0</v>
      </c>
      <c r="E18" s="129"/>
      <c r="F18" s="75">
        <v>3000</v>
      </c>
      <c r="G18" s="129">
        <v>0</v>
      </c>
      <c r="H18" s="75">
        <v>3000</v>
      </c>
      <c r="I18" s="122">
        <v>0</v>
      </c>
    </row>
    <row r="19" spans="1:9">
      <c r="A19" s="1">
        <v>13983</v>
      </c>
      <c r="B19" s="1" t="s">
        <v>285</v>
      </c>
      <c r="C19" s="74">
        <v>1000</v>
      </c>
      <c r="D19" s="74">
        <v>0</v>
      </c>
      <c r="E19" s="129"/>
      <c r="F19" s="75">
        <v>1000</v>
      </c>
      <c r="G19" s="129">
        <v>0</v>
      </c>
      <c r="H19" s="75">
        <v>1000</v>
      </c>
      <c r="I19" s="122">
        <v>0</v>
      </c>
    </row>
    <row r="20" spans="1:9">
      <c r="A20" s="1">
        <v>69545</v>
      </c>
      <c r="B20" s="1" t="s">
        <v>842</v>
      </c>
      <c r="C20" s="74">
        <v>1000</v>
      </c>
      <c r="D20" s="74">
        <v>0</v>
      </c>
      <c r="E20" s="129"/>
      <c r="F20" s="75">
        <v>1000</v>
      </c>
      <c r="G20" s="129">
        <v>0</v>
      </c>
      <c r="H20" s="75">
        <v>1000</v>
      </c>
      <c r="I20" s="122">
        <v>0</v>
      </c>
    </row>
    <row r="21" spans="1:9">
      <c r="A21" s="1">
        <v>16250</v>
      </c>
      <c r="B21" s="1" t="s">
        <v>843</v>
      </c>
      <c r="C21" s="74">
        <v>1000</v>
      </c>
      <c r="D21" s="74">
        <v>0</v>
      </c>
      <c r="E21" s="129"/>
      <c r="F21" s="75">
        <v>1000</v>
      </c>
      <c r="G21" s="129">
        <v>0</v>
      </c>
      <c r="H21" s="75">
        <v>1000</v>
      </c>
      <c r="I21" s="122">
        <v>0</v>
      </c>
    </row>
    <row r="22" spans="1:9">
      <c r="A22" s="1">
        <v>16316</v>
      </c>
      <c r="B22" s="1" t="s">
        <v>464</v>
      </c>
      <c r="C22" s="74">
        <v>1000</v>
      </c>
      <c r="D22" s="74">
        <v>0</v>
      </c>
      <c r="E22" s="129"/>
      <c r="F22" s="75">
        <v>1000</v>
      </c>
      <c r="G22" s="129">
        <v>0</v>
      </c>
      <c r="H22" s="75">
        <v>1000</v>
      </c>
      <c r="I22" s="122">
        <v>0</v>
      </c>
    </row>
    <row r="23" spans="1:9">
      <c r="A23" s="1">
        <v>17045</v>
      </c>
      <c r="B23" s="1" t="s">
        <v>201</v>
      </c>
      <c r="C23" s="74">
        <v>1000</v>
      </c>
      <c r="D23" s="74">
        <v>0</v>
      </c>
      <c r="E23" s="129"/>
      <c r="F23" s="75">
        <v>1000</v>
      </c>
      <c r="G23" s="129">
        <v>0</v>
      </c>
      <c r="H23" s="75">
        <v>1000</v>
      </c>
      <c r="I23" s="122">
        <v>0</v>
      </c>
    </row>
    <row r="24" spans="1:9">
      <c r="A24" s="1">
        <v>17801</v>
      </c>
      <c r="B24" s="1" t="s">
        <v>286</v>
      </c>
      <c r="C24" s="74">
        <v>1000</v>
      </c>
      <c r="D24" s="74">
        <v>0</v>
      </c>
      <c r="E24" s="129"/>
      <c r="F24" s="75">
        <v>1000</v>
      </c>
      <c r="G24" s="129">
        <v>0</v>
      </c>
      <c r="H24" s="75">
        <v>1000</v>
      </c>
      <c r="I24" s="122">
        <v>0</v>
      </c>
    </row>
    <row r="25" spans="1:9">
      <c r="A25" s="1">
        <v>19706</v>
      </c>
      <c r="B25" s="1" t="s">
        <v>844</v>
      </c>
      <c r="C25" s="74">
        <v>4000</v>
      </c>
      <c r="D25" s="74">
        <v>0</v>
      </c>
      <c r="E25" s="129"/>
      <c r="F25" s="75">
        <v>4000</v>
      </c>
      <c r="G25" s="129">
        <v>0</v>
      </c>
      <c r="H25" s="75">
        <v>4000</v>
      </c>
      <c r="I25" s="122">
        <v>0</v>
      </c>
    </row>
    <row r="26" spans="1:9">
      <c r="A26" s="1">
        <v>69648</v>
      </c>
      <c r="B26" s="1" t="s">
        <v>845</v>
      </c>
      <c r="C26" s="74">
        <v>1000</v>
      </c>
      <c r="D26" s="74">
        <v>0</v>
      </c>
      <c r="E26" s="129"/>
      <c r="F26" s="75">
        <v>1000</v>
      </c>
      <c r="G26" s="129">
        <v>0</v>
      </c>
      <c r="H26" s="75">
        <v>1000</v>
      </c>
      <c r="I26" s="122">
        <v>0</v>
      </c>
    </row>
    <row r="27" spans="1:9">
      <c r="A27" s="1">
        <v>23845</v>
      </c>
      <c r="B27" s="1" t="s">
        <v>846</v>
      </c>
      <c r="C27" s="74">
        <v>1000</v>
      </c>
      <c r="D27" s="74">
        <v>0</v>
      </c>
      <c r="E27" s="129"/>
      <c r="F27" s="75">
        <v>1000</v>
      </c>
      <c r="G27" s="129">
        <v>0</v>
      </c>
      <c r="H27" s="75">
        <v>1000</v>
      </c>
      <c r="I27" s="122">
        <v>0</v>
      </c>
    </row>
    <row r="28" spans="1:9">
      <c r="A28" s="1">
        <v>65845</v>
      </c>
      <c r="B28" s="1" t="s">
        <v>847</v>
      </c>
      <c r="C28" s="74">
        <v>1000</v>
      </c>
      <c r="D28" s="74">
        <v>0</v>
      </c>
      <c r="E28" s="129"/>
      <c r="F28" s="75">
        <v>1000</v>
      </c>
      <c r="G28" s="129">
        <v>0</v>
      </c>
      <c r="H28" s="75">
        <v>1000</v>
      </c>
      <c r="I28" s="122">
        <v>0</v>
      </c>
    </row>
    <row r="29" spans="1:9">
      <c r="A29" s="1">
        <v>28807</v>
      </c>
      <c r="B29" s="1" t="s">
        <v>848</v>
      </c>
      <c r="C29" s="74">
        <v>1000</v>
      </c>
      <c r="D29" s="74">
        <v>0</v>
      </c>
      <c r="E29" s="129"/>
      <c r="F29" s="75">
        <v>1000</v>
      </c>
      <c r="G29" s="129">
        <v>0</v>
      </c>
      <c r="H29" s="75">
        <v>1000</v>
      </c>
      <c r="I29" s="122">
        <v>0</v>
      </c>
    </row>
    <row r="30" spans="1:9">
      <c r="A30" s="1">
        <v>70535</v>
      </c>
      <c r="B30" s="1" t="s">
        <v>849</v>
      </c>
      <c r="C30" s="74">
        <v>2000</v>
      </c>
      <c r="D30" s="74">
        <v>0</v>
      </c>
      <c r="E30" s="129"/>
      <c r="F30" s="75">
        <v>2000</v>
      </c>
      <c r="G30" s="129">
        <v>0</v>
      </c>
      <c r="H30" s="75">
        <v>2000</v>
      </c>
      <c r="I30" s="122">
        <v>0</v>
      </c>
    </row>
    <row r="31" spans="1:9">
      <c r="A31" s="1">
        <v>33456</v>
      </c>
      <c r="B31" s="1" t="s">
        <v>850</v>
      </c>
      <c r="C31" s="74">
        <v>1000</v>
      </c>
      <c r="D31" s="74">
        <v>0</v>
      </c>
      <c r="E31" s="129"/>
      <c r="F31" s="75">
        <v>1000</v>
      </c>
      <c r="G31" s="129">
        <v>0</v>
      </c>
      <c r="H31" s="75">
        <v>1000</v>
      </c>
      <c r="I31" s="122">
        <v>0</v>
      </c>
    </row>
    <row r="32" spans="1:9">
      <c r="A32" s="1">
        <v>34937</v>
      </c>
      <c r="B32" s="1" t="s">
        <v>211</v>
      </c>
      <c r="C32" s="74">
        <v>8000</v>
      </c>
      <c r="D32" s="74">
        <v>1000</v>
      </c>
      <c r="E32" s="129"/>
      <c r="F32" s="75">
        <v>9000</v>
      </c>
      <c r="G32" s="129">
        <v>0</v>
      </c>
      <c r="H32" s="75">
        <v>9000</v>
      </c>
      <c r="I32" s="122">
        <v>0</v>
      </c>
    </row>
    <row r="33" spans="1:9">
      <c r="A33" s="1">
        <v>37932</v>
      </c>
      <c r="B33" s="1" t="s">
        <v>202</v>
      </c>
      <c r="C33" s="74">
        <v>1000</v>
      </c>
      <c r="D33" s="74">
        <v>0</v>
      </c>
      <c r="E33" s="129"/>
      <c r="F33" s="75">
        <v>1000</v>
      </c>
      <c r="G33" s="129">
        <v>0</v>
      </c>
      <c r="H33" s="75">
        <v>1000</v>
      </c>
      <c r="I33" s="122">
        <v>0</v>
      </c>
    </row>
    <row r="34" spans="1:9">
      <c r="A34" s="1">
        <v>68180</v>
      </c>
      <c r="B34" s="1" t="s">
        <v>851</v>
      </c>
      <c r="C34" s="74">
        <v>2000</v>
      </c>
      <c r="D34" s="74">
        <v>0</v>
      </c>
      <c r="E34" s="129"/>
      <c r="F34" s="75">
        <v>2000</v>
      </c>
      <c r="G34" s="129">
        <v>0</v>
      </c>
      <c r="H34" s="75">
        <v>2000</v>
      </c>
      <c r="I34" s="122">
        <v>0</v>
      </c>
    </row>
    <row r="35" spans="1:9">
      <c r="A35" s="1">
        <v>43819</v>
      </c>
      <c r="B35" s="1" t="s">
        <v>287</v>
      </c>
      <c r="C35" s="74">
        <v>2000</v>
      </c>
      <c r="D35" s="74">
        <v>0</v>
      </c>
      <c r="E35" s="129"/>
      <c r="F35" s="75">
        <v>2000</v>
      </c>
      <c r="G35" s="129">
        <v>0</v>
      </c>
      <c r="H35" s="75">
        <v>2000</v>
      </c>
      <c r="I35" s="122">
        <v>0</v>
      </c>
    </row>
    <row r="36" spans="1:9">
      <c r="A36" s="1">
        <v>43826</v>
      </c>
      <c r="B36" s="1" t="s">
        <v>288</v>
      </c>
      <c r="C36" s="74">
        <v>4000</v>
      </c>
      <c r="D36" s="74">
        <v>0</v>
      </c>
      <c r="E36" s="129"/>
      <c r="F36" s="75">
        <v>4000</v>
      </c>
      <c r="G36" s="129">
        <v>0</v>
      </c>
      <c r="H36" s="75">
        <v>4000</v>
      </c>
      <c r="I36" s="122">
        <v>0</v>
      </c>
    </row>
    <row r="37" spans="1:9">
      <c r="A37" s="1">
        <v>43830</v>
      </c>
      <c r="B37" s="1" t="s">
        <v>204</v>
      </c>
      <c r="C37" s="74">
        <v>5000</v>
      </c>
      <c r="D37" s="74">
        <v>0</v>
      </c>
      <c r="E37" s="129"/>
      <c r="F37" s="75">
        <v>5000</v>
      </c>
      <c r="G37" s="129">
        <v>0</v>
      </c>
      <c r="H37" s="75">
        <v>5000</v>
      </c>
      <c r="I37" s="122">
        <v>0</v>
      </c>
    </row>
    <row r="38" spans="1:9">
      <c r="A38" s="1">
        <v>69790</v>
      </c>
      <c r="B38" s="1" t="s">
        <v>852</v>
      </c>
      <c r="C38" s="74">
        <v>1000</v>
      </c>
      <c r="D38" s="74">
        <v>0</v>
      </c>
      <c r="E38" s="129"/>
      <c r="F38" s="75">
        <v>1000</v>
      </c>
      <c r="G38" s="129">
        <v>0</v>
      </c>
      <c r="H38" s="75">
        <v>1000</v>
      </c>
      <c r="I38" s="122">
        <v>0</v>
      </c>
    </row>
    <row r="39" spans="1:9">
      <c r="A39">
        <v>53686</v>
      </c>
      <c r="B39" t="s">
        <v>853</v>
      </c>
      <c r="C39" s="74">
        <v>1000</v>
      </c>
      <c r="D39" s="74">
        <v>0</v>
      </c>
      <c r="E39" s="129"/>
      <c r="F39" s="75">
        <v>1000</v>
      </c>
      <c r="G39" s="129">
        <v>0</v>
      </c>
      <c r="H39" s="75">
        <v>1000</v>
      </c>
      <c r="I39" s="122">
        <v>0</v>
      </c>
    </row>
    <row r="40" spans="1:9">
      <c r="A40">
        <v>53973</v>
      </c>
      <c r="B40" t="s">
        <v>205</v>
      </c>
      <c r="C40" s="74">
        <v>5000</v>
      </c>
      <c r="D40" s="74">
        <v>2000</v>
      </c>
      <c r="E40" s="129"/>
      <c r="F40" s="75">
        <v>7000</v>
      </c>
      <c r="G40" s="129">
        <v>0</v>
      </c>
      <c r="H40" s="75">
        <v>7000</v>
      </c>
      <c r="I40" s="122">
        <v>0</v>
      </c>
    </row>
    <row r="41" spans="1:9">
      <c r="A41">
        <v>54501</v>
      </c>
      <c r="B41" t="s">
        <v>206</v>
      </c>
      <c r="C41" s="74">
        <v>2000</v>
      </c>
      <c r="D41" s="74">
        <v>0</v>
      </c>
      <c r="E41" s="129"/>
      <c r="F41" s="75">
        <v>2000</v>
      </c>
      <c r="G41" s="129">
        <v>0</v>
      </c>
      <c r="H41" s="75">
        <v>2000</v>
      </c>
      <c r="I41" s="122">
        <v>0</v>
      </c>
    </row>
    <row r="42" spans="1:9">
      <c r="A42">
        <v>54777</v>
      </c>
      <c r="B42" t="s">
        <v>207</v>
      </c>
      <c r="C42" s="74">
        <v>5000</v>
      </c>
      <c r="D42" s="74">
        <v>1000</v>
      </c>
      <c r="E42" s="129"/>
      <c r="F42" s="75">
        <v>6000</v>
      </c>
      <c r="G42" s="129">
        <v>0</v>
      </c>
      <c r="H42" s="75">
        <v>6000</v>
      </c>
      <c r="I42" s="122">
        <v>0</v>
      </c>
    </row>
    <row r="43" spans="1:9">
      <c r="A43">
        <v>70789</v>
      </c>
      <c r="B43" t="s">
        <v>854</v>
      </c>
      <c r="C43" s="74">
        <v>1000</v>
      </c>
      <c r="D43" s="74">
        <v>0</v>
      </c>
      <c r="E43" s="129"/>
      <c r="F43" s="75">
        <v>1000</v>
      </c>
      <c r="G43" s="129">
        <v>0</v>
      </c>
      <c r="H43" s="75">
        <v>1000</v>
      </c>
      <c r="I43" s="122">
        <v>0</v>
      </c>
    </row>
    <row r="44" spans="1:9">
      <c r="A44">
        <v>57822</v>
      </c>
      <c r="B44" t="s">
        <v>208</v>
      </c>
      <c r="C44" s="74">
        <v>5000</v>
      </c>
      <c r="D44" s="74">
        <v>0</v>
      </c>
      <c r="E44" s="129"/>
      <c r="F44" s="75">
        <v>5000</v>
      </c>
      <c r="G44" s="129">
        <v>0</v>
      </c>
      <c r="H44" s="75">
        <v>5000</v>
      </c>
      <c r="I44" s="122">
        <v>0</v>
      </c>
    </row>
    <row r="45" spans="1:9">
      <c r="A45">
        <v>6720</v>
      </c>
      <c r="B45" t="s">
        <v>210</v>
      </c>
      <c r="C45" s="74">
        <v>0</v>
      </c>
      <c r="D45" s="74">
        <v>2000</v>
      </c>
      <c r="E45" s="129"/>
      <c r="F45" s="75">
        <v>2000</v>
      </c>
      <c r="G45" s="129">
        <v>0</v>
      </c>
      <c r="H45" s="75">
        <v>2000</v>
      </c>
      <c r="I45" s="122">
        <v>0</v>
      </c>
    </row>
    <row r="46" spans="1:9">
      <c r="A46">
        <v>7724</v>
      </c>
      <c r="B46" t="s">
        <v>855</v>
      </c>
      <c r="C46" s="74">
        <v>0</v>
      </c>
      <c r="D46" s="74">
        <v>1000</v>
      </c>
      <c r="E46" s="129"/>
      <c r="F46" s="75">
        <v>1000</v>
      </c>
      <c r="G46" s="129">
        <v>0</v>
      </c>
      <c r="H46" s="75">
        <v>1000</v>
      </c>
      <c r="I46" s="122">
        <v>0</v>
      </c>
    </row>
    <row r="47" spans="1:9">
      <c r="A47">
        <v>11706</v>
      </c>
      <c r="B47" t="s">
        <v>856</v>
      </c>
      <c r="C47" s="74">
        <v>0</v>
      </c>
      <c r="D47" s="74">
        <v>1000</v>
      </c>
      <c r="E47" s="129"/>
      <c r="F47" s="75">
        <v>1000</v>
      </c>
      <c r="G47" s="129">
        <v>0</v>
      </c>
      <c r="H47" s="75">
        <v>1000</v>
      </c>
      <c r="I47" s="122">
        <v>0</v>
      </c>
    </row>
    <row r="48" spans="1:9">
      <c r="A48">
        <v>24985</v>
      </c>
      <c r="B48" t="s">
        <v>857</v>
      </c>
      <c r="C48" s="74">
        <v>0</v>
      </c>
      <c r="D48" s="74">
        <v>1000</v>
      </c>
      <c r="E48" s="129"/>
      <c r="F48" s="75">
        <v>1000</v>
      </c>
      <c r="G48" s="129">
        <v>0</v>
      </c>
      <c r="H48" s="75">
        <v>1000</v>
      </c>
      <c r="I48" s="122">
        <v>0</v>
      </c>
    </row>
    <row r="49" spans="1:9">
      <c r="A49">
        <v>40592</v>
      </c>
      <c r="B49" t="s">
        <v>858</v>
      </c>
      <c r="C49" s="74">
        <v>0</v>
      </c>
      <c r="D49" s="74">
        <v>1000</v>
      </c>
      <c r="E49" s="129"/>
      <c r="F49" s="75">
        <v>1000</v>
      </c>
      <c r="G49" s="129">
        <v>0</v>
      </c>
      <c r="H49" s="75">
        <v>1000</v>
      </c>
      <c r="I49" s="122">
        <v>0</v>
      </c>
    </row>
    <row r="50" spans="1:9">
      <c r="A50">
        <v>40730</v>
      </c>
      <c r="B50" t="s">
        <v>203</v>
      </c>
      <c r="C50" s="74">
        <v>0</v>
      </c>
      <c r="D50" s="74">
        <v>4000</v>
      </c>
      <c r="E50" s="129"/>
      <c r="F50" s="75">
        <v>4000</v>
      </c>
      <c r="G50" s="129">
        <v>0</v>
      </c>
      <c r="H50" s="75">
        <v>4000</v>
      </c>
      <c r="I50" s="122">
        <v>0</v>
      </c>
    </row>
    <row r="51" spans="1:9">
      <c r="A51" s="1">
        <v>56393</v>
      </c>
      <c r="B51" s="1" t="s">
        <v>289</v>
      </c>
      <c r="C51" s="74">
        <v>0</v>
      </c>
      <c r="D51" s="74">
        <v>2000</v>
      </c>
      <c r="E51" s="129"/>
      <c r="F51" s="75">
        <v>2000</v>
      </c>
      <c r="G51" s="129"/>
      <c r="H51" s="75">
        <v>2000</v>
      </c>
      <c r="I51" s="122">
        <v>0</v>
      </c>
    </row>
    <row r="52" spans="1:9">
      <c r="A52" s="67"/>
      <c r="B52" s="67"/>
      <c r="C52" s="116"/>
      <c r="D52" s="116"/>
      <c r="E52" s="131"/>
      <c r="F52" s="132"/>
      <c r="G52" s="131">
        <v>0</v>
      </c>
      <c r="H52" s="132">
        <f t="shared" ref="H52" si="0">F52-G52</f>
        <v>0</v>
      </c>
      <c r="I52" s="133"/>
    </row>
    <row r="53" spans="1:9" ht="15.75" thickBot="1">
      <c r="A53" s="130"/>
      <c r="B53" s="130"/>
      <c r="C53" s="134">
        <f t="shared" ref="C53:I53" si="1">SUM(C5:C52)</f>
        <v>92000</v>
      </c>
      <c r="D53" s="134">
        <f t="shared" si="1"/>
        <v>24000</v>
      </c>
      <c r="E53" s="134">
        <f t="shared" si="1"/>
        <v>0</v>
      </c>
      <c r="F53" s="134">
        <f t="shared" si="1"/>
        <v>116000</v>
      </c>
      <c r="G53" s="134">
        <f t="shared" si="1"/>
        <v>0</v>
      </c>
      <c r="H53" s="134">
        <f t="shared" si="1"/>
        <v>116000</v>
      </c>
      <c r="I53" s="164">
        <f t="shared" si="1"/>
        <v>1</v>
      </c>
    </row>
    <row r="54" spans="1:9" ht="15.75" thickTop="1">
      <c r="A54"/>
      <c r="B54"/>
    </row>
    <row r="55" spans="1:9">
      <c r="A55"/>
      <c r="B55"/>
    </row>
    <row r="56" spans="1:9">
      <c r="A56"/>
      <c r="B56"/>
    </row>
    <row r="57" spans="1:9">
      <c r="A57"/>
      <c r="B57"/>
    </row>
    <row r="58" spans="1:9">
      <c r="A58"/>
      <c r="B58"/>
    </row>
    <row r="59" spans="1:9">
      <c r="A59"/>
      <c r="B59"/>
    </row>
    <row r="60" spans="1:9">
      <c r="A60"/>
      <c r="B60"/>
    </row>
    <row r="61" spans="1:9">
      <c r="A61"/>
      <c r="B61"/>
    </row>
    <row r="62" spans="1:9">
      <c r="A62"/>
      <c r="B62"/>
    </row>
    <row r="63" spans="1:9">
      <c r="A63"/>
      <c r="B63"/>
    </row>
    <row r="64" spans="1:9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</sheetData>
  <pageMargins left="0.7" right="0.7" top="0.75" bottom="0.75" header="0.3" footer="0.3"/>
  <pageSetup orientation="portrait" horizontalDpi="120" verticalDpi="7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A235"/>
  <sheetViews>
    <sheetView tabSelected="1" topLeftCell="A4" workbookViewId="0">
      <pane ySplit="1" topLeftCell="A5" activePane="bottomLeft" state="frozen"/>
      <selection activeCell="G4" sqref="G4"/>
      <selection pane="bottomLeft" activeCell="K8" sqref="K8"/>
    </sheetView>
  </sheetViews>
  <sheetFormatPr defaultColWidth="8.85546875" defaultRowHeight="15"/>
  <cols>
    <col min="2" max="2" width="12.85546875" customWidth="1"/>
    <col min="5" max="5" width="13.28515625" bestFit="1" customWidth="1"/>
    <col min="6" max="6" width="11.42578125" bestFit="1" customWidth="1"/>
    <col min="7" max="7" width="15" customWidth="1"/>
    <col min="8" max="8" width="12.28515625" customWidth="1"/>
    <col min="9" max="9" width="13.28515625" customWidth="1"/>
    <col min="10" max="10" width="10.85546875" customWidth="1"/>
    <col min="11" max="11" width="15.28515625" customWidth="1"/>
    <col min="12" max="13" width="15.28515625" style="1" customWidth="1"/>
    <col min="14" max="14" width="10.5703125" customWidth="1"/>
    <col min="15" max="15" width="11.28515625" bestFit="1" customWidth="1"/>
    <col min="16" max="16" width="10.5703125" customWidth="1"/>
    <col min="17" max="17" width="18" customWidth="1"/>
    <col min="18" max="18" width="22.28515625" customWidth="1"/>
    <col min="19" max="19" width="20.28515625" bestFit="1" customWidth="1"/>
    <col min="20" max="20" width="21.7109375" bestFit="1" customWidth="1"/>
    <col min="21" max="21" width="17.7109375" customWidth="1"/>
    <col min="22" max="22" width="13.140625" bestFit="1" customWidth="1"/>
    <col min="24" max="24" width="8.85546875" style="73"/>
  </cols>
  <sheetData>
    <row r="1" spans="1:27" ht="15.75">
      <c r="A1" s="23"/>
      <c r="B1" s="24"/>
      <c r="C1" s="24"/>
      <c r="D1" s="24"/>
      <c r="E1" s="21"/>
      <c r="F1" s="21"/>
      <c r="G1" s="21"/>
      <c r="H1" s="21"/>
      <c r="I1" s="21"/>
      <c r="J1" s="21"/>
      <c r="K1" s="25"/>
      <c r="L1" s="25"/>
      <c r="M1" s="25"/>
      <c r="N1" s="22"/>
      <c r="O1" s="21"/>
      <c r="P1" s="21"/>
      <c r="Q1" s="20"/>
      <c r="R1" s="20"/>
      <c r="S1" s="16"/>
      <c r="T1" s="17"/>
      <c r="U1" s="18"/>
      <c r="V1" s="18"/>
      <c r="W1" s="18"/>
      <c r="X1" s="71"/>
    </row>
    <row r="4" spans="1:27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194</v>
      </c>
      <c r="K4" s="8" t="s">
        <v>195</v>
      </c>
      <c r="L4" s="126" t="s">
        <v>196</v>
      </c>
      <c r="M4" s="126" t="s">
        <v>462</v>
      </c>
      <c r="N4" s="126" t="s">
        <v>283</v>
      </c>
      <c r="O4" s="9" t="s">
        <v>18</v>
      </c>
      <c r="P4" s="9" t="s">
        <v>19</v>
      </c>
      <c r="Q4" s="10" t="s">
        <v>31</v>
      </c>
      <c r="R4" s="11" t="s">
        <v>1</v>
      </c>
      <c r="S4" s="127" t="s">
        <v>20</v>
      </c>
      <c r="T4" s="12" t="s">
        <v>21</v>
      </c>
      <c r="U4" s="13" t="s">
        <v>22</v>
      </c>
      <c r="V4" s="14" t="s">
        <v>23</v>
      </c>
      <c r="W4" s="15" t="s">
        <v>24</v>
      </c>
      <c r="X4" s="72" t="s">
        <v>25</v>
      </c>
      <c r="Y4" s="15" t="s">
        <v>26</v>
      </c>
      <c r="Z4" s="15" t="s">
        <v>27</v>
      </c>
      <c r="AA4" s="15" t="s">
        <v>28</v>
      </c>
    </row>
    <row r="5" spans="1:27" ht="15.75">
      <c r="A5" s="30">
        <v>48261</v>
      </c>
      <c r="B5" s="32" t="s">
        <v>470</v>
      </c>
      <c r="C5" s="32" t="s">
        <v>471</v>
      </c>
      <c r="D5" s="32" t="s">
        <v>472</v>
      </c>
      <c r="E5" s="38">
        <v>1000</v>
      </c>
      <c r="F5" s="33">
        <v>0</v>
      </c>
      <c r="G5" s="33">
        <f>E5-F5</f>
        <v>1000</v>
      </c>
      <c r="H5" s="39">
        <v>100</v>
      </c>
      <c r="I5" s="33">
        <f>G5-H5</f>
        <v>900</v>
      </c>
      <c r="J5" s="39">
        <v>1</v>
      </c>
      <c r="K5" s="39">
        <v>0</v>
      </c>
      <c r="L5" s="39">
        <v>0</v>
      </c>
      <c r="M5" s="39">
        <v>0</v>
      </c>
      <c r="N5" s="39">
        <v>0</v>
      </c>
      <c r="O5" s="39">
        <v>200</v>
      </c>
      <c r="P5" s="140">
        <v>0</v>
      </c>
      <c r="Q5" s="33">
        <f>I5-J5-K5-L5-M5-N5-O5-P5</f>
        <v>699</v>
      </c>
      <c r="R5" s="35" t="s">
        <v>473</v>
      </c>
      <c r="S5" s="36" t="s">
        <v>474</v>
      </c>
      <c r="T5" s="37" t="s">
        <v>76</v>
      </c>
      <c r="U5" s="118" t="s">
        <v>475</v>
      </c>
      <c r="V5" s="68">
        <v>0</v>
      </c>
      <c r="W5" s="69">
        <v>0</v>
      </c>
      <c r="X5" s="69">
        <v>0</v>
      </c>
      <c r="Y5" s="70">
        <v>41797</v>
      </c>
      <c r="Z5" s="70">
        <v>41803</v>
      </c>
      <c r="AA5" s="67"/>
    </row>
    <row r="6" spans="1:27" ht="15.75">
      <c r="A6" s="43">
        <v>5825</v>
      </c>
      <c r="B6" s="41" t="s">
        <v>296</v>
      </c>
      <c r="C6" s="41" t="s">
        <v>476</v>
      </c>
      <c r="D6" s="41" t="s">
        <v>385</v>
      </c>
      <c r="E6" s="38">
        <v>1000</v>
      </c>
      <c r="F6" s="33">
        <v>0</v>
      </c>
      <c r="G6" s="33">
        <f>E6-F6</f>
        <v>1000</v>
      </c>
      <c r="H6" s="39">
        <v>100</v>
      </c>
      <c r="I6" s="33">
        <f>G6-H6</f>
        <v>900</v>
      </c>
      <c r="J6" s="39">
        <v>1</v>
      </c>
      <c r="K6" s="39">
        <v>0</v>
      </c>
      <c r="L6" s="39">
        <v>0</v>
      </c>
      <c r="M6" s="39">
        <v>0</v>
      </c>
      <c r="N6" s="39">
        <v>0</v>
      </c>
      <c r="O6" s="39">
        <v>200</v>
      </c>
      <c r="P6" s="140">
        <v>0</v>
      </c>
      <c r="Q6" s="33">
        <f>I6-J6-K6-L6-M6-N6-O6-P6</f>
        <v>699</v>
      </c>
      <c r="R6" s="35" t="s">
        <v>477</v>
      </c>
      <c r="S6" s="36" t="s">
        <v>478</v>
      </c>
      <c r="T6" s="37" t="s">
        <v>32</v>
      </c>
      <c r="U6" s="118" t="s">
        <v>33</v>
      </c>
      <c r="V6" s="68">
        <v>0</v>
      </c>
      <c r="W6" s="69">
        <v>0</v>
      </c>
      <c r="X6" s="69">
        <v>0</v>
      </c>
      <c r="Y6" s="70">
        <v>41797</v>
      </c>
      <c r="Z6" s="70">
        <v>41803</v>
      </c>
      <c r="AA6" s="67"/>
    </row>
    <row r="7" spans="1:27" ht="15.75">
      <c r="A7" s="30">
        <v>34684</v>
      </c>
      <c r="B7" s="32" t="s">
        <v>479</v>
      </c>
      <c r="C7" s="32" t="s">
        <v>300</v>
      </c>
      <c r="D7" s="32" t="s">
        <v>480</v>
      </c>
      <c r="E7" s="38">
        <v>1000</v>
      </c>
      <c r="F7" s="33">
        <v>0</v>
      </c>
      <c r="G7" s="33">
        <f>E7-F7</f>
        <v>1000</v>
      </c>
      <c r="H7" s="39">
        <v>100</v>
      </c>
      <c r="I7" s="33">
        <f>G7-H7</f>
        <v>900</v>
      </c>
      <c r="J7" s="39">
        <v>1</v>
      </c>
      <c r="K7" s="39">
        <v>0</v>
      </c>
      <c r="L7" s="39">
        <v>0</v>
      </c>
      <c r="M7" s="39">
        <v>0</v>
      </c>
      <c r="N7" s="39">
        <v>0</v>
      </c>
      <c r="O7" s="39">
        <v>200</v>
      </c>
      <c r="P7" s="140">
        <v>0</v>
      </c>
      <c r="Q7" s="33">
        <f>I7-J7-K7-L7-M7-N7-O7-P7</f>
        <v>699</v>
      </c>
      <c r="R7" s="35" t="s">
        <v>481</v>
      </c>
      <c r="S7" s="36" t="s">
        <v>482</v>
      </c>
      <c r="T7" s="37" t="s">
        <v>32</v>
      </c>
      <c r="U7" s="118" t="s">
        <v>37</v>
      </c>
      <c r="V7" s="68">
        <v>0</v>
      </c>
      <c r="W7" s="69">
        <v>0</v>
      </c>
      <c r="X7" s="69">
        <v>0</v>
      </c>
      <c r="Y7" s="70">
        <v>41797</v>
      </c>
      <c r="Z7" s="70">
        <v>41803</v>
      </c>
      <c r="AA7" s="67"/>
    </row>
    <row r="8" spans="1:27" ht="15.75">
      <c r="A8" s="43">
        <v>22633</v>
      </c>
      <c r="B8" s="41" t="s">
        <v>483</v>
      </c>
      <c r="C8" s="41" t="s">
        <v>44</v>
      </c>
      <c r="D8" s="41" t="s">
        <v>484</v>
      </c>
      <c r="E8" s="38">
        <v>1000</v>
      </c>
      <c r="F8" s="33">
        <v>0</v>
      </c>
      <c r="G8" s="33">
        <f>E8-F8</f>
        <v>1000</v>
      </c>
      <c r="H8" s="39">
        <v>100</v>
      </c>
      <c r="I8" s="33">
        <f>G8-H8</f>
        <v>900</v>
      </c>
      <c r="J8" s="39">
        <v>1</v>
      </c>
      <c r="K8" s="39">
        <v>0</v>
      </c>
      <c r="L8" s="39">
        <v>0</v>
      </c>
      <c r="M8" s="39">
        <v>0</v>
      </c>
      <c r="N8" s="39">
        <v>0</v>
      </c>
      <c r="O8" s="39">
        <v>200</v>
      </c>
      <c r="P8" s="140">
        <v>0</v>
      </c>
      <c r="Q8" s="33">
        <f>I8-J8-K8-L8-M8-N8-O8-P8</f>
        <v>699</v>
      </c>
      <c r="R8" s="41" t="s">
        <v>485</v>
      </c>
      <c r="S8" s="36" t="s">
        <v>486</v>
      </c>
      <c r="T8" s="37" t="s">
        <v>32</v>
      </c>
      <c r="U8" s="118" t="s">
        <v>41</v>
      </c>
      <c r="V8" s="68">
        <v>0</v>
      </c>
      <c r="W8" s="69">
        <v>0</v>
      </c>
      <c r="X8" s="69">
        <v>0</v>
      </c>
      <c r="Y8" s="70">
        <v>41797</v>
      </c>
      <c r="Z8" s="70">
        <v>41803</v>
      </c>
      <c r="AA8" s="67"/>
    </row>
    <row r="9" spans="1:27" ht="15.75">
      <c r="A9" s="30">
        <v>26898</v>
      </c>
      <c r="B9" s="32" t="s">
        <v>399</v>
      </c>
      <c r="C9" s="32" t="s">
        <v>487</v>
      </c>
      <c r="D9" s="32" t="s">
        <v>488</v>
      </c>
      <c r="E9" s="38">
        <v>2000</v>
      </c>
      <c r="F9" s="33">
        <v>0</v>
      </c>
      <c r="G9" s="33">
        <f>E9-F9</f>
        <v>2000</v>
      </c>
      <c r="H9" s="39">
        <v>200</v>
      </c>
      <c r="I9" s="33">
        <f>G9-H9</f>
        <v>1800</v>
      </c>
      <c r="J9" s="39">
        <v>2</v>
      </c>
      <c r="K9" s="39">
        <v>0</v>
      </c>
      <c r="L9" s="39">
        <v>0</v>
      </c>
      <c r="M9" s="39">
        <v>0</v>
      </c>
      <c r="N9" s="39">
        <v>0</v>
      </c>
      <c r="O9" s="39">
        <v>200</v>
      </c>
      <c r="P9" s="140">
        <v>0</v>
      </c>
      <c r="Q9" s="33">
        <f>I9-J9-K9-L9-M9-N9-O9-P9</f>
        <v>1598</v>
      </c>
      <c r="R9" s="35" t="s">
        <v>489</v>
      </c>
      <c r="S9" s="36" t="s">
        <v>490</v>
      </c>
      <c r="T9" s="37" t="s">
        <v>32</v>
      </c>
      <c r="U9" s="118" t="s">
        <v>33</v>
      </c>
      <c r="V9" s="68">
        <v>0</v>
      </c>
      <c r="W9" s="69">
        <v>0</v>
      </c>
      <c r="X9" s="69">
        <v>0</v>
      </c>
      <c r="Y9" s="70">
        <v>41797</v>
      </c>
      <c r="Z9" s="70">
        <v>41803</v>
      </c>
      <c r="AA9" s="67"/>
    </row>
    <row r="10" spans="1:27" ht="15.75">
      <c r="A10" s="30">
        <v>33624</v>
      </c>
      <c r="B10" s="32" t="s">
        <v>491</v>
      </c>
      <c r="C10" s="32" t="s">
        <v>492</v>
      </c>
      <c r="D10" s="32" t="s">
        <v>493</v>
      </c>
      <c r="E10" s="38">
        <v>1000</v>
      </c>
      <c r="F10" s="33">
        <v>0</v>
      </c>
      <c r="G10" s="33">
        <f>E10-F10</f>
        <v>1000</v>
      </c>
      <c r="H10" s="39">
        <v>100</v>
      </c>
      <c r="I10" s="33">
        <f>G10-H10</f>
        <v>900</v>
      </c>
      <c r="J10" s="39">
        <v>1</v>
      </c>
      <c r="K10" s="39">
        <v>0</v>
      </c>
      <c r="L10" s="39">
        <v>0</v>
      </c>
      <c r="M10" s="39">
        <v>0</v>
      </c>
      <c r="N10" s="39">
        <v>0</v>
      </c>
      <c r="O10" s="39">
        <v>200</v>
      </c>
      <c r="P10" s="140">
        <v>0</v>
      </c>
      <c r="Q10" s="33">
        <f>I10-J10-K10-L10-M10-N10-O10-P10</f>
        <v>699</v>
      </c>
      <c r="R10" s="35" t="s">
        <v>494</v>
      </c>
      <c r="S10" s="36" t="s">
        <v>495</v>
      </c>
      <c r="T10" s="37" t="s">
        <v>34</v>
      </c>
      <c r="U10" s="118" t="s">
        <v>35</v>
      </c>
      <c r="V10" s="68">
        <v>0</v>
      </c>
      <c r="W10" s="69">
        <v>0</v>
      </c>
      <c r="X10" s="69">
        <v>0</v>
      </c>
      <c r="Y10" s="70">
        <v>41797</v>
      </c>
      <c r="Z10" s="70">
        <v>41803</v>
      </c>
      <c r="AA10" s="67"/>
    </row>
    <row r="11" spans="1:27" ht="15.75">
      <c r="A11" s="30">
        <v>34937</v>
      </c>
      <c r="B11" s="30" t="s">
        <v>84</v>
      </c>
      <c r="C11" s="30" t="s">
        <v>95</v>
      </c>
      <c r="D11" s="30" t="s">
        <v>96</v>
      </c>
      <c r="E11" s="38">
        <v>32600</v>
      </c>
      <c r="F11" s="33">
        <f>E11*0.1</f>
        <v>3260</v>
      </c>
      <c r="G11" s="33">
        <f>E11-F11</f>
        <v>29340</v>
      </c>
      <c r="H11" s="39">
        <v>3260</v>
      </c>
      <c r="I11" s="33">
        <f>G11-H11</f>
        <v>26080</v>
      </c>
      <c r="J11" s="39">
        <v>47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140">
        <v>0</v>
      </c>
      <c r="Q11" s="33">
        <f>I11-J11-K11-L11-M11-N11-O11-P11</f>
        <v>26033</v>
      </c>
      <c r="R11" s="36" t="s">
        <v>97</v>
      </c>
      <c r="S11" s="36"/>
      <c r="T11" s="37" t="s">
        <v>76</v>
      </c>
      <c r="U11" s="118" t="s">
        <v>77</v>
      </c>
      <c r="V11" s="68">
        <v>0</v>
      </c>
      <c r="W11" s="69">
        <v>0</v>
      </c>
      <c r="X11" s="69">
        <v>0</v>
      </c>
      <c r="Y11" s="70">
        <v>41797</v>
      </c>
      <c r="Z11" s="70">
        <v>41803</v>
      </c>
      <c r="AA11" s="67"/>
    </row>
    <row r="12" spans="1:27" ht="15.75">
      <c r="A12" s="30">
        <v>37932</v>
      </c>
      <c r="B12" s="32" t="s">
        <v>98</v>
      </c>
      <c r="C12" s="32" t="s">
        <v>99</v>
      </c>
      <c r="D12" s="32" t="s">
        <v>100</v>
      </c>
      <c r="E12" s="38">
        <v>10000</v>
      </c>
      <c r="F12" s="33">
        <f>E12*0.1</f>
        <v>1000</v>
      </c>
      <c r="G12" s="33">
        <f>E12-F12</f>
        <v>9000</v>
      </c>
      <c r="H12" s="39">
        <v>1000</v>
      </c>
      <c r="I12" s="33">
        <f>G12-H12</f>
        <v>8000</v>
      </c>
      <c r="J12" s="39">
        <v>11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140">
        <v>0</v>
      </c>
      <c r="Q12" s="33">
        <f>I12-J12-K12-L12-M12-N12-O12-P12</f>
        <v>7989</v>
      </c>
      <c r="R12" s="35" t="s">
        <v>101</v>
      </c>
      <c r="S12" s="36"/>
      <c r="T12" s="37" t="s">
        <v>32</v>
      </c>
      <c r="U12" s="118" t="s">
        <v>42</v>
      </c>
      <c r="V12" s="68">
        <v>0</v>
      </c>
      <c r="W12" s="69">
        <v>0</v>
      </c>
      <c r="X12" s="69">
        <v>0</v>
      </c>
      <c r="Y12" s="70">
        <v>41797</v>
      </c>
      <c r="Z12" s="70">
        <v>41803</v>
      </c>
      <c r="AA12" s="67"/>
    </row>
    <row r="13" spans="1:27" ht="15.75">
      <c r="A13" s="30">
        <v>46543</v>
      </c>
      <c r="B13" s="32" t="s">
        <v>45</v>
      </c>
      <c r="C13" s="32" t="s">
        <v>46</v>
      </c>
      <c r="D13" s="32" t="s">
        <v>47</v>
      </c>
      <c r="E13" s="38">
        <v>2000</v>
      </c>
      <c r="F13" s="33">
        <v>0</v>
      </c>
      <c r="G13" s="33">
        <f>E13-F13</f>
        <v>2000</v>
      </c>
      <c r="H13" s="39">
        <v>200</v>
      </c>
      <c r="I13" s="33">
        <f>G13-H13</f>
        <v>1800</v>
      </c>
      <c r="J13" s="39">
        <v>2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140">
        <v>0</v>
      </c>
      <c r="Q13" s="33">
        <f>I13-J13-K13-L13-M13-N13-O13-P13</f>
        <v>1798</v>
      </c>
      <c r="R13" s="35" t="s">
        <v>48</v>
      </c>
      <c r="S13" s="36" t="s">
        <v>49</v>
      </c>
      <c r="T13" s="37" t="s">
        <v>32</v>
      </c>
      <c r="U13" s="118" t="s">
        <v>33</v>
      </c>
      <c r="V13" s="68">
        <v>0</v>
      </c>
      <c r="W13" s="69">
        <v>0</v>
      </c>
      <c r="X13" s="69">
        <v>0</v>
      </c>
      <c r="Y13" s="70">
        <v>41797</v>
      </c>
      <c r="Z13" s="70">
        <v>41803</v>
      </c>
      <c r="AA13" s="67"/>
    </row>
    <row r="14" spans="1:27" ht="15.75">
      <c r="A14" s="30">
        <v>24985</v>
      </c>
      <c r="B14" s="32" t="s">
        <v>301</v>
      </c>
      <c r="C14" s="32" t="s">
        <v>50</v>
      </c>
      <c r="D14" s="32" t="s">
        <v>302</v>
      </c>
      <c r="E14" s="38">
        <v>6000</v>
      </c>
      <c r="F14" s="33">
        <f>E14*0.1</f>
        <v>600</v>
      </c>
      <c r="G14" s="33">
        <f>E14-F14</f>
        <v>5400</v>
      </c>
      <c r="H14" s="39">
        <v>600</v>
      </c>
      <c r="I14" s="33">
        <f>G14-H14</f>
        <v>4800</v>
      </c>
      <c r="J14" s="39">
        <v>7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140">
        <v>0</v>
      </c>
      <c r="Q14" s="33">
        <f>I14-J14-K14-L14-M14-N14-O14-P14</f>
        <v>4793</v>
      </c>
      <c r="R14" s="35" t="s">
        <v>303</v>
      </c>
      <c r="S14" s="36" t="s">
        <v>304</v>
      </c>
      <c r="T14" s="37" t="s">
        <v>32</v>
      </c>
      <c r="U14" s="118" t="s">
        <v>33</v>
      </c>
      <c r="V14" s="68">
        <v>0</v>
      </c>
      <c r="W14" s="69">
        <v>0</v>
      </c>
      <c r="X14" s="69">
        <v>0</v>
      </c>
      <c r="Y14" s="70">
        <v>41797</v>
      </c>
      <c r="Z14" s="70">
        <v>41803</v>
      </c>
      <c r="AA14" s="67"/>
    </row>
    <row r="15" spans="1:27" ht="15.75">
      <c r="A15" s="30">
        <v>7724</v>
      </c>
      <c r="B15" s="30" t="s">
        <v>51</v>
      </c>
      <c r="C15" s="30" t="s">
        <v>52</v>
      </c>
      <c r="D15" s="30" t="s">
        <v>53</v>
      </c>
      <c r="E15" s="38">
        <v>2000</v>
      </c>
      <c r="F15" s="33">
        <v>0</v>
      </c>
      <c r="G15" s="33">
        <f>E15-F15</f>
        <v>2000</v>
      </c>
      <c r="H15" s="39">
        <v>200</v>
      </c>
      <c r="I15" s="33">
        <f>G15-H15</f>
        <v>1800</v>
      </c>
      <c r="J15" s="39">
        <v>3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140">
        <v>0</v>
      </c>
      <c r="Q15" s="33">
        <f>I15-J15-K15-L15-M15-N15-O15-P15</f>
        <v>1797</v>
      </c>
      <c r="R15" s="36" t="s">
        <v>54</v>
      </c>
      <c r="S15" s="36" t="s">
        <v>55</v>
      </c>
      <c r="T15" s="37" t="s">
        <v>32</v>
      </c>
      <c r="U15" s="118" t="s">
        <v>37</v>
      </c>
      <c r="V15" s="68">
        <v>0</v>
      </c>
      <c r="W15" s="69">
        <v>0</v>
      </c>
      <c r="X15" s="69">
        <v>0</v>
      </c>
      <c r="Y15" s="70">
        <v>41797</v>
      </c>
      <c r="Z15" s="70">
        <v>41803</v>
      </c>
      <c r="AA15" s="67"/>
    </row>
    <row r="16" spans="1:27" ht="15.75">
      <c r="A16" s="30">
        <v>10592</v>
      </c>
      <c r="B16" s="32" t="s">
        <v>57</v>
      </c>
      <c r="C16" s="32" t="s">
        <v>58</v>
      </c>
      <c r="D16" s="32" t="s">
        <v>59</v>
      </c>
      <c r="E16" s="38">
        <v>7000</v>
      </c>
      <c r="F16" s="33">
        <f>E16*0.1</f>
        <v>700</v>
      </c>
      <c r="G16" s="33">
        <f>E16-F16</f>
        <v>6300</v>
      </c>
      <c r="H16" s="39">
        <v>700</v>
      </c>
      <c r="I16" s="33">
        <f>G16-H16</f>
        <v>5600</v>
      </c>
      <c r="J16" s="39">
        <v>8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140">
        <v>0</v>
      </c>
      <c r="Q16" s="33">
        <f>I16-J16-K16-L16-M16-N16-O16-P16</f>
        <v>5592</v>
      </c>
      <c r="R16" s="35" t="s">
        <v>60</v>
      </c>
      <c r="S16" s="36" t="s">
        <v>61</v>
      </c>
      <c r="T16" s="37" t="s">
        <v>32</v>
      </c>
      <c r="U16" s="118" t="s">
        <v>41</v>
      </c>
      <c r="V16" s="68">
        <v>0</v>
      </c>
      <c r="W16" s="69">
        <v>0</v>
      </c>
      <c r="X16" s="69">
        <v>0</v>
      </c>
      <c r="Y16" s="70">
        <v>41797</v>
      </c>
      <c r="Z16" s="70">
        <v>41803</v>
      </c>
      <c r="AA16" s="67"/>
    </row>
    <row r="17" spans="1:27" ht="15.75">
      <c r="A17" s="30">
        <v>23276</v>
      </c>
      <c r="B17" s="32" t="s">
        <v>496</v>
      </c>
      <c r="C17" s="32" t="s">
        <v>79</v>
      </c>
      <c r="D17" s="32" t="s">
        <v>247</v>
      </c>
      <c r="E17" s="38">
        <v>1600</v>
      </c>
      <c r="F17" s="33">
        <v>0</v>
      </c>
      <c r="G17" s="33">
        <f>E17-F17</f>
        <v>1600</v>
      </c>
      <c r="H17" s="39">
        <v>160</v>
      </c>
      <c r="I17" s="33">
        <f>G17-H17</f>
        <v>1440</v>
      </c>
      <c r="J17" s="39">
        <v>2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140">
        <v>0</v>
      </c>
      <c r="Q17" s="33">
        <f>I17-J17-K17-L17-M17-N17-O17-P17</f>
        <v>1438</v>
      </c>
      <c r="R17" s="35" t="s">
        <v>497</v>
      </c>
      <c r="S17" s="36" t="s">
        <v>498</v>
      </c>
      <c r="T17" s="37" t="s">
        <v>32</v>
      </c>
      <c r="U17" s="118" t="s">
        <v>42</v>
      </c>
      <c r="V17" s="68">
        <v>0</v>
      </c>
      <c r="W17" s="69">
        <v>0</v>
      </c>
      <c r="X17" s="69">
        <v>0</v>
      </c>
      <c r="Y17" s="70">
        <v>41797</v>
      </c>
      <c r="Z17" s="70">
        <v>41803</v>
      </c>
      <c r="AA17" s="67"/>
    </row>
    <row r="18" spans="1:27" ht="15.75">
      <c r="A18" s="30">
        <v>20156</v>
      </c>
      <c r="B18" s="32" t="s">
        <v>499</v>
      </c>
      <c r="C18" s="32" t="s">
        <v>500</v>
      </c>
      <c r="D18" s="32" t="s">
        <v>501</v>
      </c>
      <c r="E18" s="38">
        <v>1000</v>
      </c>
      <c r="F18" s="33">
        <v>0</v>
      </c>
      <c r="G18" s="33">
        <f>E18-F18</f>
        <v>1000</v>
      </c>
      <c r="H18" s="39">
        <v>100</v>
      </c>
      <c r="I18" s="33">
        <f>G18-H18</f>
        <v>900</v>
      </c>
      <c r="J18" s="39">
        <v>1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140">
        <v>0</v>
      </c>
      <c r="Q18" s="33">
        <f>I18-J18-K18-L18-M18-N18-O18-P18</f>
        <v>899</v>
      </c>
      <c r="R18" s="35" t="s">
        <v>502</v>
      </c>
      <c r="S18" s="36" t="s">
        <v>503</v>
      </c>
      <c r="T18" s="37" t="s">
        <v>34</v>
      </c>
      <c r="U18" s="118" t="s">
        <v>35</v>
      </c>
      <c r="V18" s="68">
        <v>0</v>
      </c>
      <c r="W18" s="69">
        <v>0</v>
      </c>
      <c r="X18" s="69">
        <v>0</v>
      </c>
      <c r="Y18" s="70">
        <v>41797</v>
      </c>
      <c r="Z18" s="70">
        <v>41803</v>
      </c>
      <c r="AA18" s="67"/>
    </row>
    <row r="19" spans="1:27" ht="15.75">
      <c r="A19" s="30">
        <v>5898</v>
      </c>
      <c r="B19" s="32" t="s">
        <v>305</v>
      </c>
      <c r="C19" s="32" t="s">
        <v>306</v>
      </c>
      <c r="D19" s="32" t="s">
        <v>307</v>
      </c>
      <c r="E19" s="38">
        <v>1000</v>
      </c>
      <c r="F19" s="33">
        <v>0</v>
      </c>
      <c r="G19" s="33">
        <f>E19-F19</f>
        <v>1000</v>
      </c>
      <c r="H19" s="39">
        <v>100</v>
      </c>
      <c r="I19" s="33">
        <f>G19-H19</f>
        <v>900</v>
      </c>
      <c r="J19" s="39">
        <v>1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140">
        <v>0</v>
      </c>
      <c r="Q19" s="33">
        <f>I19-J19-K19-L19-M19-N19-O19-P19</f>
        <v>899</v>
      </c>
      <c r="R19" s="35" t="s">
        <v>308</v>
      </c>
      <c r="S19" s="36" t="s">
        <v>309</v>
      </c>
      <c r="T19" s="37" t="s">
        <v>76</v>
      </c>
      <c r="U19" s="118" t="s">
        <v>106</v>
      </c>
      <c r="V19" s="68">
        <v>0</v>
      </c>
      <c r="W19" s="69">
        <v>0</v>
      </c>
      <c r="X19" s="69">
        <v>0</v>
      </c>
      <c r="Y19" s="70">
        <v>41797</v>
      </c>
      <c r="Z19" s="70">
        <v>41803</v>
      </c>
      <c r="AA19" s="67"/>
    </row>
    <row r="20" spans="1:27" ht="15.75">
      <c r="A20" s="30">
        <v>30795</v>
      </c>
      <c r="B20" s="32" t="s">
        <v>248</v>
      </c>
      <c r="C20" s="32" t="s">
        <v>249</v>
      </c>
      <c r="D20" s="32" t="s">
        <v>250</v>
      </c>
      <c r="E20" s="38">
        <v>2000</v>
      </c>
      <c r="F20" s="33">
        <v>0</v>
      </c>
      <c r="G20" s="33">
        <f>E20-F20</f>
        <v>2000</v>
      </c>
      <c r="H20" s="39">
        <v>200</v>
      </c>
      <c r="I20" s="33">
        <f>G20-H20</f>
        <v>1800</v>
      </c>
      <c r="J20" s="39">
        <v>2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140">
        <v>0</v>
      </c>
      <c r="Q20" s="33">
        <f>I20-J20-K20-L20-M20-N20-O20-P20</f>
        <v>1798</v>
      </c>
      <c r="R20" s="36" t="s">
        <v>251</v>
      </c>
      <c r="S20" s="35" t="s">
        <v>252</v>
      </c>
      <c r="T20" s="42" t="s">
        <v>32</v>
      </c>
      <c r="U20" s="118" t="s">
        <v>41</v>
      </c>
      <c r="V20" s="68">
        <v>0</v>
      </c>
      <c r="W20" s="69">
        <v>0</v>
      </c>
      <c r="X20" s="69">
        <v>0</v>
      </c>
      <c r="Y20" s="70">
        <v>41797</v>
      </c>
      <c r="Z20" s="70">
        <v>41803</v>
      </c>
      <c r="AA20" s="67"/>
    </row>
    <row r="21" spans="1:27" ht="15.75">
      <c r="A21" s="30">
        <v>36835</v>
      </c>
      <c r="B21" s="30" t="s">
        <v>310</v>
      </c>
      <c r="C21" s="30" t="s">
        <v>311</v>
      </c>
      <c r="D21" s="30" t="s">
        <v>312</v>
      </c>
      <c r="E21" s="38">
        <v>1000</v>
      </c>
      <c r="F21" s="33">
        <v>0</v>
      </c>
      <c r="G21" s="33">
        <f>E21-F21</f>
        <v>1000</v>
      </c>
      <c r="H21" s="39">
        <v>100</v>
      </c>
      <c r="I21" s="33">
        <f>G21-H21</f>
        <v>900</v>
      </c>
      <c r="J21" s="39">
        <v>1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140">
        <v>0</v>
      </c>
      <c r="Q21" s="33">
        <f>I21-J21-K21-L21-M21-N21-O21-P21</f>
        <v>899</v>
      </c>
      <c r="R21" s="36" t="s">
        <v>313</v>
      </c>
      <c r="S21" s="36" t="s">
        <v>314</v>
      </c>
      <c r="T21" s="37" t="s">
        <v>32</v>
      </c>
      <c r="U21" s="118" t="s">
        <v>33</v>
      </c>
      <c r="V21" s="68">
        <v>0</v>
      </c>
      <c r="W21" s="69">
        <v>0</v>
      </c>
      <c r="X21" s="69">
        <v>0</v>
      </c>
      <c r="Y21" s="70">
        <v>41797</v>
      </c>
      <c r="Z21" s="70">
        <v>41803</v>
      </c>
      <c r="AA21" s="67"/>
    </row>
    <row r="22" spans="1:27" ht="15.75">
      <c r="A22" s="30">
        <v>58501</v>
      </c>
      <c r="B22" s="32" t="s">
        <v>62</v>
      </c>
      <c r="C22" s="32" t="s">
        <v>63</v>
      </c>
      <c r="D22" s="32" t="s">
        <v>64</v>
      </c>
      <c r="E22" s="38">
        <v>1000</v>
      </c>
      <c r="F22" s="33">
        <v>0</v>
      </c>
      <c r="G22" s="33">
        <f>E22-F22</f>
        <v>1000</v>
      </c>
      <c r="H22" s="39">
        <v>100</v>
      </c>
      <c r="I22" s="33">
        <f>G22-H22</f>
        <v>900</v>
      </c>
      <c r="J22" s="39">
        <v>1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140">
        <v>0</v>
      </c>
      <c r="Q22" s="33">
        <f>I22-J22-K22-L22-M22-N22-O22-P22</f>
        <v>899</v>
      </c>
      <c r="R22" s="35" t="s">
        <v>65</v>
      </c>
      <c r="S22" s="36" t="s">
        <v>66</v>
      </c>
      <c r="T22" s="37" t="s">
        <v>32</v>
      </c>
      <c r="U22" s="118" t="s">
        <v>33</v>
      </c>
      <c r="V22" s="68">
        <v>0</v>
      </c>
      <c r="W22" s="69">
        <v>0</v>
      </c>
      <c r="X22" s="69">
        <v>0</v>
      </c>
      <c r="Y22" s="70">
        <v>41797</v>
      </c>
      <c r="Z22" s="70">
        <v>41803</v>
      </c>
      <c r="AA22" s="67"/>
    </row>
    <row r="23" spans="1:27" ht="15.75">
      <c r="A23" s="30">
        <v>40300</v>
      </c>
      <c r="B23" s="32" t="s">
        <v>504</v>
      </c>
      <c r="C23" s="32" t="s">
        <v>505</v>
      </c>
      <c r="D23" s="32" t="s">
        <v>506</v>
      </c>
      <c r="E23" s="38">
        <v>1000</v>
      </c>
      <c r="F23" s="33">
        <v>0</v>
      </c>
      <c r="G23" s="33">
        <f>E23-F23</f>
        <v>1000</v>
      </c>
      <c r="H23" s="39">
        <v>100</v>
      </c>
      <c r="I23" s="33">
        <f>G23-H23</f>
        <v>900</v>
      </c>
      <c r="J23" s="39">
        <v>1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140">
        <v>0</v>
      </c>
      <c r="Q23" s="33">
        <f>I23-J23-K23-L23-M23-N23-O23-P23</f>
        <v>899</v>
      </c>
      <c r="R23" s="35" t="s">
        <v>507</v>
      </c>
      <c r="S23" s="36" t="s">
        <v>508</v>
      </c>
      <c r="T23" s="37" t="s">
        <v>32</v>
      </c>
      <c r="U23" s="118" t="s">
        <v>33</v>
      </c>
      <c r="V23" s="68">
        <v>0</v>
      </c>
      <c r="W23" s="69">
        <v>0</v>
      </c>
      <c r="X23" s="69">
        <v>0</v>
      </c>
      <c r="Y23" s="70">
        <v>41797</v>
      </c>
      <c r="Z23" s="70">
        <v>41803</v>
      </c>
      <c r="AA23" s="67"/>
    </row>
    <row r="24" spans="1:27" ht="15.75">
      <c r="A24" s="30">
        <v>30540</v>
      </c>
      <c r="B24" s="32" t="s">
        <v>315</v>
      </c>
      <c r="C24" s="32" t="s">
        <v>316</v>
      </c>
      <c r="D24" s="32" t="s">
        <v>317</v>
      </c>
      <c r="E24" s="38">
        <v>1000</v>
      </c>
      <c r="F24" s="33">
        <v>0</v>
      </c>
      <c r="G24" s="33">
        <f>E24-F24</f>
        <v>1000</v>
      </c>
      <c r="H24" s="39">
        <v>100</v>
      </c>
      <c r="I24" s="33">
        <f>G24-H24</f>
        <v>900</v>
      </c>
      <c r="J24" s="39">
        <v>1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140">
        <v>0</v>
      </c>
      <c r="Q24" s="33">
        <f>I24-J24-K24-L24-M24-N24-O24-P24</f>
        <v>899</v>
      </c>
      <c r="R24" s="35" t="s">
        <v>318</v>
      </c>
      <c r="S24" s="36" t="s">
        <v>319</v>
      </c>
      <c r="T24" s="37" t="s">
        <v>76</v>
      </c>
      <c r="U24" s="118" t="s">
        <v>106</v>
      </c>
      <c r="V24" s="68">
        <v>0</v>
      </c>
      <c r="W24" s="69">
        <v>0</v>
      </c>
      <c r="X24" s="69">
        <v>0</v>
      </c>
      <c r="Y24" s="70">
        <v>41797</v>
      </c>
      <c r="Z24" s="70">
        <v>41803</v>
      </c>
      <c r="AA24" s="67"/>
    </row>
    <row r="25" spans="1:27" ht="15.75">
      <c r="A25" s="30">
        <v>7851</v>
      </c>
      <c r="B25" s="30" t="s">
        <v>320</v>
      </c>
      <c r="C25" s="30" t="s">
        <v>280</v>
      </c>
      <c r="D25" s="30" t="s">
        <v>114</v>
      </c>
      <c r="E25" s="38">
        <v>1000</v>
      </c>
      <c r="F25" s="33">
        <v>0</v>
      </c>
      <c r="G25" s="33">
        <f>E25-F25</f>
        <v>1000</v>
      </c>
      <c r="H25" s="39">
        <v>100</v>
      </c>
      <c r="I25" s="33">
        <f>G25-H25</f>
        <v>900</v>
      </c>
      <c r="J25" s="39">
        <v>1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140">
        <v>0</v>
      </c>
      <c r="Q25" s="33">
        <f>I25-J25-K25-L25-M25-N25-O25-P25</f>
        <v>899</v>
      </c>
      <c r="R25" s="36" t="s">
        <v>321</v>
      </c>
      <c r="S25" s="36" t="s">
        <v>322</v>
      </c>
      <c r="T25" s="37" t="s">
        <v>32</v>
      </c>
      <c r="U25" s="118" t="s">
        <v>33</v>
      </c>
      <c r="V25" s="68">
        <v>0</v>
      </c>
      <c r="W25" s="69">
        <v>0</v>
      </c>
      <c r="X25" s="69">
        <v>0</v>
      </c>
      <c r="Y25" s="70">
        <v>41797</v>
      </c>
      <c r="Z25" s="70">
        <v>41803</v>
      </c>
      <c r="AA25" s="67"/>
    </row>
    <row r="26" spans="1:27" ht="15.75">
      <c r="A26" s="30">
        <v>56644</v>
      </c>
      <c r="B26" s="32" t="s">
        <v>323</v>
      </c>
      <c r="C26" s="32" t="s">
        <v>324</v>
      </c>
      <c r="D26" s="32" t="s">
        <v>325</v>
      </c>
      <c r="E26" s="38">
        <v>3000</v>
      </c>
      <c r="F26" s="33">
        <v>0</v>
      </c>
      <c r="G26" s="33">
        <f>E26-F26</f>
        <v>3000</v>
      </c>
      <c r="H26" s="39">
        <v>300</v>
      </c>
      <c r="I26" s="33">
        <f>G26-H26</f>
        <v>2700</v>
      </c>
      <c r="J26" s="39">
        <v>3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140">
        <v>0</v>
      </c>
      <c r="Q26" s="33">
        <f>I26-J26-K26-L26-M26-N26-O26-P26</f>
        <v>2697</v>
      </c>
      <c r="R26" s="35" t="s">
        <v>326</v>
      </c>
      <c r="S26" s="36" t="s">
        <v>327</v>
      </c>
      <c r="T26" s="37" t="s">
        <v>76</v>
      </c>
      <c r="U26" s="118" t="s">
        <v>93</v>
      </c>
      <c r="V26" s="68">
        <v>0</v>
      </c>
      <c r="W26" s="69">
        <v>0</v>
      </c>
      <c r="X26" s="69">
        <v>0</v>
      </c>
      <c r="Y26" s="70">
        <v>41797</v>
      </c>
      <c r="Z26" s="70">
        <v>41803</v>
      </c>
      <c r="AA26" s="67"/>
    </row>
    <row r="27" spans="1:27" ht="15.75">
      <c r="A27" s="30">
        <v>51437</v>
      </c>
      <c r="B27" s="32" t="s">
        <v>253</v>
      </c>
      <c r="C27" s="32" t="s">
        <v>254</v>
      </c>
      <c r="D27" s="32" t="s">
        <v>160</v>
      </c>
      <c r="E27" s="38">
        <v>2000</v>
      </c>
      <c r="F27" s="33">
        <v>0</v>
      </c>
      <c r="G27" s="33">
        <f>E27-F27</f>
        <v>2000</v>
      </c>
      <c r="H27" s="39">
        <v>200</v>
      </c>
      <c r="I27" s="33">
        <f>G27-H27</f>
        <v>1800</v>
      </c>
      <c r="J27" s="39">
        <v>2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140">
        <v>0</v>
      </c>
      <c r="Q27" s="33">
        <f>I27-J27-K27-L27-M27-N27-O27-P27</f>
        <v>1798</v>
      </c>
      <c r="R27" s="35" t="s">
        <v>255</v>
      </c>
      <c r="S27" s="36" t="s">
        <v>256</v>
      </c>
      <c r="T27" s="37" t="s">
        <v>32</v>
      </c>
      <c r="U27" s="118" t="s">
        <v>37</v>
      </c>
      <c r="V27" s="68">
        <v>0</v>
      </c>
      <c r="W27" s="69">
        <v>0</v>
      </c>
      <c r="X27" s="69">
        <v>0</v>
      </c>
      <c r="Y27" s="70">
        <v>41797</v>
      </c>
      <c r="Z27" s="70">
        <v>41803</v>
      </c>
      <c r="AA27" s="67"/>
    </row>
    <row r="28" spans="1:27" ht="15.75">
      <c r="A28" s="30">
        <v>11434</v>
      </c>
      <c r="B28" s="32" t="s">
        <v>509</v>
      </c>
      <c r="C28" s="32" t="s">
        <v>510</v>
      </c>
      <c r="D28" s="32" t="s">
        <v>64</v>
      </c>
      <c r="E28" s="38">
        <v>2000</v>
      </c>
      <c r="F28" s="33">
        <v>0</v>
      </c>
      <c r="G28" s="33">
        <f>E28-F28</f>
        <v>2000</v>
      </c>
      <c r="H28" s="39">
        <v>200</v>
      </c>
      <c r="I28" s="33">
        <f>G28-H28</f>
        <v>1800</v>
      </c>
      <c r="J28" s="39">
        <v>2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140">
        <v>0</v>
      </c>
      <c r="Q28" s="33">
        <f>I28-J28-K28-L28-M28-N28-O28-P28</f>
        <v>1798</v>
      </c>
      <c r="R28" s="35" t="s">
        <v>511</v>
      </c>
      <c r="S28" s="36" t="s">
        <v>512</v>
      </c>
      <c r="T28" s="37" t="s">
        <v>32</v>
      </c>
      <c r="U28" s="118" t="s">
        <v>33</v>
      </c>
      <c r="V28" s="68">
        <v>0</v>
      </c>
      <c r="W28" s="69">
        <v>0</v>
      </c>
      <c r="X28" s="69">
        <v>0</v>
      </c>
      <c r="Y28" s="70">
        <v>41797</v>
      </c>
      <c r="Z28" s="70">
        <v>41803</v>
      </c>
      <c r="AA28" s="67"/>
    </row>
    <row r="29" spans="1:27" ht="15.75">
      <c r="A29" s="30">
        <v>4356</v>
      </c>
      <c r="B29" s="30" t="s">
        <v>328</v>
      </c>
      <c r="C29" s="30" t="s">
        <v>329</v>
      </c>
      <c r="D29" s="30" t="s">
        <v>38</v>
      </c>
      <c r="E29" s="38">
        <v>1000</v>
      </c>
      <c r="F29" s="33">
        <v>0</v>
      </c>
      <c r="G29" s="33">
        <f>E29-F29</f>
        <v>1000</v>
      </c>
      <c r="H29" s="39">
        <v>100</v>
      </c>
      <c r="I29" s="33">
        <f>G29-H29</f>
        <v>900</v>
      </c>
      <c r="J29" s="39">
        <v>1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140">
        <v>0</v>
      </c>
      <c r="Q29" s="33">
        <f>I29-J29-K29-L29-M29-N29-O29-P29</f>
        <v>899</v>
      </c>
      <c r="R29" s="36" t="s">
        <v>330</v>
      </c>
      <c r="S29" s="36" t="s">
        <v>331</v>
      </c>
      <c r="T29" s="37" t="s">
        <v>32</v>
      </c>
      <c r="U29" s="118" t="s">
        <v>33</v>
      </c>
      <c r="V29" s="68">
        <v>0</v>
      </c>
      <c r="W29" s="69">
        <v>0</v>
      </c>
      <c r="X29" s="69">
        <v>0</v>
      </c>
      <c r="Y29" s="70">
        <v>41797</v>
      </c>
      <c r="Z29" s="70">
        <v>41803</v>
      </c>
      <c r="AA29" s="67"/>
    </row>
    <row r="30" spans="1:27" ht="15.75">
      <c r="A30" s="30">
        <v>12036</v>
      </c>
      <c r="B30" s="32" t="s">
        <v>247</v>
      </c>
      <c r="C30" s="32" t="s">
        <v>333</v>
      </c>
      <c r="D30" s="32" t="s">
        <v>334</v>
      </c>
      <c r="E30" s="38">
        <v>5000</v>
      </c>
      <c r="F30" s="33">
        <f>E30*0.1</f>
        <v>500</v>
      </c>
      <c r="G30" s="33">
        <f>E30-F30</f>
        <v>4500</v>
      </c>
      <c r="H30" s="39">
        <v>500</v>
      </c>
      <c r="I30" s="33">
        <f>G30-H30</f>
        <v>4000</v>
      </c>
      <c r="J30" s="39">
        <v>5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140">
        <v>2000</v>
      </c>
      <c r="Q30" s="33">
        <f>I30-J30-K30-L30-M30-N30-O30-P30</f>
        <v>1995</v>
      </c>
      <c r="R30" s="35" t="s">
        <v>335</v>
      </c>
      <c r="S30" s="36" t="s">
        <v>336</v>
      </c>
      <c r="T30" s="37" t="s">
        <v>32</v>
      </c>
      <c r="U30" s="118" t="s">
        <v>42</v>
      </c>
      <c r="V30" s="68">
        <v>0</v>
      </c>
      <c r="W30" s="69">
        <v>0</v>
      </c>
      <c r="X30" s="69">
        <v>0</v>
      </c>
      <c r="Y30" s="70">
        <v>41797</v>
      </c>
      <c r="Z30" s="70">
        <v>41803</v>
      </c>
      <c r="AA30" s="67"/>
    </row>
    <row r="31" spans="1:27" ht="15.75">
      <c r="A31" s="30">
        <v>9218</v>
      </c>
      <c r="B31" s="31" t="s">
        <v>513</v>
      </c>
      <c r="C31" s="32" t="s">
        <v>412</v>
      </c>
      <c r="D31" s="32" t="s">
        <v>514</v>
      </c>
      <c r="E31" s="38">
        <v>3000</v>
      </c>
      <c r="F31" s="33">
        <v>0</v>
      </c>
      <c r="G31" s="33">
        <f>E31-F31</f>
        <v>3000</v>
      </c>
      <c r="H31" s="39">
        <v>300</v>
      </c>
      <c r="I31" s="33">
        <f>G31-H31</f>
        <v>2700</v>
      </c>
      <c r="J31" s="39">
        <v>3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140">
        <v>0</v>
      </c>
      <c r="Q31" s="33">
        <f>I31-J31-K31-L31-M31-N31-O31-P31</f>
        <v>2697</v>
      </c>
      <c r="R31" s="35" t="s">
        <v>515</v>
      </c>
      <c r="S31" s="36" t="s">
        <v>516</v>
      </c>
      <c r="T31" s="37" t="s">
        <v>32</v>
      </c>
      <c r="U31" s="118" t="s">
        <v>37</v>
      </c>
      <c r="V31" s="68">
        <v>0</v>
      </c>
      <c r="W31" s="69">
        <v>0</v>
      </c>
      <c r="X31" s="69">
        <v>0</v>
      </c>
      <c r="Y31" s="70">
        <v>41797</v>
      </c>
      <c r="Z31" s="70">
        <v>41803</v>
      </c>
      <c r="AA31" s="67"/>
    </row>
    <row r="32" spans="1:27" ht="15.75">
      <c r="A32" s="30">
        <v>24796</v>
      </c>
      <c r="B32" s="30" t="s">
        <v>517</v>
      </c>
      <c r="C32" s="30" t="s">
        <v>518</v>
      </c>
      <c r="D32" s="30" t="s">
        <v>519</v>
      </c>
      <c r="E32" s="38">
        <v>1000</v>
      </c>
      <c r="F32" s="33">
        <v>0</v>
      </c>
      <c r="G32" s="33">
        <f>E32-F32</f>
        <v>1000</v>
      </c>
      <c r="H32" s="39">
        <v>100</v>
      </c>
      <c r="I32" s="33">
        <f>G32-H32</f>
        <v>900</v>
      </c>
      <c r="J32" s="39">
        <v>1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140">
        <v>0</v>
      </c>
      <c r="Q32" s="33">
        <f>I32-J32-K32-L32-M32-N32-O32-P32</f>
        <v>899</v>
      </c>
      <c r="R32" s="36" t="s">
        <v>520</v>
      </c>
      <c r="S32" s="36" t="s">
        <v>521</v>
      </c>
      <c r="T32" s="37" t="s">
        <v>32</v>
      </c>
      <c r="U32" s="118" t="s">
        <v>33</v>
      </c>
      <c r="V32" s="68">
        <v>0</v>
      </c>
      <c r="W32" s="69">
        <v>0</v>
      </c>
      <c r="X32" s="69">
        <v>0</v>
      </c>
      <c r="Y32" s="70">
        <v>41797</v>
      </c>
      <c r="Z32" s="70">
        <v>41803</v>
      </c>
      <c r="AA32" s="67"/>
    </row>
    <row r="33" spans="1:27" ht="15.75">
      <c r="A33" s="30">
        <v>9012</v>
      </c>
      <c r="B33" s="32" t="s">
        <v>338</v>
      </c>
      <c r="C33" s="32" t="s">
        <v>339</v>
      </c>
      <c r="D33" s="32" t="s">
        <v>312</v>
      </c>
      <c r="E33" s="38">
        <v>3600</v>
      </c>
      <c r="F33" s="33">
        <v>0</v>
      </c>
      <c r="G33" s="33">
        <f>E33-F33</f>
        <v>3600</v>
      </c>
      <c r="H33" s="39">
        <v>360</v>
      </c>
      <c r="I33" s="33">
        <f>G33-H33</f>
        <v>3240</v>
      </c>
      <c r="J33" s="39">
        <v>4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140">
        <v>0</v>
      </c>
      <c r="Q33" s="33">
        <f>I33-J33-K33-L33-M33-N33-O33-P33</f>
        <v>3236</v>
      </c>
      <c r="R33" s="35" t="s">
        <v>340</v>
      </c>
      <c r="S33" s="36" t="s">
        <v>341</v>
      </c>
      <c r="T33" s="37" t="s">
        <v>32</v>
      </c>
      <c r="U33" s="118" t="s">
        <v>33</v>
      </c>
      <c r="V33" s="68">
        <v>0</v>
      </c>
      <c r="W33" s="69">
        <v>0</v>
      </c>
      <c r="X33" s="69">
        <v>0</v>
      </c>
      <c r="Y33" s="70">
        <v>41797</v>
      </c>
      <c r="Z33" s="70">
        <v>41803</v>
      </c>
      <c r="AA33" s="67"/>
    </row>
    <row r="34" spans="1:27" ht="15.75">
      <c r="A34" s="32">
        <v>28502</v>
      </c>
      <c r="B34" s="40" t="s">
        <v>522</v>
      </c>
      <c r="C34" s="40" t="s">
        <v>523</v>
      </c>
      <c r="D34" s="40" t="s">
        <v>524</v>
      </c>
      <c r="E34" s="38">
        <v>1000</v>
      </c>
      <c r="F34" s="33">
        <v>0</v>
      </c>
      <c r="G34" s="33">
        <f>E34-F34</f>
        <v>1000</v>
      </c>
      <c r="H34" s="39">
        <v>100</v>
      </c>
      <c r="I34" s="33">
        <f>G34-H34</f>
        <v>900</v>
      </c>
      <c r="J34" s="39">
        <v>1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140">
        <v>0</v>
      </c>
      <c r="Q34" s="33">
        <f>I34-J34-K34-L34-M34-N34-O34-P34</f>
        <v>899</v>
      </c>
      <c r="R34" s="41" t="s">
        <v>525</v>
      </c>
      <c r="S34" s="41" t="s">
        <v>526</v>
      </c>
      <c r="T34" s="42" t="s">
        <v>32</v>
      </c>
      <c r="U34" s="41" t="s">
        <v>33</v>
      </c>
      <c r="V34" s="68">
        <v>0</v>
      </c>
      <c r="W34" s="69">
        <v>0</v>
      </c>
      <c r="X34" s="69">
        <v>0</v>
      </c>
      <c r="Y34" s="70">
        <v>41797</v>
      </c>
      <c r="Z34" s="70">
        <v>41803</v>
      </c>
      <c r="AA34" s="67"/>
    </row>
    <row r="35" spans="1:27" ht="15.75">
      <c r="A35" s="30">
        <v>51390</v>
      </c>
      <c r="B35" s="30" t="s">
        <v>68</v>
      </c>
      <c r="C35" s="30" t="s">
        <v>69</v>
      </c>
      <c r="D35" s="30" t="s">
        <v>70</v>
      </c>
      <c r="E35" s="38">
        <v>4000</v>
      </c>
      <c r="F35" s="33">
        <v>0</v>
      </c>
      <c r="G35" s="33">
        <f>E35-F35</f>
        <v>4000</v>
      </c>
      <c r="H35" s="39">
        <v>400</v>
      </c>
      <c r="I35" s="33">
        <f>G35-H35</f>
        <v>3600</v>
      </c>
      <c r="J35" s="39">
        <v>4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140">
        <v>0</v>
      </c>
      <c r="Q35" s="33">
        <f>I35-J35-K35-L35-M35-N35-O35-P35</f>
        <v>3596</v>
      </c>
      <c r="R35" s="36" t="s">
        <v>71</v>
      </c>
      <c r="S35" s="36" t="s">
        <v>72</v>
      </c>
      <c r="T35" s="37" t="s">
        <v>32</v>
      </c>
      <c r="U35" s="118" t="s">
        <v>33</v>
      </c>
      <c r="V35" s="68">
        <v>0</v>
      </c>
      <c r="W35" s="69">
        <v>0</v>
      </c>
      <c r="X35" s="69">
        <v>0</v>
      </c>
      <c r="Y35" s="70">
        <v>41797</v>
      </c>
      <c r="Z35" s="70">
        <v>41803</v>
      </c>
      <c r="AA35" s="67"/>
    </row>
    <row r="36" spans="1:27" ht="15.75">
      <c r="A36" s="30">
        <v>56637</v>
      </c>
      <c r="B36" s="32" t="s">
        <v>323</v>
      </c>
      <c r="C36" s="32" t="s">
        <v>527</v>
      </c>
      <c r="D36" s="32" t="s">
        <v>325</v>
      </c>
      <c r="E36" s="38">
        <v>4800</v>
      </c>
      <c r="F36" s="33">
        <v>0</v>
      </c>
      <c r="G36" s="33">
        <f>E36-F36</f>
        <v>4800</v>
      </c>
      <c r="H36" s="39">
        <v>480</v>
      </c>
      <c r="I36" s="33">
        <f>G36-H36</f>
        <v>4320</v>
      </c>
      <c r="J36" s="39">
        <v>6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140">
        <v>0</v>
      </c>
      <c r="Q36" s="33">
        <f>I36-J36-K36-L36-M36-N36-O36-P36</f>
        <v>4314</v>
      </c>
      <c r="R36" s="35" t="s">
        <v>528</v>
      </c>
      <c r="S36" s="36" t="s">
        <v>529</v>
      </c>
      <c r="T36" s="37" t="s">
        <v>76</v>
      </c>
      <c r="U36" s="118" t="s">
        <v>93</v>
      </c>
      <c r="V36" s="68">
        <v>0</v>
      </c>
      <c r="W36" s="69">
        <v>0</v>
      </c>
      <c r="X36" s="69">
        <v>0</v>
      </c>
      <c r="Y36" s="70">
        <v>41797</v>
      </c>
      <c r="Z36" s="70">
        <v>41803</v>
      </c>
      <c r="AA36" s="67"/>
    </row>
    <row r="37" spans="1:27" ht="15.75">
      <c r="A37" s="30">
        <v>47440</v>
      </c>
      <c r="B37" s="32" t="s">
        <v>343</v>
      </c>
      <c r="C37" s="32" t="s">
        <v>293</v>
      </c>
      <c r="D37" s="32" t="s">
        <v>344</v>
      </c>
      <c r="E37" s="38">
        <v>1000</v>
      </c>
      <c r="F37" s="33">
        <v>0</v>
      </c>
      <c r="G37" s="33">
        <f>E37-F37</f>
        <v>1000</v>
      </c>
      <c r="H37" s="39">
        <v>100</v>
      </c>
      <c r="I37" s="33">
        <f>G37-H37</f>
        <v>900</v>
      </c>
      <c r="J37" s="39">
        <v>1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140">
        <v>0</v>
      </c>
      <c r="Q37" s="33">
        <f>I37-J37-K37-L37-M37-N37-O37-P37</f>
        <v>899</v>
      </c>
      <c r="R37" s="35" t="s">
        <v>345</v>
      </c>
      <c r="S37" s="36" t="s">
        <v>346</v>
      </c>
      <c r="T37" s="37" t="s">
        <v>32</v>
      </c>
      <c r="U37" s="118" t="s">
        <v>42</v>
      </c>
      <c r="V37" s="68">
        <v>0</v>
      </c>
      <c r="W37" s="69">
        <v>0</v>
      </c>
      <c r="X37" s="69">
        <v>0</v>
      </c>
      <c r="Y37" s="70">
        <v>41797</v>
      </c>
      <c r="Z37" s="70">
        <v>41803</v>
      </c>
      <c r="AA37" s="67"/>
    </row>
    <row r="38" spans="1:27" ht="15.75">
      <c r="A38" s="30">
        <v>50920</v>
      </c>
      <c r="B38" s="32" t="s">
        <v>530</v>
      </c>
      <c r="C38" s="32" t="s">
        <v>531</v>
      </c>
      <c r="D38" s="32" t="s">
        <v>532</v>
      </c>
      <c r="E38" s="38">
        <v>1000</v>
      </c>
      <c r="F38" s="33">
        <v>0</v>
      </c>
      <c r="G38" s="33">
        <f>E38-F38</f>
        <v>1000</v>
      </c>
      <c r="H38" s="39">
        <v>100</v>
      </c>
      <c r="I38" s="33">
        <f>G38-H38</f>
        <v>900</v>
      </c>
      <c r="J38" s="39">
        <v>1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140">
        <v>0</v>
      </c>
      <c r="Q38" s="33">
        <f>I38-J38-K38-L38-M38-N38-O38-P38</f>
        <v>899</v>
      </c>
      <c r="R38" s="35" t="s">
        <v>533</v>
      </c>
      <c r="S38" s="36" t="s">
        <v>534</v>
      </c>
      <c r="T38" s="37" t="s">
        <v>32</v>
      </c>
      <c r="U38" s="118" t="s">
        <v>33</v>
      </c>
      <c r="V38" s="68">
        <v>0</v>
      </c>
      <c r="W38" s="69">
        <v>0</v>
      </c>
      <c r="X38" s="69">
        <v>0</v>
      </c>
      <c r="Y38" s="70">
        <v>41797</v>
      </c>
      <c r="Z38" s="70">
        <v>41803</v>
      </c>
      <c r="AA38" s="67"/>
    </row>
    <row r="39" spans="1:27" ht="15.75">
      <c r="A39" s="32">
        <v>67188</v>
      </c>
      <c r="B39" s="40" t="s">
        <v>535</v>
      </c>
      <c r="C39" s="40" t="s">
        <v>188</v>
      </c>
      <c r="D39" s="40" t="s">
        <v>536</v>
      </c>
      <c r="E39" s="41">
        <v>4000</v>
      </c>
      <c r="F39" s="33">
        <v>0</v>
      </c>
      <c r="G39" s="33">
        <f>E39-F39</f>
        <v>4000</v>
      </c>
      <c r="H39" s="41">
        <v>400</v>
      </c>
      <c r="I39" s="33">
        <f>G39-H39</f>
        <v>3600</v>
      </c>
      <c r="J39" s="41">
        <v>4</v>
      </c>
      <c r="K39" s="39">
        <v>0</v>
      </c>
      <c r="L39" s="39">
        <v>0</v>
      </c>
      <c r="M39" s="39">
        <v>0</v>
      </c>
      <c r="N39" s="39">
        <v>0</v>
      </c>
      <c r="O39" s="41">
        <v>0</v>
      </c>
      <c r="P39" s="140">
        <v>0</v>
      </c>
      <c r="Q39" s="33">
        <f>I39-J39-K39-L39-M39-N39-O39-P39</f>
        <v>3596</v>
      </c>
      <c r="R39" s="41" t="s">
        <v>537</v>
      </c>
      <c r="S39" s="41" t="s">
        <v>538</v>
      </c>
      <c r="T39" s="37" t="s">
        <v>32</v>
      </c>
      <c r="U39" s="118" t="s">
        <v>33</v>
      </c>
      <c r="V39" s="68">
        <v>0</v>
      </c>
      <c r="W39" s="69">
        <v>0</v>
      </c>
      <c r="X39" s="69">
        <v>0</v>
      </c>
      <c r="Y39" s="70">
        <v>41797</v>
      </c>
      <c r="Z39" s="70">
        <v>41803</v>
      </c>
      <c r="AA39" s="67"/>
    </row>
    <row r="40" spans="1:27" ht="15.75">
      <c r="A40" s="30">
        <v>68462</v>
      </c>
      <c r="B40" s="30" t="s">
        <v>350</v>
      </c>
      <c r="C40" s="30" t="s">
        <v>351</v>
      </c>
      <c r="D40" s="30" t="s">
        <v>352</v>
      </c>
      <c r="E40" s="38">
        <v>2000</v>
      </c>
      <c r="F40" s="33">
        <v>0</v>
      </c>
      <c r="G40" s="33">
        <f>E40-F40</f>
        <v>2000</v>
      </c>
      <c r="H40" s="39">
        <v>200</v>
      </c>
      <c r="I40" s="33">
        <f>G40-H40</f>
        <v>1800</v>
      </c>
      <c r="J40" s="39">
        <v>2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140">
        <v>0</v>
      </c>
      <c r="Q40" s="33">
        <f>I40-J40-K40-L40-M40-N40-O40-P40</f>
        <v>1798</v>
      </c>
      <c r="R40" s="36" t="s">
        <v>353</v>
      </c>
      <c r="S40" s="36" t="s">
        <v>354</v>
      </c>
      <c r="T40" s="37" t="s">
        <v>32</v>
      </c>
      <c r="U40" s="118" t="s">
        <v>33</v>
      </c>
      <c r="V40" s="68">
        <v>0</v>
      </c>
      <c r="W40" s="69">
        <v>0</v>
      </c>
      <c r="X40" s="69">
        <v>0</v>
      </c>
      <c r="Y40" s="70">
        <v>41797</v>
      </c>
      <c r="Z40" s="70">
        <v>41803</v>
      </c>
      <c r="AA40" s="67"/>
    </row>
    <row r="41" spans="1:27" ht="15.75">
      <c r="A41" s="30">
        <v>5979</v>
      </c>
      <c r="B41" s="32" t="s">
        <v>539</v>
      </c>
      <c r="C41" s="32" t="s">
        <v>540</v>
      </c>
      <c r="D41" s="32" t="s">
        <v>541</v>
      </c>
      <c r="E41" s="38">
        <v>1000</v>
      </c>
      <c r="F41" s="33">
        <v>0</v>
      </c>
      <c r="G41" s="33">
        <f>E41-F41</f>
        <v>1000</v>
      </c>
      <c r="H41" s="39">
        <v>100</v>
      </c>
      <c r="I41" s="33">
        <f>G41-H41</f>
        <v>900</v>
      </c>
      <c r="J41" s="39">
        <v>1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140">
        <v>0</v>
      </c>
      <c r="Q41" s="33">
        <f>I41-J41-K41-L41-M41-N41-O41-P41</f>
        <v>899</v>
      </c>
      <c r="R41" s="35" t="s">
        <v>542</v>
      </c>
      <c r="S41" s="36" t="s">
        <v>543</v>
      </c>
      <c r="T41" s="37" t="s">
        <v>32</v>
      </c>
      <c r="U41" s="118" t="s">
        <v>37</v>
      </c>
      <c r="V41" s="68">
        <v>0</v>
      </c>
      <c r="W41" s="69">
        <v>0</v>
      </c>
      <c r="X41" s="69">
        <v>0</v>
      </c>
      <c r="Y41" s="70">
        <v>41797</v>
      </c>
      <c r="Z41" s="70">
        <v>41803</v>
      </c>
      <c r="AA41" s="67"/>
    </row>
    <row r="42" spans="1:27" ht="15.75">
      <c r="A42" s="30">
        <v>28807</v>
      </c>
      <c r="B42" s="32" t="s">
        <v>355</v>
      </c>
      <c r="C42" s="32" t="s">
        <v>356</v>
      </c>
      <c r="D42" s="32" t="s">
        <v>357</v>
      </c>
      <c r="E42" s="38">
        <v>1000</v>
      </c>
      <c r="F42" s="33">
        <v>0</v>
      </c>
      <c r="G42" s="33">
        <f>E42-F42</f>
        <v>1000</v>
      </c>
      <c r="H42" s="39">
        <v>100</v>
      </c>
      <c r="I42" s="33">
        <f>G42-H42</f>
        <v>900</v>
      </c>
      <c r="J42" s="39">
        <v>2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140">
        <v>0</v>
      </c>
      <c r="Q42" s="33">
        <f>I42-J42-K42-L42-M42-N42-O42-P42</f>
        <v>898</v>
      </c>
      <c r="R42" s="35" t="s">
        <v>358</v>
      </c>
      <c r="S42" s="36" t="s">
        <v>359</v>
      </c>
      <c r="T42" s="37" t="s">
        <v>76</v>
      </c>
      <c r="U42" s="118" t="s">
        <v>77</v>
      </c>
      <c r="V42" s="68">
        <v>0</v>
      </c>
      <c r="W42" s="69">
        <v>0</v>
      </c>
      <c r="X42" s="69">
        <v>0</v>
      </c>
      <c r="Y42" s="70">
        <v>41797</v>
      </c>
      <c r="Z42" s="70">
        <v>41803</v>
      </c>
      <c r="AA42" s="67"/>
    </row>
    <row r="43" spans="1:27" ht="15.75">
      <c r="A43" s="30">
        <v>36688</v>
      </c>
      <c r="B43" s="32" t="s">
        <v>360</v>
      </c>
      <c r="C43" s="32" t="s">
        <v>361</v>
      </c>
      <c r="D43" s="32" t="s">
        <v>362</v>
      </c>
      <c r="E43" s="38">
        <v>1600</v>
      </c>
      <c r="F43" s="33">
        <v>0</v>
      </c>
      <c r="G43" s="33">
        <f>E43-F43</f>
        <v>1600</v>
      </c>
      <c r="H43" s="39">
        <v>160</v>
      </c>
      <c r="I43" s="33">
        <f>G43-H43</f>
        <v>1440</v>
      </c>
      <c r="J43" s="39">
        <v>2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140">
        <v>0</v>
      </c>
      <c r="Q43" s="33">
        <f>I43-J43-K43-L43-M43-N43-O43-P43</f>
        <v>1438</v>
      </c>
      <c r="R43" s="35" t="s">
        <v>363</v>
      </c>
      <c r="S43" s="36" t="s">
        <v>364</v>
      </c>
      <c r="T43" s="37" t="s">
        <v>32</v>
      </c>
      <c r="U43" s="118" t="s">
        <v>33</v>
      </c>
      <c r="V43" s="68">
        <v>0</v>
      </c>
      <c r="W43" s="69">
        <v>0</v>
      </c>
      <c r="X43" s="69">
        <v>0</v>
      </c>
      <c r="Y43" s="70">
        <v>41797</v>
      </c>
      <c r="Z43" s="70">
        <v>41803</v>
      </c>
      <c r="AA43" s="67"/>
    </row>
    <row r="44" spans="1:27" ht="15.75">
      <c r="A44" s="30">
        <v>20798</v>
      </c>
      <c r="B44" s="32" t="s">
        <v>544</v>
      </c>
      <c r="C44" s="32" t="s">
        <v>545</v>
      </c>
      <c r="D44" s="32" t="s">
        <v>40</v>
      </c>
      <c r="E44" s="38">
        <v>1000</v>
      </c>
      <c r="F44" s="33">
        <v>0</v>
      </c>
      <c r="G44" s="33">
        <f>E44-F44</f>
        <v>1000</v>
      </c>
      <c r="H44" s="39">
        <v>100</v>
      </c>
      <c r="I44" s="33">
        <f>G44-H44</f>
        <v>900</v>
      </c>
      <c r="J44" s="39">
        <v>1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140">
        <v>0</v>
      </c>
      <c r="Q44" s="33">
        <f>I44-J44-K44-L44-M44-N44-O44-P44</f>
        <v>899</v>
      </c>
      <c r="R44" s="35" t="s">
        <v>546</v>
      </c>
      <c r="S44" s="36" t="s">
        <v>547</v>
      </c>
      <c r="T44" s="37" t="s">
        <v>32</v>
      </c>
      <c r="U44" s="118" t="s">
        <v>37</v>
      </c>
      <c r="V44" s="68">
        <v>0</v>
      </c>
      <c r="W44" s="69">
        <v>0</v>
      </c>
      <c r="X44" s="69">
        <v>0</v>
      </c>
      <c r="Y44" s="70">
        <v>41797</v>
      </c>
      <c r="Z44" s="70">
        <v>41803</v>
      </c>
      <c r="AA44" s="67"/>
    </row>
    <row r="45" spans="1:27" ht="15.75">
      <c r="A45" s="30">
        <v>46185</v>
      </c>
      <c r="B45" s="30" t="s">
        <v>548</v>
      </c>
      <c r="C45" s="30" t="s">
        <v>455</v>
      </c>
      <c r="D45" s="30" t="s">
        <v>67</v>
      </c>
      <c r="E45" s="38">
        <v>1000</v>
      </c>
      <c r="F45" s="33">
        <v>0</v>
      </c>
      <c r="G45" s="33">
        <f>E45-F45</f>
        <v>1000</v>
      </c>
      <c r="H45" s="39">
        <v>100</v>
      </c>
      <c r="I45" s="33">
        <f>G45-H45</f>
        <v>900</v>
      </c>
      <c r="J45" s="39">
        <v>1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140">
        <v>0</v>
      </c>
      <c r="Q45" s="33">
        <f>I45-J45-K45-L45-M45-N45-O45-P45</f>
        <v>899</v>
      </c>
      <c r="R45" s="36" t="s">
        <v>549</v>
      </c>
      <c r="S45" s="36" t="s">
        <v>550</v>
      </c>
      <c r="T45" s="37" t="s">
        <v>32</v>
      </c>
      <c r="U45" s="118" t="s">
        <v>33</v>
      </c>
      <c r="V45" s="68">
        <v>0</v>
      </c>
      <c r="W45" s="69">
        <v>0</v>
      </c>
      <c r="X45" s="69">
        <v>0</v>
      </c>
      <c r="Y45" s="70">
        <v>41797</v>
      </c>
      <c r="Z45" s="70">
        <v>41803</v>
      </c>
      <c r="AA45" s="67"/>
    </row>
    <row r="46" spans="1:27" ht="15.75">
      <c r="A46" s="30">
        <v>53686</v>
      </c>
      <c r="B46" s="32" t="s">
        <v>551</v>
      </c>
      <c r="C46" s="32" t="s">
        <v>552</v>
      </c>
      <c r="D46" s="32" t="s">
        <v>553</v>
      </c>
      <c r="E46" s="38">
        <v>8400</v>
      </c>
      <c r="F46" s="33">
        <f>E46*0.1</f>
        <v>840</v>
      </c>
      <c r="G46" s="33">
        <f>E46-F46</f>
        <v>7560</v>
      </c>
      <c r="H46" s="39">
        <v>840</v>
      </c>
      <c r="I46" s="33">
        <f>G46-H46</f>
        <v>6720</v>
      </c>
      <c r="J46" s="39">
        <v>12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140">
        <v>0</v>
      </c>
      <c r="Q46" s="33">
        <f>I46-J46-K46-L46-M46-N46-O46-P46</f>
        <v>6708</v>
      </c>
      <c r="R46" s="35" t="s">
        <v>554</v>
      </c>
      <c r="S46" s="36" t="s">
        <v>555</v>
      </c>
      <c r="T46" s="37" t="s">
        <v>34</v>
      </c>
      <c r="U46" s="118" t="s">
        <v>43</v>
      </c>
      <c r="V46" s="68">
        <v>0</v>
      </c>
      <c r="W46" s="69">
        <v>0</v>
      </c>
      <c r="X46" s="69">
        <v>0</v>
      </c>
      <c r="Y46" s="70">
        <v>41797</v>
      </c>
      <c r="Z46" s="70">
        <v>41803</v>
      </c>
      <c r="AA46" s="67"/>
    </row>
    <row r="47" spans="1:27" ht="15.75">
      <c r="A47" s="30">
        <v>44808</v>
      </c>
      <c r="B47" s="32" t="s">
        <v>556</v>
      </c>
      <c r="C47" s="32" t="s">
        <v>557</v>
      </c>
      <c r="D47" s="32" t="s">
        <v>67</v>
      </c>
      <c r="E47" s="38">
        <v>2600</v>
      </c>
      <c r="F47" s="33">
        <v>0</v>
      </c>
      <c r="G47" s="33">
        <f>E47-F47</f>
        <v>2600</v>
      </c>
      <c r="H47" s="39">
        <v>260</v>
      </c>
      <c r="I47" s="33">
        <f>G47-H47</f>
        <v>2340</v>
      </c>
      <c r="J47" s="39">
        <v>3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140">
        <v>0</v>
      </c>
      <c r="Q47" s="33">
        <f>I47-J47-K47-L47-M47-N47-O47-P47</f>
        <v>2337</v>
      </c>
      <c r="R47" s="35" t="s">
        <v>558</v>
      </c>
      <c r="S47" s="36" t="s">
        <v>559</v>
      </c>
      <c r="T47" s="37" t="s">
        <v>32</v>
      </c>
      <c r="U47" s="118" t="s">
        <v>33</v>
      </c>
      <c r="V47" s="68">
        <v>0</v>
      </c>
      <c r="W47" s="69">
        <v>0</v>
      </c>
      <c r="X47" s="69">
        <v>0</v>
      </c>
      <c r="Y47" s="70">
        <v>41797</v>
      </c>
      <c r="Z47" s="70">
        <v>41803</v>
      </c>
      <c r="AA47" s="67"/>
    </row>
    <row r="48" spans="1:27" ht="15.75">
      <c r="A48" s="30">
        <v>18895</v>
      </c>
      <c r="B48" s="30" t="s">
        <v>368</v>
      </c>
      <c r="C48" s="30" t="s">
        <v>369</v>
      </c>
      <c r="D48" s="30" t="s">
        <v>370</v>
      </c>
      <c r="E48" s="38">
        <v>2200</v>
      </c>
      <c r="F48" s="33">
        <v>0</v>
      </c>
      <c r="G48" s="33">
        <f>E48-F48</f>
        <v>2200</v>
      </c>
      <c r="H48" s="39">
        <v>220</v>
      </c>
      <c r="I48" s="33">
        <f>G48-H48</f>
        <v>1980</v>
      </c>
      <c r="J48" s="39">
        <v>3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140">
        <v>0</v>
      </c>
      <c r="Q48" s="33">
        <f>I48-J48-K48-L48-M48-N48-O48-P48</f>
        <v>1977</v>
      </c>
      <c r="R48" s="36" t="s">
        <v>371</v>
      </c>
      <c r="S48" s="36" t="s">
        <v>372</v>
      </c>
      <c r="T48" s="37" t="s">
        <v>76</v>
      </c>
      <c r="U48" s="118" t="s">
        <v>77</v>
      </c>
      <c r="V48" s="68">
        <v>0</v>
      </c>
      <c r="W48" s="69">
        <v>0</v>
      </c>
      <c r="X48" s="69">
        <v>0</v>
      </c>
      <c r="Y48" s="70">
        <v>41797</v>
      </c>
      <c r="Z48" s="70">
        <v>41803</v>
      </c>
      <c r="AA48" s="67"/>
    </row>
    <row r="49" spans="1:27" ht="15.75">
      <c r="A49" s="30">
        <v>422</v>
      </c>
      <c r="B49" s="32" t="s">
        <v>78</v>
      </c>
      <c r="C49" s="32" t="s">
        <v>79</v>
      </c>
      <c r="D49" s="32" t="s">
        <v>80</v>
      </c>
      <c r="E49" s="38">
        <v>27600</v>
      </c>
      <c r="F49" s="33">
        <f>E49*0.1</f>
        <v>2760</v>
      </c>
      <c r="G49" s="33">
        <f>E49-F49</f>
        <v>24840</v>
      </c>
      <c r="H49" s="39">
        <v>2760</v>
      </c>
      <c r="I49" s="33">
        <f>G49-H49</f>
        <v>22080</v>
      </c>
      <c r="J49" s="39">
        <v>35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140">
        <v>0</v>
      </c>
      <c r="Q49" s="33">
        <f>I49-J49-K49-L49-M49-N49-O49-P49</f>
        <v>22045</v>
      </c>
      <c r="R49" s="35" t="s">
        <v>81</v>
      </c>
      <c r="S49" s="36" t="s">
        <v>82</v>
      </c>
      <c r="T49" s="37" t="s">
        <v>32</v>
      </c>
      <c r="U49" s="118" t="s">
        <v>41</v>
      </c>
      <c r="V49" s="68">
        <v>0</v>
      </c>
      <c r="W49" s="69">
        <v>0</v>
      </c>
      <c r="X49" s="69">
        <v>0</v>
      </c>
      <c r="Y49" s="70">
        <v>41797</v>
      </c>
      <c r="Z49" s="70">
        <v>41803</v>
      </c>
      <c r="AA49" s="67"/>
    </row>
    <row r="50" spans="1:27" ht="15.75">
      <c r="A50" s="30">
        <v>50847</v>
      </c>
      <c r="B50" s="32" t="s">
        <v>109</v>
      </c>
      <c r="C50" s="32" t="s">
        <v>110</v>
      </c>
      <c r="D50" s="32" t="s">
        <v>67</v>
      </c>
      <c r="E50" s="38">
        <v>1000</v>
      </c>
      <c r="F50" s="33">
        <v>0</v>
      </c>
      <c r="G50" s="33">
        <f>E50-F50</f>
        <v>1000</v>
      </c>
      <c r="H50" s="39">
        <v>100</v>
      </c>
      <c r="I50" s="33">
        <f>G50-H50</f>
        <v>900</v>
      </c>
      <c r="J50" s="39">
        <v>1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140">
        <v>0</v>
      </c>
      <c r="Q50" s="33">
        <f>I50-J50-K50-L50-M50-N50-O50-P50</f>
        <v>899</v>
      </c>
      <c r="R50" s="35" t="s">
        <v>111</v>
      </c>
      <c r="S50" s="36" t="s">
        <v>112</v>
      </c>
      <c r="T50" s="37" t="s">
        <v>76</v>
      </c>
      <c r="U50" s="118" t="s">
        <v>106</v>
      </c>
      <c r="V50" s="68">
        <v>0</v>
      </c>
      <c r="W50" s="69">
        <v>0</v>
      </c>
      <c r="X50" s="69">
        <v>0</v>
      </c>
      <c r="Y50" s="70">
        <v>41797</v>
      </c>
      <c r="Z50" s="70">
        <v>41803</v>
      </c>
      <c r="AA50" s="67"/>
    </row>
    <row r="51" spans="1:27" ht="15.75">
      <c r="A51" s="30">
        <v>28737</v>
      </c>
      <c r="B51" s="32" t="s">
        <v>560</v>
      </c>
      <c r="C51" s="32" t="s">
        <v>561</v>
      </c>
      <c r="D51" s="32" t="s">
        <v>562</v>
      </c>
      <c r="E51" s="38">
        <v>4000</v>
      </c>
      <c r="F51" s="33">
        <v>0</v>
      </c>
      <c r="G51" s="33">
        <f>E51-F51</f>
        <v>4000</v>
      </c>
      <c r="H51" s="39">
        <v>400</v>
      </c>
      <c r="I51" s="33">
        <f>G51-H51</f>
        <v>3600</v>
      </c>
      <c r="J51" s="39">
        <v>5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140">
        <v>0</v>
      </c>
      <c r="Q51" s="33">
        <f>I51-J51-K51-L51-M51-N51-O51-P51</f>
        <v>3595</v>
      </c>
      <c r="R51" s="35" t="s">
        <v>563</v>
      </c>
      <c r="S51" s="36" t="s">
        <v>564</v>
      </c>
      <c r="T51" s="37" t="s">
        <v>32</v>
      </c>
      <c r="U51" s="118" t="s">
        <v>33</v>
      </c>
      <c r="V51" s="68">
        <v>0</v>
      </c>
      <c r="W51" s="69">
        <v>0</v>
      </c>
      <c r="X51" s="69">
        <v>0</v>
      </c>
      <c r="Y51" s="70">
        <v>41797</v>
      </c>
      <c r="Z51" s="70">
        <v>41803</v>
      </c>
      <c r="AA51" s="67"/>
    </row>
    <row r="52" spans="1:27" ht="15.75">
      <c r="A52" s="30">
        <v>26567</v>
      </c>
      <c r="B52" s="32" t="s">
        <v>74</v>
      </c>
      <c r="C52" s="32" t="s">
        <v>565</v>
      </c>
      <c r="D52" s="32" t="s">
        <v>566</v>
      </c>
      <c r="E52" s="38">
        <v>2000</v>
      </c>
      <c r="F52" s="33">
        <v>0</v>
      </c>
      <c r="G52" s="33">
        <f>E52-F52</f>
        <v>2000</v>
      </c>
      <c r="H52" s="39">
        <v>200</v>
      </c>
      <c r="I52" s="33">
        <f>G52-H52</f>
        <v>1800</v>
      </c>
      <c r="J52" s="39">
        <v>2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140">
        <v>0</v>
      </c>
      <c r="Q52" s="33">
        <f>I52-J52-K52-L52-M52-N52-O52-P52</f>
        <v>1798</v>
      </c>
      <c r="R52" s="35" t="s">
        <v>567</v>
      </c>
      <c r="S52" s="36" t="s">
        <v>568</v>
      </c>
      <c r="T52" s="37" t="s">
        <v>32</v>
      </c>
      <c r="U52" s="118" t="s">
        <v>33</v>
      </c>
      <c r="V52" s="68">
        <v>0</v>
      </c>
      <c r="W52" s="69">
        <v>0</v>
      </c>
      <c r="X52" s="69">
        <v>0</v>
      </c>
      <c r="Y52" s="70">
        <v>41797</v>
      </c>
      <c r="Z52" s="70">
        <v>41803</v>
      </c>
      <c r="AA52" s="67"/>
    </row>
    <row r="53" spans="1:27" ht="15.75">
      <c r="A53" s="30">
        <v>35684</v>
      </c>
      <c r="B53" s="32" t="s">
        <v>569</v>
      </c>
      <c r="C53" s="32" t="s">
        <v>570</v>
      </c>
      <c r="D53" s="32" t="s">
        <v>67</v>
      </c>
      <c r="E53" s="38">
        <v>3000</v>
      </c>
      <c r="F53" s="33">
        <v>0</v>
      </c>
      <c r="G53" s="33">
        <f>E53-F53</f>
        <v>3000</v>
      </c>
      <c r="H53" s="39">
        <v>300</v>
      </c>
      <c r="I53" s="33">
        <f>G53-H53</f>
        <v>2700</v>
      </c>
      <c r="J53" s="39">
        <v>3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140">
        <v>0</v>
      </c>
      <c r="Q53" s="33">
        <f>I53-J53-K53-L53-M53-N53-O53-P53</f>
        <v>2697</v>
      </c>
      <c r="R53" s="35" t="s">
        <v>571</v>
      </c>
      <c r="S53" s="36" t="s">
        <v>572</v>
      </c>
      <c r="T53" s="37" t="s">
        <v>32</v>
      </c>
      <c r="U53" s="118" t="s">
        <v>33</v>
      </c>
      <c r="V53" s="68">
        <v>0</v>
      </c>
      <c r="W53" s="69">
        <v>0</v>
      </c>
      <c r="X53" s="69">
        <v>0</v>
      </c>
      <c r="Y53" s="70">
        <v>41797</v>
      </c>
      <c r="Z53" s="70">
        <v>41803</v>
      </c>
      <c r="AA53" s="67"/>
    </row>
    <row r="54" spans="1:27" ht="15.75">
      <c r="A54" s="30">
        <v>37334</v>
      </c>
      <c r="B54" s="32" t="s">
        <v>573</v>
      </c>
      <c r="C54" s="32" t="s">
        <v>574</v>
      </c>
      <c r="D54" s="32" t="s">
        <v>575</v>
      </c>
      <c r="E54" s="38">
        <v>2000</v>
      </c>
      <c r="F54" s="33">
        <v>0</v>
      </c>
      <c r="G54" s="33">
        <f>E54-F54</f>
        <v>2000</v>
      </c>
      <c r="H54" s="39">
        <v>200</v>
      </c>
      <c r="I54" s="33">
        <f>G54-H54</f>
        <v>1800</v>
      </c>
      <c r="J54" s="39">
        <v>2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140">
        <v>0</v>
      </c>
      <c r="Q54" s="33">
        <f>I54-J54-K54-L54-M54-N54-O54-P54</f>
        <v>1798</v>
      </c>
      <c r="R54" s="35" t="s">
        <v>576</v>
      </c>
      <c r="S54" s="36" t="s">
        <v>577</v>
      </c>
      <c r="T54" s="37" t="s">
        <v>32</v>
      </c>
      <c r="U54" s="118" t="s">
        <v>33</v>
      </c>
      <c r="V54" s="68">
        <v>0</v>
      </c>
      <c r="W54" s="69">
        <v>0</v>
      </c>
      <c r="X54" s="69">
        <v>0</v>
      </c>
      <c r="Y54" s="70">
        <v>41797</v>
      </c>
      <c r="Z54" s="70">
        <v>41803</v>
      </c>
      <c r="AA54" s="67"/>
    </row>
    <row r="55" spans="1:27" ht="15.75">
      <c r="A55" s="30">
        <v>7723</v>
      </c>
      <c r="B55" s="30" t="s">
        <v>51</v>
      </c>
      <c r="C55" s="30" t="s">
        <v>578</v>
      </c>
      <c r="D55" s="30" t="s">
        <v>579</v>
      </c>
      <c r="E55" s="38">
        <v>1000</v>
      </c>
      <c r="F55" s="33">
        <v>0</v>
      </c>
      <c r="G55" s="33">
        <f>E55-F55</f>
        <v>1000</v>
      </c>
      <c r="H55" s="39">
        <v>100</v>
      </c>
      <c r="I55" s="33">
        <f>G55-H55</f>
        <v>900</v>
      </c>
      <c r="J55" s="39">
        <v>1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140">
        <v>0</v>
      </c>
      <c r="Q55" s="33">
        <f>I55-J55-K55-L55-M55-N55-O55-P55</f>
        <v>899</v>
      </c>
      <c r="R55" s="36" t="s">
        <v>580</v>
      </c>
      <c r="S55" s="36" t="s">
        <v>581</v>
      </c>
      <c r="T55" s="37" t="s">
        <v>32</v>
      </c>
      <c r="U55" s="118" t="s">
        <v>37</v>
      </c>
      <c r="V55" s="68">
        <v>0</v>
      </c>
      <c r="W55" s="69">
        <v>0</v>
      </c>
      <c r="X55" s="69">
        <v>0</v>
      </c>
      <c r="Y55" s="70">
        <v>41797</v>
      </c>
      <c r="Z55" s="70">
        <v>41803</v>
      </c>
      <c r="AA55" s="67"/>
    </row>
    <row r="56" spans="1:27" ht="15.75">
      <c r="A56" s="30">
        <v>40957</v>
      </c>
      <c r="B56" s="32" t="s">
        <v>87</v>
      </c>
      <c r="C56" s="32" t="s">
        <v>88</v>
      </c>
      <c r="D56" s="32" t="s">
        <v>67</v>
      </c>
      <c r="E56" s="38">
        <v>5000</v>
      </c>
      <c r="F56" s="33">
        <f>E56*0.1</f>
        <v>500</v>
      </c>
      <c r="G56" s="33">
        <f>E56-F56</f>
        <v>4500</v>
      </c>
      <c r="H56" s="39">
        <v>500</v>
      </c>
      <c r="I56" s="33">
        <f>G56-H56</f>
        <v>4000</v>
      </c>
      <c r="J56" s="39">
        <v>5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140">
        <v>0</v>
      </c>
      <c r="Q56" s="33">
        <f>I56-J56-K56-L56-M56-N56-O56-P56</f>
        <v>3995</v>
      </c>
      <c r="R56" s="35" t="s">
        <v>89</v>
      </c>
      <c r="S56" s="36" t="s">
        <v>90</v>
      </c>
      <c r="T56" s="37" t="s">
        <v>32</v>
      </c>
      <c r="U56" s="118" t="s">
        <v>33</v>
      </c>
      <c r="V56" s="68">
        <v>0</v>
      </c>
      <c r="W56" s="69">
        <v>0</v>
      </c>
      <c r="X56" s="69">
        <v>0</v>
      </c>
      <c r="Y56" s="70">
        <v>41797</v>
      </c>
      <c r="Z56" s="70">
        <v>41803</v>
      </c>
      <c r="AA56" s="67"/>
    </row>
    <row r="57" spans="1:27" ht="15.75">
      <c r="A57" s="30">
        <v>33456</v>
      </c>
      <c r="B57" s="32" t="s">
        <v>374</v>
      </c>
      <c r="C57" s="32" t="s">
        <v>375</v>
      </c>
      <c r="D57" s="32" t="s">
        <v>91</v>
      </c>
      <c r="E57" s="38">
        <v>1000</v>
      </c>
      <c r="F57" s="33">
        <v>0</v>
      </c>
      <c r="G57" s="33">
        <f>E57-F57</f>
        <v>1000</v>
      </c>
      <c r="H57" s="39">
        <v>100</v>
      </c>
      <c r="I57" s="33">
        <f>G57-H57</f>
        <v>900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140">
        <v>0</v>
      </c>
      <c r="Q57" s="33">
        <f>I57-J57-K57-L57-M57-N57-O57-P57</f>
        <v>900</v>
      </c>
      <c r="R57" s="35" t="s">
        <v>376</v>
      </c>
      <c r="S57" s="36" t="s">
        <v>377</v>
      </c>
      <c r="T57" s="37" t="s">
        <v>76</v>
      </c>
      <c r="U57" s="118" t="s">
        <v>77</v>
      </c>
      <c r="V57" s="68">
        <v>0</v>
      </c>
      <c r="W57" s="69">
        <v>0</v>
      </c>
      <c r="X57" s="69">
        <v>0</v>
      </c>
      <c r="Y57" s="70">
        <v>41797</v>
      </c>
      <c r="Z57" s="70">
        <v>41803</v>
      </c>
      <c r="AA57" s="67"/>
    </row>
    <row r="58" spans="1:27" ht="15.75">
      <c r="A58" s="30">
        <v>6894</v>
      </c>
      <c r="B58" s="32" t="s">
        <v>582</v>
      </c>
      <c r="C58" s="32" t="s">
        <v>583</v>
      </c>
      <c r="D58" s="32" t="s">
        <v>584</v>
      </c>
      <c r="E58" s="38">
        <v>2000</v>
      </c>
      <c r="F58" s="33">
        <v>0</v>
      </c>
      <c r="G58" s="33">
        <f>E58-F58</f>
        <v>2000</v>
      </c>
      <c r="H58" s="39">
        <v>200</v>
      </c>
      <c r="I58" s="33">
        <f>G58-H58</f>
        <v>1800</v>
      </c>
      <c r="J58" s="39">
        <v>2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140">
        <v>0</v>
      </c>
      <c r="Q58" s="33">
        <f>I58-J58-K58-L58-M58-N58-O58-P58</f>
        <v>1798</v>
      </c>
      <c r="R58" s="35" t="s">
        <v>585</v>
      </c>
      <c r="S58" s="36" t="s">
        <v>586</v>
      </c>
      <c r="T58" s="37" t="s">
        <v>32</v>
      </c>
      <c r="U58" s="118" t="s">
        <v>33</v>
      </c>
      <c r="V58" s="68">
        <v>0</v>
      </c>
      <c r="W58" s="69">
        <v>0</v>
      </c>
      <c r="X58" s="69">
        <v>0</v>
      </c>
      <c r="Y58" s="70">
        <v>41797</v>
      </c>
      <c r="Z58" s="70">
        <v>41803</v>
      </c>
      <c r="AA58" s="67"/>
    </row>
    <row r="59" spans="1:27" ht="15.75">
      <c r="A59" s="30">
        <v>23845</v>
      </c>
      <c r="B59" s="32" t="s">
        <v>378</v>
      </c>
      <c r="C59" s="32" t="s">
        <v>379</v>
      </c>
      <c r="D59" s="32" t="s">
        <v>193</v>
      </c>
      <c r="E59" s="38">
        <v>2000</v>
      </c>
      <c r="F59" s="33">
        <v>0</v>
      </c>
      <c r="G59" s="33">
        <f>E59-F59</f>
        <v>2000</v>
      </c>
      <c r="H59" s="39">
        <v>200</v>
      </c>
      <c r="I59" s="33">
        <f>G59-H59</f>
        <v>1800</v>
      </c>
      <c r="J59" s="39">
        <v>3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140">
        <v>0</v>
      </c>
      <c r="Q59" s="33">
        <f>I59-J59-K59-L59-M59-N59-O59-P59</f>
        <v>1797</v>
      </c>
      <c r="R59" s="35" t="s">
        <v>380</v>
      </c>
      <c r="S59" s="36" t="s">
        <v>381</v>
      </c>
      <c r="T59" s="37" t="s">
        <v>76</v>
      </c>
      <c r="U59" s="118" t="s">
        <v>77</v>
      </c>
      <c r="V59" s="68">
        <v>0</v>
      </c>
      <c r="W59" s="69">
        <v>0</v>
      </c>
      <c r="X59" s="69">
        <v>0</v>
      </c>
      <c r="Y59" s="70">
        <v>41797</v>
      </c>
      <c r="Z59" s="70">
        <v>41803</v>
      </c>
      <c r="AA59" s="67"/>
    </row>
    <row r="60" spans="1:27" ht="15.75">
      <c r="A60" s="30">
        <v>50789</v>
      </c>
      <c r="B60" s="32" t="s">
        <v>382</v>
      </c>
      <c r="C60" s="32" t="s">
        <v>74</v>
      </c>
      <c r="D60" s="32" t="s">
        <v>40</v>
      </c>
      <c r="E60" s="38">
        <v>2000</v>
      </c>
      <c r="F60" s="33">
        <v>0</v>
      </c>
      <c r="G60" s="33">
        <f>E60-F60</f>
        <v>2000</v>
      </c>
      <c r="H60" s="39">
        <v>200</v>
      </c>
      <c r="I60" s="33">
        <f>G60-H60</f>
        <v>1800</v>
      </c>
      <c r="J60" s="39">
        <v>2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140">
        <v>0</v>
      </c>
      <c r="Q60" s="33">
        <f>I60-J60-K60-L60-M60-N60-O60-P60</f>
        <v>1798</v>
      </c>
      <c r="R60" s="35" t="s">
        <v>383</v>
      </c>
      <c r="S60" s="36" t="s">
        <v>384</v>
      </c>
      <c r="T60" s="37" t="s">
        <v>34</v>
      </c>
      <c r="U60" s="118" t="s">
        <v>43</v>
      </c>
      <c r="V60" s="68">
        <v>0</v>
      </c>
      <c r="W60" s="69">
        <v>0</v>
      </c>
      <c r="X60" s="69">
        <v>0</v>
      </c>
      <c r="Y60" s="70">
        <v>41797</v>
      </c>
      <c r="Z60" s="70">
        <v>41803</v>
      </c>
      <c r="AA60" s="67"/>
    </row>
    <row r="61" spans="1:27" ht="15.75">
      <c r="A61" s="30">
        <v>16853</v>
      </c>
      <c r="B61" s="32" t="s">
        <v>385</v>
      </c>
      <c r="C61" s="32" t="s">
        <v>386</v>
      </c>
      <c r="D61" s="32" t="s">
        <v>113</v>
      </c>
      <c r="E61" s="38">
        <v>1000</v>
      </c>
      <c r="F61" s="33">
        <v>0</v>
      </c>
      <c r="G61" s="33">
        <f>E61-F61</f>
        <v>1000</v>
      </c>
      <c r="H61" s="39">
        <v>100</v>
      </c>
      <c r="I61" s="33">
        <f>G61-H61</f>
        <v>900</v>
      </c>
      <c r="J61" s="39">
        <v>1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140">
        <v>0</v>
      </c>
      <c r="Q61" s="33">
        <f>I61-J61-K61-L61-M61-N61-O61-P61</f>
        <v>899</v>
      </c>
      <c r="R61" s="35" t="s">
        <v>387</v>
      </c>
      <c r="S61" s="36" t="s">
        <v>388</v>
      </c>
      <c r="T61" s="37" t="s">
        <v>32</v>
      </c>
      <c r="U61" s="118" t="s">
        <v>33</v>
      </c>
      <c r="V61" s="68">
        <v>0</v>
      </c>
      <c r="W61" s="69">
        <v>0</v>
      </c>
      <c r="X61" s="69">
        <v>0</v>
      </c>
      <c r="Y61" s="70">
        <v>41797</v>
      </c>
      <c r="Z61" s="70">
        <v>41803</v>
      </c>
      <c r="AA61" s="67"/>
    </row>
    <row r="62" spans="1:27" ht="15.75">
      <c r="A62" s="30">
        <v>9988</v>
      </c>
      <c r="B62" s="30" t="s">
        <v>389</v>
      </c>
      <c r="C62" s="30" t="s">
        <v>75</v>
      </c>
      <c r="D62" s="30" t="s">
        <v>390</v>
      </c>
      <c r="E62" s="38">
        <v>3000</v>
      </c>
      <c r="F62" s="33">
        <v>0</v>
      </c>
      <c r="G62" s="33">
        <f>E62-F62</f>
        <v>3000</v>
      </c>
      <c r="H62" s="39">
        <v>300</v>
      </c>
      <c r="I62" s="33">
        <f>G62-H62</f>
        <v>2700</v>
      </c>
      <c r="J62" s="39">
        <v>3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140">
        <v>0</v>
      </c>
      <c r="Q62" s="33">
        <f>I62-J62-K62-L62-M62-N62-O62-P62</f>
        <v>2697</v>
      </c>
      <c r="R62" s="36" t="s">
        <v>391</v>
      </c>
      <c r="S62" s="36" t="s">
        <v>392</v>
      </c>
      <c r="T62" s="37" t="s">
        <v>76</v>
      </c>
      <c r="U62" s="118" t="s">
        <v>93</v>
      </c>
      <c r="V62" s="68">
        <v>0</v>
      </c>
      <c r="W62" s="69">
        <v>0</v>
      </c>
      <c r="X62" s="69">
        <v>0</v>
      </c>
      <c r="Y62" s="70">
        <v>41797</v>
      </c>
      <c r="Z62" s="70">
        <v>41803</v>
      </c>
      <c r="AA62" s="67"/>
    </row>
    <row r="63" spans="1:27" ht="15.75">
      <c r="A63" s="30">
        <v>24913</v>
      </c>
      <c r="B63" s="32" t="s">
        <v>587</v>
      </c>
      <c r="C63" s="32" t="s">
        <v>588</v>
      </c>
      <c r="D63" s="32" t="s">
        <v>589</v>
      </c>
      <c r="E63" s="38">
        <v>1000</v>
      </c>
      <c r="F63" s="33">
        <v>0</v>
      </c>
      <c r="G63" s="33">
        <f>E63-F63</f>
        <v>1000</v>
      </c>
      <c r="H63" s="39">
        <v>100</v>
      </c>
      <c r="I63" s="33">
        <f>G63-H63</f>
        <v>900</v>
      </c>
      <c r="J63" s="39">
        <v>1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140">
        <v>0</v>
      </c>
      <c r="Q63" s="33">
        <f>I63-J63-K63-L63-M63-N63-O63-P63</f>
        <v>899</v>
      </c>
      <c r="R63" s="35" t="s">
        <v>590</v>
      </c>
      <c r="S63" s="36" t="s">
        <v>591</v>
      </c>
      <c r="T63" s="37" t="s">
        <v>76</v>
      </c>
      <c r="U63" s="118" t="s">
        <v>93</v>
      </c>
      <c r="V63" s="68">
        <v>0</v>
      </c>
      <c r="W63" s="69">
        <v>0</v>
      </c>
      <c r="X63" s="69">
        <v>0</v>
      </c>
      <c r="Y63" s="70">
        <v>41797</v>
      </c>
      <c r="Z63" s="70">
        <v>41803</v>
      </c>
      <c r="AA63" s="67"/>
    </row>
    <row r="64" spans="1:27" ht="15.75">
      <c r="A64" s="30">
        <v>3337</v>
      </c>
      <c r="B64" s="32" t="s">
        <v>592</v>
      </c>
      <c r="C64" s="32" t="s">
        <v>593</v>
      </c>
      <c r="D64" s="32" t="s">
        <v>436</v>
      </c>
      <c r="E64" s="38">
        <v>3000</v>
      </c>
      <c r="F64" s="33">
        <v>0</v>
      </c>
      <c r="G64" s="33">
        <f>E64-F64</f>
        <v>3000</v>
      </c>
      <c r="H64" s="39">
        <v>300</v>
      </c>
      <c r="I64" s="33">
        <f>G64-H64</f>
        <v>2700</v>
      </c>
      <c r="J64" s="39">
        <v>3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140">
        <v>0</v>
      </c>
      <c r="Q64" s="33">
        <f>I64-J64-K64-L64-M64-N64-O64-P64</f>
        <v>2697</v>
      </c>
      <c r="R64" s="35" t="s">
        <v>594</v>
      </c>
      <c r="S64" s="36" t="s">
        <v>595</v>
      </c>
      <c r="T64" s="37" t="s">
        <v>32</v>
      </c>
      <c r="U64" s="118" t="s">
        <v>33</v>
      </c>
      <c r="V64" s="68">
        <v>0</v>
      </c>
      <c r="W64" s="69">
        <v>0</v>
      </c>
      <c r="X64" s="69">
        <v>0</v>
      </c>
      <c r="Y64" s="70">
        <v>41797</v>
      </c>
      <c r="Z64" s="70">
        <v>41803</v>
      </c>
      <c r="AA64" s="67"/>
    </row>
    <row r="65" spans="1:27" ht="15.75">
      <c r="A65" s="30">
        <v>21561</v>
      </c>
      <c r="B65" s="30" t="s">
        <v>596</v>
      </c>
      <c r="C65" s="30" t="s">
        <v>597</v>
      </c>
      <c r="D65" s="30" t="s">
        <v>598</v>
      </c>
      <c r="E65" s="38">
        <v>2000</v>
      </c>
      <c r="F65" s="33">
        <v>0</v>
      </c>
      <c r="G65" s="33">
        <f>E65-F65</f>
        <v>2000</v>
      </c>
      <c r="H65" s="39">
        <v>200</v>
      </c>
      <c r="I65" s="33">
        <f>G65-H65</f>
        <v>1800</v>
      </c>
      <c r="J65" s="39">
        <v>2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140">
        <v>0</v>
      </c>
      <c r="Q65" s="33">
        <f>I65-J65-K65-L65-M65-N65-O65-P65</f>
        <v>1798</v>
      </c>
      <c r="R65" s="36" t="s">
        <v>599</v>
      </c>
      <c r="S65" s="36" t="s">
        <v>600</v>
      </c>
      <c r="T65" s="37" t="s">
        <v>76</v>
      </c>
      <c r="U65" s="118" t="s">
        <v>106</v>
      </c>
      <c r="V65" s="68">
        <v>0</v>
      </c>
      <c r="W65" s="69">
        <v>0</v>
      </c>
      <c r="X65" s="69">
        <v>0</v>
      </c>
      <c r="Y65" s="70">
        <v>41797</v>
      </c>
      <c r="Z65" s="70">
        <v>41803</v>
      </c>
      <c r="AA65" s="67"/>
    </row>
    <row r="66" spans="1:27" ht="15.75">
      <c r="A66" s="32">
        <v>38040</v>
      </c>
      <c r="B66" s="40" t="s">
        <v>601</v>
      </c>
      <c r="C66" s="40" t="s">
        <v>602</v>
      </c>
      <c r="D66" s="40" t="s">
        <v>443</v>
      </c>
      <c r="E66" s="41">
        <v>1000</v>
      </c>
      <c r="F66" s="33">
        <v>0</v>
      </c>
      <c r="G66" s="33">
        <f>E66-F66</f>
        <v>1000</v>
      </c>
      <c r="H66" s="41">
        <v>100</v>
      </c>
      <c r="I66" s="33">
        <f>G66-H66</f>
        <v>900</v>
      </c>
      <c r="J66" s="41">
        <v>1</v>
      </c>
      <c r="K66" s="39">
        <v>0</v>
      </c>
      <c r="L66" s="39">
        <v>0</v>
      </c>
      <c r="M66" s="39">
        <v>0</v>
      </c>
      <c r="N66" s="39">
        <v>0</v>
      </c>
      <c r="O66" s="41">
        <v>0</v>
      </c>
      <c r="P66" s="140">
        <v>0</v>
      </c>
      <c r="Q66" s="33">
        <f>I66-J66-K66-L66-M66-N66-O66-P66</f>
        <v>899</v>
      </c>
      <c r="R66" s="41" t="s">
        <v>603</v>
      </c>
      <c r="S66" s="41" t="s">
        <v>604</v>
      </c>
      <c r="T66" s="37" t="s">
        <v>32</v>
      </c>
      <c r="U66" s="118" t="s">
        <v>33</v>
      </c>
      <c r="V66" s="68">
        <v>0</v>
      </c>
      <c r="W66" s="69">
        <v>0</v>
      </c>
      <c r="X66" s="69">
        <v>0</v>
      </c>
      <c r="Y66" s="70">
        <v>41797</v>
      </c>
      <c r="Z66" s="70">
        <v>41803</v>
      </c>
      <c r="AA66" s="67"/>
    </row>
    <row r="67" spans="1:27" ht="15.75">
      <c r="A67" s="30">
        <v>42505</v>
      </c>
      <c r="B67" s="32" t="s">
        <v>605</v>
      </c>
      <c r="C67" s="32" t="s">
        <v>606</v>
      </c>
      <c r="D67" s="32" t="s">
        <v>67</v>
      </c>
      <c r="E67" s="38">
        <v>1000</v>
      </c>
      <c r="F67" s="33">
        <v>0</v>
      </c>
      <c r="G67" s="33">
        <f>E67-F67</f>
        <v>1000</v>
      </c>
      <c r="H67" s="39">
        <v>100</v>
      </c>
      <c r="I67" s="33">
        <f>G67-H67</f>
        <v>900</v>
      </c>
      <c r="J67" s="39">
        <v>1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140">
        <v>0</v>
      </c>
      <c r="Q67" s="33">
        <f>I67-J67-K67-L67-M67-N67-O67-P67</f>
        <v>899</v>
      </c>
      <c r="R67" s="35" t="s">
        <v>607</v>
      </c>
      <c r="S67" s="36" t="s">
        <v>608</v>
      </c>
      <c r="T67" s="37" t="s">
        <v>76</v>
      </c>
      <c r="U67" s="118" t="s">
        <v>77</v>
      </c>
      <c r="V67" s="68">
        <v>0</v>
      </c>
      <c r="W67" s="69">
        <v>0</v>
      </c>
      <c r="X67" s="69">
        <v>0</v>
      </c>
      <c r="Y67" s="70">
        <v>41797</v>
      </c>
      <c r="Z67" s="70">
        <v>41803</v>
      </c>
      <c r="AA67" s="67"/>
    </row>
    <row r="68" spans="1:27" ht="15.75">
      <c r="A68" s="30">
        <v>28822</v>
      </c>
      <c r="B68" s="32" t="s">
        <v>297</v>
      </c>
      <c r="C68" s="32" t="s">
        <v>373</v>
      </c>
      <c r="D68" s="32" t="s">
        <v>395</v>
      </c>
      <c r="E68" s="38">
        <v>1000</v>
      </c>
      <c r="F68" s="33">
        <v>0</v>
      </c>
      <c r="G68" s="33">
        <f>E68-F68</f>
        <v>1000</v>
      </c>
      <c r="H68" s="39">
        <v>100</v>
      </c>
      <c r="I68" s="33">
        <f>G68-H68</f>
        <v>900</v>
      </c>
      <c r="J68" s="39">
        <v>1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140">
        <v>0</v>
      </c>
      <c r="Q68" s="33">
        <f>I68-J68-K68-L68-M68-N68-O68-P68</f>
        <v>899</v>
      </c>
      <c r="R68" s="35" t="s">
        <v>396</v>
      </c>
      <c r="S68" s="36" t="s">
        <v>397</v>
      </c>
      <c r="T68" s="37" t="s">
        <v>76</v>
      </c>
      <c r="U68" s="118" t="s">
        <v>93</v>
      </c>
      <c r="V68" s="68">
        <v>0</v>
      </c>
      <c r="W68" s="69">
        <v>0</v>
      </c>
      <c r="X68" s="69">
        <v>0</v>
      </c>
      <c r="Y68" s="70">
        <v>41797</v>
      </c>
      <c r="Z68" s="70">
        <v>41803</v>
      </c>
      <c r="AA68" s="67"/>
    </row>
    <row r="69" spans="1:27" ht="15.75">
      <c r="A69" s="30">
        <v>41705</v>
      </c>
      <c r="B69" s="32" t="s">
        <v>609</v>
      </c>
      <c r="C69" s="32" t="s">
        <v>444</v>
      </c>
      <c r="D69" s="32" t="s">
        <v>610</v>
      </c>
      <c r="E69" s="38">
        <v>1000</v>
      </c>
      <c r="F69" s="33">
        <v>0</v>
      </c>
      <c r="G69" s="33">
        <f>E69-F69</f>
        <v>1000</v>
      </c>
      <c r="H69" s="39">
        <v>100</v>
      </c>
      <c r="I69" s="33">
        <f>G69-H69</f>
        <v>900</v>
      </c>
      <c r="J69" s="39">
        <v>1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140">
        <v>0</v>
      </c>
      <c r="Q69" s="33">
        <f>I69-J69-K69-L69-M69-N69-O69-P69</f>
        <v>899</v>
      </c>
      <c r="R69" s="35" t="s">
        <v>611</v>
      </c>
      <c r="S69" s="36" t="s">
        <v>612</v>
      </c>
      <c r="T69" s="37" t="s">
        <v>32</v>
      </c>
      <c r="U69" s="118" t="s">
        <v>33</v>
      </c>
      <c r="V69" s="68">
        <v>0</v>
      </c>
      <c r="W69" s="69">
        <v>0</v>
      </c>
      <c r="X69" s="69">
        <v>0</v>
      </c>
      <c r="Y69" s="70">
        <v>41797</v>
      </c>
      <c r="Z69" s="70">
        <v>41803</v>
      </c>
      <c r="AA69" s="67"/>
    </row>
    <row r="70" spans="1:27" ht="15.75">
      <c r="A70" s="43">
        <v>41261</v>
      </c>
      <c r="B70" s="44" t="s">
        <v>613</v>
      </c>
      <c r="C70" s="41" t="s">
        <v>614</v>
      </c>
      <c r="D70" s="41" t="s">
        <v>615</v>
      </c>
      <c r="E70" s="38">
        <v>1000</v>
      </c>
      <c r="F70" s="33">
        <v>0</v>
      </c>
      <c r="G70" s="33">
        <f>E70-F70</f>
        <v>1000</v>
      </c>
      <c r="H70" s="39">
        <v>100</v>
      </c>
      <c r="I70" s="33">
        <f>G70-H70</f>
        <v>900</v>
      </c>
      <c r="J70" s="39">
        <v>1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140">
        <v>0</v>
      </c>
      <c r="Q70" s="33">
        <f>I70-J70-K70-L70-M70-N70-O70-P70</f>
        <v>899</v>
      </c>
      <c r="R70" s="36" t="s">
        <v>616</v>
      </c>
      <c r="S70" s="35" t="s">
        <v>617</v>
      </c>
      <c r="T70" s="42" t="s">
        <v>32</v>
      </c>
      <c r="U70" s="118" t="s">
        <v>33</v>
      </c>
      <c r="V70" s="68">
        <v>0</v>
      </c>
      <c r="W70" s="69">
        <v>0</v>
      </c>
      <c r="X70" s="69">
        <v>0</v>
      </c>
      <c r="Y70" s="70">
        <v>41797</v>
      </c>
      <c r="Z70" s="70">
        <v>41803</v>
      </c>
      <c r="AA70" s="67"/>
    </row>
    <row r="71" spans="1:27" ht="15.75">
      <c r="A71" s="30">
        <v>47223</v>
      </c>
      <c r="B71" s="32" t="s">
        <v>92</v>
      </c>
      <c r="C71" s="32" t="s">
        <v>400</v>
      </c>
      <c r="D71" s="32" t="s">
        <v>401</v>
      </c>
      <c r="E71" s="38">
        <v>4000</v>
      </c>
      <c r="F71" s="33">
        <v>0</v>
      </c>
      <c r="G71" s="33">
        <f>E71-F71</f>
        <v>4000</v>
      </c>
      <c r="H71" s="39">
        <v>400</v>
      </c>
      <c r="I71" s="33">
        <f>G71-H71</f>
        <v>3600</v>
      </c>
      <c r="J71" s="39">
        <v>4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140">
        <v>0</v>
      </c>
      <c r="Q71" s="33">
        <f>I71-J71-K71-L71-M71-N71-O71-P71</f>
        <v>3596</v>
      </c>
      <c r="R71" s="35" t="s">
        <v>402</v>
      </c>
      <c r="S71" s="36" t="s">
        <v>403</v>
      </c>
      <c r="T71" s="37" t="s">
        <v>76</v>
      </c>
      <c r="U71" s="118" t="s">
        <v>93</v>
      </c>
      <c r="V71" s="68">
        <v>0</v>
      </c>
      <c r="W71" s="69">
        <v>0</v>
      </c>
      <c r="X71" s="69">
        <v>0</v>
      </c>
      <c r="Y71" s="70">
        <v>41797</v>
      </c>
      <c r="Z71" s="70">
        <v>41803</v>
      </c>
      <c r="AA71" s="67"/>
    </row>
    <row r="72" spans="1:27" ht="15.75">
      <c r="A72" s="30">
        <v>54496</v>
      </c>
      <c r="B72" s="66" t="s">
        <v>94</v>
      </c>
      <c r="C72" s="30" t="s">
        <v>618</v>
      </c>
      <c r="D72" s="30" t="s">
        <v>619</v>
      </c>
      <c r="E72" s="38">
        <v>1000</v>
      </c>
      <c r="F72" s="33">
        <v>0</v>
      </c>
      <c r="G72" s="33">
        <f>E72-F72</f>
        <v>1000</v>
      </c>
      <c r="H72" s="39">
        <v>100</v>
      </c>
      <c r="I72" s="33">
        <f>G72-H72</f>
        <v>900</v>
      </c>
      <c r="J72" s="39">
        <v>1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140">
        <v>0</v>
      </c>
      <c r="Q72" s="33">
        <f>I72-J72-K72-L72-M72-N72-O72-P72</f>
        <v>899</v>
      </c>
      <c r="R72" s="36" t="s">
        <v>620</v>
      </c>
      <c r="S72" s="36" t="s">
        <v>621</v>
      </c>
      <c r="T72" s="37" t="s">
        <v>32</v>
      </c>
      <c r="U72" s="118" t="s">
        <v>33</v>
      </c>
      <c r="V72" s="68">
        <v>0</v>
      </c>
      <c r="W72" s="69">
        <v>0</v>
      </c>
      <c r="X72" s="69">
        <v>0</v>
      </c>
      <c r="Y72" s="70">
        <v>41797</v>
      </c>
      <c r="Z72" s="70">
        <v>41803</v>
      </c>
      <c r="AA72" s="67"/>
    </row>
    <row r="73" spans="1:27" ht="15.75">
      <c r="A73" s="43">
        <v>262</v>
      </c>
      <c r="B73" s="41" t="s">
        <v>40</v>
      </c>
      <c r="C73" s="41" t="s">
        <v>259</v>
      </c>
      <c r="D73" s="41" t="s">
        <v>40</v>
      </c>
      <c r="E73" s="38">
        <v>3000</v>
      </c>
      <c r="F73" s="33">
        <v>0</v>
      </c>
      <c r="G73" s="33">
        <f>E73-F73</f>
        <v>3000</v>
      </c>
      <c r="H73" s="39">
        <v>300</v>
      </c>
      <c r="I73" s="33">
        <f>G73-H73</f>
        <v>2700</v>
      </c>
      <c r="J73" s="39">
        <v>4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140">
        <v>0</v>
      </c>
      <c r="Q73" s="33">
        <f>I73-J73-K73-L73-M73-N73-O73-P73</f>
        <v>2696</v>
      </c>
      <c r="R73" s="41" t="s">
        <v>260</v>
      </c>
      <c r="S73" s="35" t="s">
        <v>261</v>
      </c>
      <c r="T73" s="42" t="s">
        <v>32</v>
      </c>
      <c r="U73" s="118" t="s">
        <v>33</v>
      </c>
      <c r="V73" s="68">
        <v>0</v>
      </c>
      <c r="W73" s="69">
        <v>0</v>
      </c>
      <c r="X73" s="69">
        <v>0</v>
      </c>
      <c r="Y73" s="70">
        <v>41797</v>
      </c>
      <c r="Z73" s="70">
        <v>41803</v>
      </c>
      <c r="AA73" s="67"/>
    </row>
    <row r="74" spans="1:27" ht="15.75">
      <c r="A74" s="30">
        <v>37848</v>
      </c>
      <c r="B74" s="32" t="s">
        <v>270</v>
      </c>
      <c r="C74" s="32" t="s">
        <v>349</v>
      </c>
      <c r="D74" s="32" t="s">
        <v>193</v>
      </c>
      <c r="E74" s="38">
        <v>1000</v>
      </c>
      <c r="F74" s="33">
        <v>0</v>
      </c>
      <c r="G74" s="33">
        <f>E74-F74</f>
        <v>1000</v>
      </c>
      <c r="H74" s="39">
        <v>100</v>
      </c>
      <c r="I74" s="33">
        <f>G74-H74</f>
        <v>900</v>
      </c>
      <c r="J74" s="39">
        <v>1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140">
        <v>0</v>
      </c>
      <c r="Q74" s="33">
        <f>I74-J74-K74-L74-M74-N74-O74-P74</f>
        <v>899</v>
      </c>
      <c r="R74" s="35" t="s">
        <v>622</v>
      </c>
      <c r="S74" s="36" t="s">
        <v>623</v>
      </c>
      <c r="T74" s="37" t="s">
        <v>32</v>
      </c>
      <c r="U74" s="118" t="s">
        <v>33</v>
      </c>
      <c r="V74" s="68">
        <v>0</v>
      </c>
      <c r="W74" s="69">
        <v>0</v>
      </c>
      <c r="X74" s="69">
        <v>0</v>
      </c>
      <c r="Y74" s="70">
        <v>41797</v>
      </c>
      <c r="Z74" s="70">
        <v>41803</v>
      </c>
      <c r="AA74" s="67"/>
    </row>
    <row r="75" spans="1:27" ht="15.75">
      <c r="A75" s="30">
        <v>14535</v>
      </c>
      <c r="B75" s="32" t="s">
        <v>624</v>
      </c>
      <c r="C75" s="32" t="s">
        <v>625</v>
      </c>
      <c r="D75" s="32" t="s">
        <v>298</v>
      </c>
      <c r="E75" s="38">
        <v>1000</v>
      </c>
      <c r="F75" s="33">
        <v>0</v>
      </c>
      <c r="G75" s="33">
        <f>E75-F75</f>
        <v>1000</v>
      </c>
      <c r="H75" s="39">
        <v>100</v>
      </c>
      <c r="I75" s="33">
        <f>G75-H75</f>
        <v>900</v>
      </c>
      <c r="J75" s="39">
        <v>1</v>
      </c>
      <c r="K75" s="39">
        <v>0</v>
      </c>
      <c r="L75" s="39">
        <v>0</v>
      </c>
      <c r="M75" s="39">
        <v>0</v>
      </c>
      <c r="N75" s="39">
        <v>0</v>
      </c>
      <c r="O75" s="39">
        <v>200</v>
      </c>
      <c r="P75" s="140">
        <v>0</v>
      </c>
      <c r="Q75" s="33">
        <f>I75-J75-K75-L75-M75-N75-O75-P75</f>
        <v>699</v>
      </c>
      <c r="R75" s="35" t="s">
        <v>626</v>
      </c>
      <c r="S75" s="36" t="s">
        <v>627</v>
      </c>
      <c r="T75" s="37" t="s">
        <v>32</v>
      </c>
      <c r="U75" s="118" t="s">
        <v>33</v>
      </c>
      <c r="V75" s="68">
        <v>0</v>
      </c>
      <c r="W75" s="69">
        <v>0</v>
      </c>
      <c r="X75" s="69">
        <v>0</v>
      </c>
      <c r="Y75" s="70">
        <v>41797</v>
      </c>
      <c r="Z75" s="70">
        <v>41803</v>
      </c>
      <c r="AA75" s="67"/>
    </row>
    <row r="76" spans="1:27" ht="15.75">
      <c r="A76" s="43">
        <v>70002</v>
      </c>
      <c r="B76" s="41" t="s">
        <v>628</v>
      </c>
      <c r="C76" s="41" t="s">
        <v>629</v>
      </c>
      <c r="D76" s="41" t="s">
        <v>630</v>
      </c>
      <c r="E76" s="38">
        <v>600</v>
      </c>
      <c r="F76" s="33">
        <v>0</v>
      </c>
      <c r="G76" s="33">
        <f>E76-F76</f>
        <v>600</v>
      </c>
      <c r="H76" s="39">
        <v>60</v>
      </c>
      <c r="I76" s="33">
        <f>G76-H76</f>
        <v>540</v>
      </c>
      <c r="J76" s="39">
        <v>1</v>
      </c>
      <c r="K76" s="39">
        <v>0</v>
      </c>
      <c r="L76" s="39">
        <v>0</v>
      </c>
      <c r="M76" s="39">
        <v>0</v>
      </c>
      <c r="N76" s="39">
        <v>0</v>
      </c>
      <c r="O76" s="39">
        <v>200</v>
      </c>
      <c r="P76" s="140">
        <v>0</v>
      </c>
      <c r="Q76" s="33">
        <f>I76-J76-K76-L76-M76-N76-O76-P76</f>
        <v>339</v>
      </c>
      <c r="R76" s="44" t="s">
        <v>631</v>
      </c>
      <c r="S76" s="41" t="s">
        <v>632</v>
      </c>
      <c r="T76" s="42" t="s">
        <v>32</v>
      </c>
      <c r="U76" s="118" t="s">
        <v>93</v>
      </c>
      <c r="V76" s="68">
        <v>0</v>
      </c>
      <c r="W76" s="69">
        <v>0</v>
      </c>
      <c r="X76" s="69">
        <v>0</v>
      </c>
      <c r="Y76" s="70">
        <v>41797</v>
      </c>
      <c r="Z76" s="70">
        <v>41803</v>
      </c>
      <c r="AA76" s="67"/>
    </row>
    <row r="77" spans="1:27" ht="15.75">
      <c r="A77" s="30">
        <v>70037</v>
      </c>
      <c r="B77" s="32" t="s">
        <v>633</v>
      </c>
      <c r="C77" s="32" t="s">
        <v>634</v>
      </c>
      <c r="D77" s="32" t="s">
        <v>635</v>
      </c>
      <c r="E77" s="38">
        <v>600</v>
      </c>
      <c r="F77" s="33">
        <v>0</v>
      </c>
      <c r="G77" s="33">
        <f>E77-F77</f>
        <v>600</v>
      </c>
      <c r="H77" s="39">
        <v>60</v>
      </c>
      <c r="I77" s="33">
        <f>G77-H77</f>
        <v>540</v>
      </c>
      <c r="J77" s="39">
        <v>1</v>
      </c>
      <c r="K77" s="39">
        <v>0</v>
      </c>
      <c r="L77" s="39">
        <v>0</v>
      </c>
      <c r="M77" s="39">
        <v>0</v>
      </c>
      <c r="N77" s="39">
        <v>0</v>
      </c>
      <c r="O77" s="39">
        <v>200</v>
      </c>
      <c r="P77" s="140">
        <v>0</v>
      </c>
      <c r="Q77" s="33">
        <f>I77-J77-K77-L77-M77-N77-O77-P77</f>
        <v>339</v>
      </c>
      <c r="R77" s="35" t="s">
        <v>636</v>
      </c>
      <c r="S77" s="36" t="s">
        <v>637</v>
      </c>
      <c r="T77" s="37" t="s">
        <v>32</v>
      </c>
      <c r="U77" s="118" t="s">
        <v>33</v>
      </c>
      <c r="V77" s="68">
        <v>0</v>
      </c>
      <c r="W77" s="69">
        <v>0</v>
      </c>
      <c r="X77" s="69">
        <v>0</v>
      </c>
      <c r="Y77" s="70">
        <v>41797</v>
      </c>
      <c r="Z77" s="70">
        <v>41803</v>
      </c>
      <c r="AA77" s="67"/>
    </row>
    <row r="78" spans="1:27" ht="15.75">
      <c r="A78" s="30">
        <v>70111</v>
      </c>
      <c r="B78" s="32" t="s">
        <v>638</v>
      </c>
      <c r="C78" s="32" t="s">
        <v>457</v>
      </c>
      <c r="D78" s="32" t="s">
        <v>639</v>
      </c>
      <c r="E78" s="38">
        <v>2200</v>
      </c>
      <c r="F78" s="33">
        <v>0</v>
      </c>
      <c r="G78" s="33">
        <f>E78-F78</f>
        <v>2200</v>
      </c>
      <c r="H78" s="39">
        <v>220</v>
      </c>
      <c r="I78" s="33">
        <f>G78-H78</f>
        <v>1980</v>
      </c>
      <c r="J78" s="39">
        <v>3</v>
      </c>
      <c r="K78" s="39">
        <v>0</v>
      </c>
      <c r="L78" s="39">
        <v>0</v>
      </c>
      <c r="M78" s="39">
        <v>0</v>
      </c>
      <c r="N78" s="39">
        <v>0</v>
      </c>
      <c r="O78" s="39">
        <v>200</v>
      </c>
      <c r="P78" s="140">
        <v>0</v>
      </c>
      <c r="Q78" s="33">
        <f>I78-J78-K78-L78-M78-N78-O78-P78</f>
        <v>1777</v>
      </c>
      <c r="R78" s="36" t="s">
        <v>640</v>
      </c>
      <c r="S78" s="35" t="s">
        <v>641</v>
      </c>
      <c r="T78" s="42" t="s">
        <v>32</v>
      </c>
      <c r="U78" s="118" t="s">
        <v>77</v>
      </c>
      <c r="V78" s="68">
        <v>0</v>
      </c>
      <c r="W78" s="69">
        <v>0</v>
      </c>
      <c r="X78" s="69">
        <v>0</v>
      </c>
      <c r="Y78" s="70">
        <v>41797</v>
      </c>
      <c r="Z78" s="70">
        <v>41803</v>
      </c>
      <c r="AA78" s="67"/>
    </row>
    <row r="79" spans="1:27" ht="15.75">
      <c r="A79" s="30">
        <v>71148</v>
      </c>
      <c r="B79" s="32" t="s">
        <v>94</v>
      </c>
      <c r="C79" s="32" t="s">
        <v>642</v>
      </c>
      <c r="D79" s="32" t="s">
        <v>40</v>
      </c>
      <c r="E79" s="38">
        <v>4400</v>
      </c>
      <c r="F79" s="33">
        <v>0</v>
      </c>
      <c r="G79" s="33">
        <f>E79-F79</f>
        <v>4400</v>
      </c>
      <c r="H79" s="39">
        <v>440</v>
      </c>
      <c r="I79" s="33">
        <f>G79-H79</f>
        <v>3960</v>
      </c>
      <c r="J79" s="39">
        <v>6</v>
      </c>
      <c r="K79" s="39">
        <v>0</v>
      </c>
      <c r="L79" s="39">
        <v>0</v>
      </c>
      <c r="M79" s="39">
        <v>0</v>
      </c>
      <c r="N79" s="39">
        <v>0</v>
      </c>
      <c r="O79" s="39">
        <v>200</v>
      </c>
      <c r="P79" s="140">
        <v>0</v>
      </c>
      <c r="Q79" s="33">
        <f>I79-J79-K79-L79-M79-N79-O79-P79</f>
        <v>3754</v>
      </c>
      <c r="R79" s="35" t="s">
        <v>643</v>
      </c>
      <c r="S79" s="36" t="s">
        <v>644</v>
      </c>
      <c r="T79" s="37" t="s">
        <v>32</v>
      </c>
      <c r="U79" s="118" t="s">
        <v>77</v>
      </c>
      <c r="V79" s="68">
        <v>0</v>
      </c>
      <c r="W79" s="69">
        <v>0</v>
      </c>
      <c r="X79" s="69">
        <v>0</v>
      </c>
      <c r="Y79" s="70">
        <v>41797</v>
      </c>
      <c r="Z79" s="70">
        <v>41803</v>
      </c>
      <c r="AA79" s="67"/>
    </row>
    <row r="80" spans="1:27" ht="15.75">
      <c r="A80" s="30">
        <v>70963</v>
      </c>
      <c r="B80" s="30" t="s">
        <v>645</v>
      </c>
      <c r="C80" s="30" t="s">
        <v>646</v>
      </c>
      <c r="D80" s="30" t="s">
        <v>647</v>
      </c>
      <c r="E80" s="38">
        <v>600</v>
      </c>
      <c r="F80" s="33">
        <v>0</v>
      </c>
      <c r="G80" s="33">
        <f>E80-F80</f>
        <v>600</v>
      </c>
      <c r="H80" s="39">
        <v>60</v>
      </c>
      <c r="I80" s="33">
        <f>G80-H80</f>
        <v>540</v>
      </c>
      <c r="J80" s="39">
        <v>1</v>
      </c>
      <c r="K80" s="39">
        <v>0</v>
      </c>
      <c r="L80" s="39">
        <v>0</v>
      </c>
      <c r="M80" s="39">
        <v>0</v>
      </c>
      <c r="N80" s="39">
        <v>0</v>
      </c>
      <c r="O80" s="39">
        <v>200</v>
      </c>
      <c r="P80" s="140">
        <v>0</v>
      </c>
      <c r="Q80" s="33">
        <f>I80-J80-K80-L80-M80-N80-O80-P80</f>
        <v>339</v>
      </c>
      <c r="R80" s="36" t="s">
        <v>648</v>
      </c>
      <c r="S80" s="36" t="s">
        <v>649</v>
      </c>
      <c r="T80" s="37" t="s">
        <v>32</v>
      </c>
      <c r="U80" s="118" t="s">
        <v>41</v>
      </c>
      <c r="V80" s="68">
        <v>0</v>
      </c>
      <c r="W80" s="69">
        <v>0</v>
      </c>
      <c r="X80" s="69">
        <v>0</v>
      </c>
      <c r="Y80" s="70">
        <v>41797</v>
      </c>
      <c r="Z80" s="70">
        <v>41803</v>
      </c>
      <c r="AA80" s="67"/>
    </row>
    <row r="81" spans="1:27" ht="15.75">
      <c r="A81" s="30">
        <v>69991</v>
      </c>
      <c r="B81" s="32" t="s">
        <v>650</v>
      </c>
      <c r="C81" s="32" t="s">
        <v>56</v>
      </c>
      <c r="D81" s="32" t="s">
        <v>651</v>
      </c>
      <c r="E81" s="38">
        <v>2200</v>
      </c>
      <c r="F81" s="33">
        <v>0</v>
      </c>
      <c r="G81" s="33">
        <f>E81-F81</f>
        <v>2200</v>
      </c>
      <c r="H81" s="39">
        <v>220</v>
      </c>
      <c r="I81" s="33">
        <f>G81-H81</f>
        <v>1980</v>
      </c>
      <c r="J81" s="39">
        <v>3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140">
        <v>0</v>
      </c>
      <c r="Q81" s="33">
        <f>I81-J81-K81-L81-M81-N81-O81-P81</f>
        <v>1977</v>
      </c>
      <c r="R81" s="35" t="s">
        <v>652</v>
      </c>
      <c r="S81" s="36" t="s">
        <v>653</v>
      </c>
      <c r="T81" s="37" t="s">
        <v>32</v>
      </c>
      <c r="U81" s="118" t="s">
        <v>77</v>
      </c>
      <c r="V81" s="68">
        <v>0</v>
      </c>
      <c r="W81" s="69">
        <v>0</v>
      </c>
      <c r="X81" s="69">
        <v>0</v>
      </c>
      <c r="Y81" s="70">
        <v>41797</v>
      </c>
      <c r="Z81" s="70">
        <v>41803</v>
      </c>
      <c r="AA81" s="67"/>
    </row>
    <row r="82" spans="1:27" ht="15.75">
      <c r="A82" s="30">
        <v>70032</v>
      </c>
      <c r="B82" s="32" t="s">
        <v>654</v>
      </c>
      <c r="C82" s="32" t="s">
        <v>655</v>
      </c>
      <c r="D82" s="32" t="s">
        <v>656</v>
      </c>
      <c r="E82" s="38">
        <v>1000</v>
      </c>
      <c r="F82" s="33">
        <v>0</v>
      </c>
      <c r="G82" s="33">
        <f>E82-F82</f>
        <v>1000</v>
      </c>
      <c r="H82" s="39">
        <v>100</v>
      </c>
      <c r="I82" s="33">
        <f>G82-H82</f>
        <v>900</v>
      </c>
      <c r="J82" s="39">
        <v>1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140">
        <v>0</v>
      </c>
      <c r="Q82" s="33">
        <f>I82-J82-K82-L82-M82-N82-O82-P82</f>
        <v>899</v>
      </c>
      <c r="R82" s="35" t="s">
        <v>657</v>
      </c>
      <c r="S82" s="36"/>
      <c r="T82" s="37" t="s">
        <v>32</v>
      </c>
      <c r="U82" s="118" t="s">
        <v>77</v>
      </c>
      <c r="V82" s="68">
        <v>0</v>
      </c>
      <c r="W82" s="69">
        <v>0</v>
      </c>
      <c r="X82" s="69">
        <v>0</v>
      </c>
      <c r="Y82" s="70">
        <v>41797</v>
      </c>
      <c r="Z82" s="70">
        <v>41803</v>
      </c>
      <c r="AA82" s="67"/>
    </row>
    <row r="83" spans="1:27" ht="15.75">
      <c r="A83" s="30">
        <v>17932</v>
      </c>
      <c r="B83" s="30" t="s">
        <v>413</v>
      </c>
      <c r="C83" s="30" t="s">
        <v>414</v>
      </c>
      <c r="D83" s="30" t="s">
        <v>415</v>
      </c>
      <c r="E83" s="38">
        <v>1000</v>
      </c>
      <c r="F83" s="33">
        <v>0</v>
      </c>
      <c r="G83" s="33">
        <f>E83-F83</f>
        <v>1000</v>
      </c>
      <c r="H83" s="39">
        <v>100</v>
      </c>
      <c r="I83" s="33">
        <f>G83-H83</f>
        <v>900</v>
      </c>
      <c r="J83" s="39">
        <v>1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140">
        <v>0</v>
      </c>
      <c r="Q83" s="33">
        <f>I83-J83-K83-L83-M83-N83-O83-P83</f>
        <v>899</v>
      </c>
      <c r="R83" s="36" t="s">
        <v>416</v>
      </c>
      <c r="S83" s="36" t="s">
        <v>417</v>
      </c>
      <c r="T83" s="37" t="s">
        <v>32</v>
      </c>
      <c r="U83" s="118" t="s">
        <v>33</v>
      </c>
      <c r="V83" s="68">
        <v>0</v>
      </c>
      <c r="W83" s="69">
        <v>0</v>
      </c>
      <c r="X83" s="69">
        <v>0</v>
      </c>
      <c r="Y83" s="70">
        <v>41797</v>
      </c>
      <c r="Z83" s="70">
        <v>41803</v>
      </c>
      <c r="AA83" s="67"/>
    </row>
    <row r="84" spans="1:27" ht="15.75">
      <c r="A84" s="30">
        <v>17801</v>
      </c>
      <c r="B84" s="32" t="s">
        <v>263</v>
      </c>
      <c r="C84" s="32" t="s">
        <v>264</v>
      </c>
      <c r="D84" s="32" t="s">
        <v>91</v>
      </c>
      <c r="E84" s="38">
        <v>9000</v>
      </c>
      <c r="F84" s="33">
        <f>E84*0.1</f>
        <v>900</v>
      </c>
      <c r="G84" s="33">
        <f>E84-F84</f>
        <v>8100</v>
      </c>
      <c r="H84" s="39">
        <v>900</v>
      </c>
      <c r="I84" s="33">
        <f>G84-H84</f>
        <v>7200</v>
      </c>
      <c r="J84" s="39">
        <v>10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140">
        <v>0</v>
      </c>
      <c r="Q84" s="33">
        <f>I84-J84-K84-L84-M84-N84-O84-P84</f>
        <v>7190</v>
      </c>
      <c r="R84" s="35" t="s">
        <v>265</v>
      </c>
      <c r="S84" s="36" t="s">
        <v>266</v>
      </c>
      <c r="T84" s="37" t="s">
        <v>76</v>
      </c>
      <c r="U84" s="118" t="s">
        <v>77</v>
      </c>
      <c r="V84" s="68">
        <v>0</v>
      </c>
      <c r="W84" s="69">
        <v>0</v>
      </c>
      <c r="X84" s="69">
        <v>0</v>
      </c>
      <c r="Y84" s="70">
        <v>41797</v>
      </c>
      <c r="Z84" s="70">
        <v>41803</v>
      </c>
      <c r="AA84" s="67"/>
    </row>
    <row r="85" spans="1:27" ht="15.75">
      <c r="A85" s="30">
        <v>70789</v>
      </c>
      <c r="B85" s="30" t="s">
        <v>658</v>
      </c>
      <c r="C85" s="30" t="s">
        <v>659</v>
      </c>
      <c r="D85" s="30" t="s">
        <v>436</v>
      </c>
      <c r="E85" s="38">
        <v>1600</v>
      </c>
      <c r="F85" s="33">
        <v>0</v>
      </c>
      <c r="G85" s="33">
        <f>E85-F85</f>
        <v>1600</v>
      </c>
      <c r="H85" s="39">
        <v>160</v>
      </c>
      <c r="I85" s="33">
        <f>G85-H85</f>
        <v>1440</v>
      </c>
      <c r="J85" s="39">
        <v>3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140">
        <v>0</v>
      </c>
      <c r="Q85" s="33">
        <f>I85-J85-K85-L85-M85-N85-O85-P85</f>
        <v>1437</v>
      </c>
      <c r="R85" s="36" t="s">
        <v>660</v>
      </c>
      <c r="S85" s="36"/>
      <c r="T85" s="37" t="s">
        <v>32</v>
      </c>
      <c r="U85" s="118" t="s">
        <v>41</v>
      </c>
      <c r="V85" s="68">
        <v>0</v>
      </c>
      <c r="W85" s="69">
        <v>0</v>
      </c>
      <c r="X85" s="69">
        <v>0</v>
      </c>
      <c r="Y85" s="70">
        <v>41797</v>
      </c>
      <c r="Z85" s="70">
        <v>41803</v>
      </c>
      <c r="AA85" s="67"/>
    </row>
    <row r="86" spans="1:27" ht="15.75">
      <c r="A86" s="30">
        <v>70912</v>
      </c>
      <c r="B86" s="32" t="s">
        <v>418</v>
      </c>
      <c r="C86" s="32" t="s">
        <v>419</v>
      </c>
      <c r="D86" s="32" t="s">
        <v>420</v>
      </c>
      <c r="E86" s="38">
        <v>2200</v>
      </c>
      <c r="F86" s="33">
        <v>0</v>
      </c>
      <c r="G86" s="33">
        <f>E86-F86</f>
        <v>2200</v>
      </c>
      <c r="H86" s="39">
        <v>220</v>
      </c>
      <c r="I86" s="33">
        <f>G86-H86</f>
        <v>1980</v>
      </c>
      <c r="J86" s="39">
        <v>3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140">
        <v>0</v>
      </c>
      <c r="Q86" s="33">
        <f>I86-J86-K86-L86-M86-N86-O86-P86</f>
        <v>1977</v>
      </c>
      <c r="R86" s="35" t="s">
        <v>421</v>
      </c>
      <c r="S86" s="36"/>
      <c r="T86" s="37" t="s">
        <v>32</v>
      </c>
      <c r="U86" s="118" t="s">
        <v>41</v>
      </c>
      <c r="V86" s="68">
        <v>0</v>
      </c>
      <c r="W86" s="69">
        <v>0</v>
      </c>
      <c r="X86" s="69">
        <v>0</v>
      </c>
      <c r="Y86" s="70">
        <v>41797</v>
      </c>
      <c r="Z86" s="70">
        <v>41803</v>
      </c>
      <c r="AA86" s="67"/>
    </row>
    <row r="87" spans="1:27" ht="15.75">
      <c r="A87" s="32">
        <v>70915</v>
      </c>
      <c r="B87" s="40" t="s">
        <v>422</v>
      </c>
      <c r="C87" s="40" t="s">
        <v>423</v>
      </c>
      <c r="D87" s="40" t="s">
        <v>104</v>
      </c>
      <c r="E87" s="38">
        <v>600</v>
      </c>
      <c r="F87" s="33">
        <v>0</v>
      </c>
      <c r="G87" s="33">
        <f>E87-F87</f>
        <v>600</v>
      </c>
      <c r="H87" s="39">
        <v>60</v>
      </c>
      <c r="I87" s="33">
        <f>G87-H87</f>
        <v>540</v>
      </c>
      <c r="J87" s="39">
        <v>1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140">
        <v>0</v>
      </c>
      <c r="Q87" s="33">
        <f>I87-J87-K87-L87-M87-N87-O87-P87</f>
        <v>539</v>
      </c>
      <c r="R87" s="41" t="s">
        <v>424</v>
      </c>
      <c r="S87" s="41" t="s">
        <v>661</v>
      </c>
      <c r="T87" s="42" t="s">
        <v>32</v>
      </c>
      <c r="U87" s="41" t="s">
        <v>41</v>
      </c>
      <c r="V87" s="68">
        <v>0</v>
      </c>
      <c r="W87" s="69">
        <v>0</v>
      </c>
      <c r="X87" s="69">
        <v>0</v>
      </c>
      <c r="Y87" s="70">
        <v>41797</v>
      </c>
      <c r="Z87" s="70">
        <v>41803</v>
      </c>
      <c r="AA87" s="67"/>
    </row>
    <row r="88" spans="1:27" ht="15.75">
      <c r="A88" s="43">
        <v>2136</v>
      </c>
      <c r="B88" s="41" t="s">
        <v>662</v>
      </c>
      <c r="C88" s="41" t="s">
        <v>663</v>
      </c>
      <c r="D88" s="41" t="s">
        <v>664</v>
      </c>
      <c r="E88" s="38">
        <v>1000</v>
      </c>
      <c r="F88" s="33">
        <v>0</v>
      </c>
      <c r="G88" s="33">
        <f>E88-F88</f>
        <v>1000</v>
      </c>
      <c r="H88" s="39">
        <v>100</v>
      </c>
      <c r="I88" s="33">
        <f>G88-H88</f>
        <v>900</v>
      </c>
      <c r="J88" s="39">
        <v>1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140">
        <v>0</v>
      </c>
      <c r="Q88" s="33">
        <f>I88-J88-K88-L88-M88-N88-O88-P88</f>
        <v>899</v>
      </c>
      <c r="R88" s="44" t="s">
        <v>665</v>
      </c>
      <c r="S88" s="41" t="s">
        <v>666</v>
      </c>
      <c r="T88" s="42" t="s">
        <v>76</v>
      </c>
      <c r="U88" s="118" t="s">
        <v>93</v>
      </c>
      <c r="V88" s="68">
        <v>0</v>
      </c>
      <c r="W88" s="69">
        <v>0</v>
      </c>
      <c r="X88" s="69">
        <v>0</v>
      </c>
      <c r="Y88" s="70">
        <v>41797</v>
      </c>
      <c r="Z88" s="70">
        <v>41803</v>
      </c>
      <c r="AA88" s="67"/>
    </row>
    <row r="89" spans="1:27" ht="15.75">
      <c r="A89" s="30">
        <v>70985</v>
      </c>
      <c r="B89" s="32" t="s">
        <v>436</v>
      </c>
      <c r="C89" s="32" t="s">
        <v>667</v>
      </c>
      <c r="D89" s="32" t="s">
        <v>668</v>
      </c>
      <c r="E89" s="38">
        <v>600</v>
      </c>
      <c r="F89" s="33">
        <v>0</v>
      </c>
      <c r="G89" s="33">
        <f>E89-F89</f>
        <v>600</v>
      </c>
      <c r="H89" s="39">
        <v>60</v>
      </c>
      <c r="I89" s="33">
        <f>G89-H89</f>
        <v>540</v>
      </c>
      <c r="J89" s="39">
        <v>1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140">
        <v>0</v>
      </c>
      <c r="Q89" s="33">
        <f>I89-J89-K89-L89-M89-N89-O89-P89</f>
        <v>539</v>
      </c>
      <c r="R89" s="35" t="s">
        <v>669</v>
      </c>
      <c r="S89" s="36"/>
      <c r="T89" s="37" t="s">
        <v>32</v>
      </c>
      <c r="U89" s="118" t="s">
        <v>41</v>
      </c>
      <c r="V89" s="68">
        <v>0</v>
      </c>
      <c r="W89" s="69">
        <v>0</v>
      </c>
      <c r="X89" s="69">
        <v>0</v>
      </c>
      <c r="Y89" s="70">
        <v>41797</v>
      </c>
      <c r="Z89" s="70">
        <v>41803</v>
      </c>
      <c r="AA89" s="67"/>
    </row>
    <row r="90" spans="1:27" ht="15.75">
      <c r="A90" s="30">
        <v>70535</v>
      </c>
      <c r="B90" s="32" t="s">
        <v>405</v>
      </c>
      <c r="C90" s="32" t="s">
        <v>406</v>
      </c>
      <c r="D90" s="32" t="s">
        <v>40</v>
      </c>
      <c r="E90" s="38">
        <v>5000</v>
      </c>
      <c r="F90" s="33">
        <f>E90*0.1</f>
        <v>500</v>
      </c>
      <c r="G90" s="33">
        <f>E90-F90</f>
        <v>4500</v>
      </c>
      <c r="H90" s="39">
        <v>500</v>
      </c>
      <c r="I90" s="33">
        <f>G90-H90</f>
        <v>4000</v>
      </c>
      <c r="J90" s="39">
        <v>7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140">
        <v>0</v>
      </c>
      <c r="Q90" s="33">
        <f>I90-J90-K90-L90-M90-N90-O90-P90</f>
        <v>3993</v>
      </c>
      <c r="R90" s="35" t="s">
        <v>407</v>
      </c>
      <c r="S90" s="36"/>
      <c r="T90" s="37" t="s">
        <v>32</v>
      </c>
      <c r="U90" s="118" t="s">
        <v>41</v>
      </c>
      <c r="V90" s="68">
        <v>0</v>
      </c>
      <c r="W90" s="69">
        <v>0</v>
      </c>
      <c r="X90" s="69">
        <v>0</v>
      </c>
      <c r="Y90" s="70">
        <v>41797</v>
      </c>
      <c r="Z90" s="70">
        <v>41803</v>
      </c>
      <c r="AA90" s="67"/>
    </row>
    <row r="91" spans="1:27" ht="15.75">
      <c r="A91" s="43">
        <v>71102</v>
      </c>
      <c r="B91" s="41" t="s">
        <v>408</v>
      </c>
      <c r="C91" s="41" t="s">
        <v>409</v>
      </c>
      <c r="D91" s="41" t="s">
        <v>40</v>
      </c>
      <c r="E91" s="38">
        <v>2600</v>
      </c>
      <c r="F91" s="33">
        <v>0</v>
      </c>
      <c r="G91" s="33">
        <f>E91-F91</f>
        <v>2600</v>
      </c>
      <c r="H91" s="39">
        <v>260</v>
      </c>
      <c r="I91" s="33">
        <f>G91-H91</f>
        <v>2340</v>
      </c>
      <c r="J91" s="39">
        <v>3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140">
        <v>0</v>
      </c>
      <c r="Q91" s="33">
        <f>I91-J91-K91-L91-M91-N91-O91-P91</f>
        <v>2337</v>
      </c>
      <c r="R91" s="41" t="s">
        <v>410</v>
      </c>
      <c r="S91" s="36" t="s">
        <v>670</v>
      </c>
      <c r="T91" s="37" t="s">
        <v>32</v>
      </c>
      <c r="U91" s="118" t="s">
        <v>77</v>
      </c>
      <c r="V91" s="68">
        <v>0</v>
      </c>
      <c r="W91" s="69">
        <v>0</v>
      </c>
      <c r="X91" s="69">
        <v>0</v>
      </c>
      <c r="Y91" s="70">
        <v>41797</v>
      </c>
      <c r="Z91" s="70">
        <v>41803</v>
      </c>
      <c r="AA91" s="67"/>
    </row>
    <row r="92" spans="1:27" ht="15.75">
      <c r="A92" s="30">
        <v>68180</v>
      </c>
      <c r="B92" s="32" t="s">
        <v>425</v>
      </c>
      <c r="C92" s="32" t="s">
        <v>426</v>
      </c>
      <c r="D92" s="32" t="s">
        <v>40</v>
      </c>
      <c r="E92" s="38">
        <v>12600</v>
      </c>
      <c r="F92" s="33">
        <f>E92*0.1</f>
        <v>1260</v>
      </c>
      <c r="G92" s="33">
        <f>E92-F92</f>
        <v>11340</v>
      </c>
      <c r="H92" s="39">
        <v>1260</v>
      </c>
      <c r="I92" s="33">
        <f>G92-H92</f>
        <v>10080</v>
      </c>
      <c r="J92" s="39">
        <v>17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140">
        <v>0</v>
      </c>
      <c r="Q92" s="33">
        <f>I92-J92-K92-L92-M92-N92-O92-P92</f>
        <v>10063</v>
      </c>
      <c r="R92" s="35" t="s">
        <v>427</v>
      </c>
      <c r="S92" s="36" t="s">
        <v>428</v>
      </c>
      <c r="T92" s="37" t="s">
        <v>32</v>
      </c>
      <c r="U92" s="118" t="s">
        <v>41</v>
      </c>
      <c r="V92" s="68">
        <v>0</v>
      </c>
      <c r="W92" s="69">
        <v>0</v>
      </c>
      <c r="X92" s="69">
        <v>0</v>
      </c>
      <c r="Y92" s="70">
        <v>41797</v>
      </c>
      <c r="Z92" s="70">
        <v>41803</v>
      </c>
      <c r="AA92" s="67"/>
    </row>
    <row r="93" spans="1:27" ht="15.75">
      <c r="A93" s="30">
        <v>10594</v>
      </c>
      <c r="B93" s="32" t="s">
        <v>57</v>
      </c>
      <c r="C93" s="32" t="s">
        <v>429</v>
      </c>
      <c r="D93" s="32" t="s">
        <v>360</v>
      </c>
      <c r="E93" s="38">
        <v>5000</v>
      </c>
      <c r="F93" s="33">
        <f>E93*0.1</f>
        <v>500</v>
      </c>
      <c r="G93" s="33">
        <f>E93-F93</f>
        <v>4500</v>
      </c>
      <c r="H93" s="39">
        <v>500</v>
      </c>
      <c r="I93" s="33">
        <f>G93-H93</f>
        <v>4000</v>
      </c>
      <c r="J93" s="39">
        <v>6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140">
        <v>0</v>
      </c>
      <c r="Q93" s="33">
        <f>I93-J93-K93-L93-M93-N93-O93-P93</f>
        <v>3994</v>
      </c>
      <c r="R93" s="35" t="s">
        <v>430</v>
      </c>
      <c r="S93" s="36" t="s">
        <v>431</v>
      </c>
      <c r="T93" s="37" t="s">
        <v>32</v>
      </c>
      <c r="U93" s="118" t="s">
        <v>41</v>
      </c>
      <c r="V93" s="68">
        <v>0</v>
      </c>
      <c r="W93" s="69">
        <v>0</v>
      </c>
      <c r="X93" s="69">
        <v>0</v>
      </c>
      <c r="Y93" s="70">
        <v>41797</v>
      </c>
      <c r="Z93" s="70">
        <v>41803</v>
      </c>
      <c r="AA93" s="67"/>
    </row>
    <row r="94" spans="1:27" ht="15.75">
      <c r="A94" s="30">
        <v>47622</v>
      </c>
      <c r="B94" s="32" t="s">
        <v>671</v>
      </c>
      <c r="C94" s="32" t="s">
        <v>672</v>
      </c>
      <c r="D94" s="32" t="s">
        <v>673</v>
      </c>
      <c r="E94" s="38">
        <v>1000</v>
      </c>
      <c r="F94" s="33">
        <v>0</v>
      </c>
      <c r="G94" s="33">
        <f>E94-F94</f>
        <v>1000</v>
      </c>
      <c r="H94" s="39">
        <v>100</v>
      </c>
      <c r="I94" s="33">
        <f>G94-H94</f>
        <v>900</v>
      </c>
      <c r="J94" s="39">
        <v>1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140">
        <v>0</v>
      </c>
      <c r="Q94" s="33">
        <f>I94-J94-K94-L94-M94-N94-O94-P94</f>
        <v>899</v>
      </c>
      <c r="R94" s="35" t="s">
        <v>674</v>
      </c>
      <c r="S94" s="36" t="s">
        <v>675</v>
      </c>
      <c r="T94" s="37" t="s">
        <v>32</v>
      </c>
      <c r="U94" s="118" t="s">
        <v>33</v>
      </c>
      <c r="V94" s="68">
        <v>0</v>
      </c>
      <c r="W94" s="69">
        <v>0</v>
      </c>
      <c r="X94" s="69">
        <v>0</v>
      </c>
      <c r="Y94" s="70">
        <v>41797</v>
      </c>
      <c r="Z94" s="70">
        <v>41803</v>
      </c>
      <c r="AA94" s="67"/>
    </row>
    <row r="95" spans="1:27" ht="15.75">
      <c r="A95" s="30">
        <v>67634</v>
      </c>
      <c r="B95" s="30" t="s">
        <v>676</v>
      </c>
      <c r="C95" s="30" t="s">
        <v>677</v>
      </c>
      <c r="D95" s="30" t="s">
        <v>671</v>
      </c>
      <c r="E95" s="38">
        <v>2200</v>
      </c>
      <c r="F95" s="33">
        <v>0</v>
      </c>
      <c r="G95" s="33">
        <f>E95-F95</f>
        <v>2200</v>
      </c>
      <c r="H95" s="39">
        <v>220</v>
      </c>
      <c r="I95" s="33">
        <f>G95-H95</f>
        <v>1980</v>
      </c>
      <c r="J95" s="39">
        <v>3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140">
        <v>0</v>
      </c>
      <c r="Q95" s="33">
        <f>I95-J95-K95-L95-M95-N95-O95-P95</f>
        <v>1977</v>
      </c>
      <c r="R95" s="36" t="s">
        <v>678</v>
      </c>
      <c r="S95" s="36" t="s">
        <v>679</v>
      </c>
      <c r="T95" s="37" t="s">
        <v>32</v>
      </c>
      <c r="U95" s="118" t="s">
        <v>37</v>
      </c>
      <c r="V95" s="68">
        <v>0</v>
      </c>
      <c r="W95" s="69">
        <v>0</v>
      </c>
      <c r="X95" s="69">
        <v>0</v>
      </c>
      <c r="Y95" s="70">
        <v>41797</v>
      </c>
      <c r="Z95" s="70">
        <v>41803</v>
      </c>
      <c r="AA95" s="67"/>
    </row>
    <row r="96" spans="1:27" ht="15.75">
      <c r="A96" s="30">
        <v>28503</v>
      </c>
      <c r="B96" s="30" t="s">
        <v>522</v>
      </c>
      <c r="C96" s="30" t="s">
        <v>258</v>
      </c>
      <c r="D96" s="30" t="s">
        <v>524</v>
      </c>
      <c r="E96" s="38">
        <v>1000</v>
      </c>
      <c r="F96" s="33">
        <v>0</v>
      </c>
      <c r="G96" s="33">
        <f>E96-F96</f>
        <v>1000</v>
      </c>
      <c r="H96" s="39">
        <v>100</v>
      </c>
      <c r="I96" s="33">
        <f>G96-H96</f>
        <v>900</v>
      </c>
      <c r="J96" s="39">
        <v>1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140">
        <v>0</v>
      </c>
      <c r="Q96" s="33">
        <f>I96-J96-K96-L96-M96-N96-O96-P96</f>
        <v>899</v>
      </c>
      <c r="R96" s="36" t="s">
        <v>680</v>
      </c>
      <c r="S96" s="36" t="s">
        <v>681</v>
      </c>
      <c r="T96" s="37" t="s">
        <v>32</v>
      </c>
      <c r="U96" s="118" t="s">
        <v>33</v>
      </c>
      <c r="V96" s="68">
        <v>0</v>
      </c>
      <c r="W96" s="69">
        <v>0</v>
      </c>
      <c r="X96" s="69">
        <v>0</v>
      </c>
      <c r="Y96" s="70">
        <v>41797</v>
      </c>
      <c r="Z96" s="70">
        <v>41803</v>
      </c>
      <c r="AA96" s="67"/>
    </row>
    <row r="97" spans="1:27" ht="15.75">
      <c r="A97" s="30">
        <v>20120</v>
      </c>
      <c r="B97" s="32" t="s">
        <v>365</v>
      </c>
      <c r="C97" s="32" t="s">
        <v>682</v>
      </c>
      <c r="D97" s="32" t="s">
        <v>366</v>
      </c>
      <c r="E97" s="38">
        <v>1000</v>
      </c>
      <c r="F97" s="33">
        <v>0</v>
      </c>
      <c r="G97" s="33">
        <f>E97-F97</f>
        <v>1000</v>
      </c>
      <c r="H97" s="39">
        <v>100</v>
      </c>
      <c r="I97" s="33">
        <f>G97-H97</f>
        <v>900</v>
      </c>
      <c r="J97" s="39">
        <v>1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140">
        <v>0</v>
      </c>
      <c r="Q97" s="33">
        <f>I97-J97-K97-L97-M97-N97-O97-P97</f>
        <v>899</v>
      </c>
      <c r="R97" s="35" t="s">
        <v>683</v>
      </c>
      <c r="S97" s="36" t="s">
        <v>684</v>
      </c>
      <c r="T97" s="37" t="s">
        <v>76</v>
      </c>
      <c r="U97" s="118" t="s">
        <v>93</v>
      </c>
      <c r="V97" s="68">
        <v>0</v>
      </c>
      <c r="W97" s="69">
        <v>0</v>
      </c>
      <c r="X97" s="69">
        <v>0</v>
      </c>
      <c r="Y97" s="70">
        <v>41797</v>
      </c>
      <c r="Z97" s="70">
        <v>41803</v>
      </c>
      <c r="AA97" s="67"/>
    </row>
    <row r="98" spans="1:27" ht="15.75">
      <c r="A98" s="30">
        <v>32052</v>
      </c>
      <c r="B98" s="32" t="s">
        <v>685</v>
      </c>
      <c r="C98" s="32" t="s">
        <v>686</v>
      </c>
      <c r="D98" s="32" t="s">
        <v>91</v>
      </c>
      <c r="E98" s="38">
        <v>1000</v>
      </c>
      <c r="F98" s="33">
        <v>0</v>
      </c>
      <c r="G98" s="33">
        <f>E98-F98</f>
        <v>1000</v>
      </c>
      <c r="H98" s="39">
        <v>100</v>
      </c>
      <c r="I98" s="33">
        <f>G98-H98</f>
        <v>900</v>
      </c>
      <c r="J98" s="39">
        <v>1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140">
        <v>0</v>
      </c>
      <c r="Q98" s="33">
        <f>I98-J98-K98-L98-M98-N98-O98-P98</f>
        <v>899</v>
      </c>
      <c r="R98" s="35" t="s">
        <v>687</v>
      </c>
      <c r="S98" s="36" t="s">
        <v>688</v>
      </c>
      <c r="T98" s="37" t="s">
        <v>32</v>
      </c>
      <c r="U98" s="118" t="s">
        <v>43</v>
      </c>
      <c r="V98" s="68">
        <v>0</v>
      </c>
      <c r="W98" s="69">
        <v>0</v>
      </c>
      <c r="X98" s="69">
        <v>0</v>
      </c>
      <c r="Y98" s="70">
        <v>41797</v>
      </c>
      <c r="Z98" s="70">
        <v>41803</v>
      </c>
      <c r="AA98" s="67"/>
    </row>
    <row r="99" spans="1:27" ht="15.75">
      <c r="A99" s="30">
        <v>69648</v>
      </c>
      <c r="B99" s="30" t="s">
        <v>418</v>
      </c>
      <c r="C99" s="30" t="s">
        <v>432</v>
      </c>
      <c r="D99" s="30" t="s">
        <v>420</v>
      </c>
      <c r="E99" s="38">
        <v>2000</v>
      </c>
      <c r="F99" s="33">
        <v>0</v>
      </c>
      <c r="G99" s="33">
        <f>E99-F99</f>
        <v>2000</v>
      </c>
      <c r="H99" s="39">
        <v>200</v>
      </c>
      <c r="I99" s="33">
        <f>G99-H99</f>
        <v>1800</v>
      </c>
      <c r="J99" s="39">
        <v>3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140">
        <v>0</v>
      </c>
      <c r="Q99" s="33">
        <f>I99-J99-K99-L99-M99-N99-O99-P99</f>
        <v>1797</v>
      </c>
      <c r="R99" s="36" t="s">
        <v>433</v>
      </c>
      <c r="S99" s="36" t="s">
        <v>434</v>
      </c>
      <c r="T99" s="37" t="s">
        <v>32</v>
      </c>
      <c r="U99" s="118" t="s">
        <v>41</v>
      </c>
      <c r="V99" s="68">
        <v>0</v>
      </c>
      <c r="W99" s="69">
        <v>0</v>
      </c>
      <c r="X99" s="69">
        <v>0</v>
      </c>
      <c r="Y99" s="70">
        <v>41797</v>
      </c>
      <c r="Z99" s="70">
        <v>41803</v>
      </c>
      <c r="AA99" s="67"/>
    </row>
    <row r="100" spans="1:27" ht="15.75">
      <c r="A100" s="30">
        <v>42924</v>
      </c>
      <c r="B100" s="32" t="s">
        <v>332</v>
      </c>
      <c r="C100" s="32" t="s">
        <v>689</v>
      </c>
      <c r="D100" s="32" t="s">
        <v>690</v>
      </c>
      <c r="E100" s="38">
        <v>1600</v>
      </c>
      <c r="F100" s="33">
        <v>0</v>
      </c>
      <c r="G100" s="33">
        <f>E100-F100</f>
        <v>1600</v>
      </c>
      <c r="H100" s="39">
        <v>160</v>
      </c>
      <c r="I100" s="33">
        <f>G100-H100</f>
        <v>1440</v>
      </c>
      <c r="J100" s="39">
        <v>2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140">
        <v>0</v>
      </c>
      <c r="Q100" s="33">
        <f>I100-J100-K100-L100-M100-N100-O100-P100</f>
        <v>1438</v>
      </c>
      <c r="R100" s="35" t="s">
        <v>691</v>
      </c>
      <c r="S100" s="36" t="s">
        <v>692</v>
      </c>
      <c r="T100" s="37" t="s">
        <v>32</v>
      </c>
      <c r="U100" s="118" t="s">
        <v>33</v>
      </c>
      <c r="V100" s="68">
        <v>0</v>
      </c>
      <c r="W100" s="69">
        <v>0</v>
      </c>
      <c r="X100" s="69">
        <v>0</v>
      </c>
      <c r="Y100" s="70">
        <v>41797</v>
      </c>
      <c r="Z100" s="70">
        <v>41803</v>
      </c>
      <c r="AA100" s="67"/>
    </row>
    <row r="101" spans="1:27" ht="15.75">
      <c r="A101" s="30">
        <v>69790</v>
      </c>
      <c r="B101" s="32" t="s">
        <v>693</v>
      </c>
      <c r="C101" s="32" t="s">
        <v>694</v>
      </c>
      <c r="D101" s="32" t="s">
        <v>40</v>
      </c>
      <c r="E101" s="38">
        <v>1000</v>
      </c>
      <c r="F101" s="33">
        <v>0</v>
      </c>
      <c r="G101" s="33">
        <f>E101-F101</f>
        <v>1000</v>
      </c>
      <c r="H101" s="39">
        <v>100</v>
      </c>
      <c r="I101" s="33">
        <f>G101-H101</f>
        <v>900</v>
      </c>
      <c r="J101" s="39">
        <v>2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140">
        <v>0</v>
      </c>
      <c r="Q101" s="33">
        <f>I101-J101-K101-L101-M101-N101-O101-P101</f>
        <v>898</v>
      </c>
      <c r="R101" s="35" t="s">
        <v>695</v>
      </c>
      <c r="S101" s="36" t="s">
        <v>696</v>
      </c>
      <c r="T101" s="37" t="s">
        <v>32</v>
      </c>
      <c r="U101" s="118" t="s">
        <v>77</v>
      </c>
      <c r="V101" s="68">
        <v>0</v>
      </c>
      <c r="W101" s="69">
        <v>0</v>
      </c>
      <c r="X101" s="69">
        <v>0</v>
      </c>
      <c r="Y101" s="70">
        <v>41797</v>
      </c>
      <c r="Z101" s="70">
        <v>41803</v>
      </c>
      <c r="AA101" s="67"/>
    </row>
    <row r="102" spans="1:27" ht="15.75">
      <c r="A102" s="30">
        <v>47441</v>
      </c>
      <c r="B102" s="32" t="s">
        <v>343</v>
      </c>
      <c r="C102" s="32" t="s">
        <v>697</v>
      </c>
      <c r="D102" s="32" t="s">
        <v>698</v>
      </c>
      <c r="E102" s="38">
        <v>600</v>
      </c>
      <c r="F102" s="33">
        <v>0</v>
      </c>
      <c r="G102" s="33">
        <f>E102-F102</f>
        <v>600</v>
      </c>
      <c r="H102" s="39">
        <v>60</v>
      </c>
      <c r="I102" s="33">
        <f>G102-H102</f>
        <v>540</v>
      </c>
      <c r="J102" s="39">
        <v>1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140">
        <v>0</v>
      </c>
      <c r="Q102" s="33">
        <f>I102-J102-K102-L102-M102-N102-O102-P102</f>
        <v>539</v>
      </c>
      <c r="R102" s="36" t="s">
        <v>699</v>
      </c>
      <c r="S102" s="35" t="s">
        <v>700</v>
      </c>
      <c r="T102" s="42" t="s">
        <v>32</v>
      </c>
      <c r="U102" s="118" t="s">
        <v>42</v>
      </c>
      <c r="V102" s="68">
        <v>0</v>
      </c>
      <c r="W102" s="69">
        <v>0</v>
      </c>
      <c r="X102" s="69">
        <v>0</v>
      </c>
      <c r="Y102" s="70">
        <v>41797</v>
      </c>
      <c r="Z102" s="70">
        <v>41803</v>
      </c>
      <c r="AA102" s="67"/>
    </row>
    <row r="103" spans="1:27" ht="15.75">
      <c r="A103" s="30">
        <v>69822</v>
      </c>
      <c r="B103" s="32" t="s">
        <v>562</v>
      </c>
      <c r="C103" s="32" t="s">
        <v>701</v>
      </c>
      <c r="D103" s="32" t="s">
        <v>350</v>
      </c>
      <c r="E103" s="38">
        <v>3200</v>
      </c>
      <c r="F103" s="33">
        <v>0</v>
      </c>
      <c r="G103" s="33">
        <f>E103-F103</f>
        <v>3200</v>
      </c>
      <c r="H103" s="39">
        <v>320</v>
      </c>
      <c r="I103" s="33">
        <f>G103-H103</f>
        <v>2880</v>
      </c>
      <c r="J103" s="39">
        <v>4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140">
        <v>0</v>
      </c>
      <c r="Q103" s="33">
        <f>I103-J103-K103-L103-M103-N103-O103-P103</f>
        <v>2876</v>
      </c>
      <c r="R103" s="35" t="s">
        <v>702</v>
      </c>
      <c r="S103" s="36" t="s">
        <v>703</v>
      </c>
      <c r="T103" s="37" t="s">
        <v>32</v>
      </c>
      <c r="U103" s="118" t="s">
        <v>33</v>
      </c>
      <c r="V103" s="68">
        <v>0</v>
      </c>
      <c r="W103" s="69">
        <v>0</v>
      </c>
      <c r="X103" s="69">
        <v>0</v>
      </c>
      <c r="Y103" s="70">
        <v>41797</v>
      </c>
      <c r="Z103" s="70">
        <v>41803</v>
      </c>
      <c r="AA103" s="67"/>
    </row>
    <row r="104" spans="1:27" s="19" customFormat="1" ht="15.75">
      <c r="A104" s="45" t="s">
        <v>115</v>
      </c>
      <c r="B104" s="45" t="s">
        <v>116</v>
      </c>
      <c r="C104" s="45" t="s">
        <v>117</v>
      </c>
      <c r="D104" s="45"/>
      <c r="E104" s="48">
        <v>5980</v>
      </c>
      <c r="F104" s="47">
        <v>598</v>
      </c>
      <c r="G104" s="47">
        <v>5382</v>
      </c>
      <c r="H104" s="48">
        <v>598</v>
      </c>
      <c r="I104" s="47">
        <v>4784</v>
      </c>
      <c r="J104" s="48">
        <v>7.36</v>
      </c>
      <c r="K104" s="39">
        <v>0</v>
      </c>
      <c r="L104" s="39">
        <v>0</v>
      </c>
      <c r="M104" s="39">
        <v>0</v>
      </c>
      <c r="N104" s="39">
        <v>0</v>
      </c>
      <c r="O104" s="48"/>
      <c r="P104" s="140">
        <v>0</v>
      </c>
      <c r="Q104" s="47">
        <f>I104-J104-K104-L104-M104-N104-O104-P104</f>
        <v>4776.6400000000003</v>
      </c>
      <c r="R104" s="50" t="s">
        <v>118</v>
      </c>
      <c r="S104" s="50"/>
      <c r="T104" s="51" t="s">
        <v>119</v>
      </c>
      <c r="U104" s="52" t="s">
        <v>120</v>
      </c>
      <c r="V104" s="68">
        <v>54777</v>
      </c>
      <c r="W104" s="69">
        <v>0</v>
      </c>
      <c r="X104" s="69">
        <v>0</v>
      </c>
      <c r="Y104" s="70">
        <v>41797</v>
      </c>
      <c r="Z104" s="70">
        <v>41803</v>
      </c>
      <c r="AA104" s="108"/>
    </row>
    <row r="105" spans="1:27" s="19" customFormat="1" ht="15.75">
      <c r="A105" s="45" t="s">
        <v>121</v>
      </c>
      <c r="B105" s="45" t="s">
        <v>122</v>
      </c>
      <c r="C105" s="45" t="s">
        <v>123</v>
      </c>
      <c r="D105" s="45"/>
      <c r="E105" s="48">
        <v>2600</v>
      </c>
      <c r="F105" s="47">
        <v>260</v>
      </c>
      <c r="G105" s="47">
        <v>2340</v>
      </c>
      <c r="H105" s="48">
        <v>260</v>
      </c>
      <c r="I105" s="47">
        <v>2080</v>
      </c>
      <c r="J105" s="48">
        <v>3.2</v>
      </c>
      <c r="K105" s="39">
        <v>0</v>
      </c>
      <c r="L105" s="39">
        <v>0</v>
      </c>
      <c r="M105" s="39">
        <v>0</v>
      </c>
      <c r="N105" s="39">
        <v>0</v>
      </c>
      <c r="O105" s="48"/>
      <c r="P105" s="140">
        <v>0</v>
      </c>
      <c r="Q105" s="47">
        <f>I105-J105-K105-L105-M105-N105-O105-P105</f>
        <v>2076.8000000000002</v>
      </c>
      <c r="R105" s="50" t="s">
        <v>101</v>
      </c>
      <c r="S105" s="50"/>
      <c r="T105" s="51" t="s">
        <v>119</v>
      </c>
      <c r="U105" s="52" t="s">
        <v>120</v>
      </c>
      <c r="V105" s="68">
        <v>54777</v>
      </c>
      <c r="W105" s="69">
        <v>0</v>
      </c>
      <c r="X105" s="69">
        <v>0</v>
      </c>
      <c r="Y105" s="70">
        <v>41797</v>
      </c>
      <c r="Z105" s="70">
        <v>41803</v>
      </c>
      <c r="AA105" s="108"/>
    </row>
    <row r="106" spans="1:27" s="19" customFormat="1" ht="15.75">
      <c r="A106" s="45" t="s">
        <v>124</v>
      </c>
      <c r="B106" s="45" t="s">
        <v>125</v>
      </c>
      <c r="C106" s="45" t="s">
        <v>126</v>
      </c>
      <c r="D106" s="45"/>
      <c r="E106" s="48">
        <v>1040</v>
      </c>
      <c r="F106" s="47">
        <v>104</v>
      </c>
      <c r="G106" s="47">
        <v>936</v>
      </c>
      <c r="H106" s="48">
        <v>104</v>
      </c>
      <c r="I106" s="47">
        <v>832</v>
      </c>
      <c r="J106" s="48">
        <v>1.28</v>
      </c>
      <c r="K106" s="39">
        <v>0</v>
      </c>
      <c r="L106" s="39">
        <v>0</v>
      </c>
      <c r="M106" s="39">
        <v>0</v>
      </c>
      <c r="N106" s="39">
        <v>0</v>
      </c>
      <c r="O106" s="48"/>
      <c r="P106" s="140">
        <v>0</v>
      </c>
      <c r="Q106" s="47">
        <f>I106-J106-K106-L106-M106-N106-O106-P106</f>
        <v>830.72</v>
      </c>
      <c r="R106" s="50" t="s">
        <v>127</v>
      </c>
      <c r="S106" s="50"/>
      <c r="T106" s="51" t="s">
        <v>119</v>
      </c>
      <c r="U106" s="52" t="s">
        <v>120</v>
      </c>
      <c r="V106" s="68">
        <v>54777</v>
      </c>
      <c r="W106" s="69">
        <v>0</v>
      </c>
      <c r="X106" s="69">
        <v>0</v>
      </c>
      <c r="Y106" s="70">
        <v>41797</v>
      </c>
      <c r="Z106" s="70">
        <v>41803</v>
      </c>
      <c r="AA106" s="108"/>
    </row>
    <row r="107" spans="1:27" s="19" customFormat="1" ht="15.75">
      <c r="A107" s="45" t="s">
        <v>128</v>
      </c>
      <c r="B107" s="45" t="s">
        <v>129</v>
      </c>
      <c r="C107" s="45" t="s">
        <v>85</v>
      </c>
      <c r="D107" s="45"/>
      <c r="E107" s="48">
        <v>520</v>
      </c>
      <c r="F107" s="47">
        <v>52</v>
      </c>
      <c r="G107" s="47">
        <v>468</v>
      </c>
      <c r="H107" s="48">
        <v>52</v>
      </c>
      <c r="I107" s="47">
        <v>416</v>
      </c>
      <c r="J107" s="48">
        <v>0.64</v>
      </c>
      <c r="K107" s="39">
        <v>0</v>
      </c>
      <c r="L107" s="39">
        <v>0</v>
      </c>
      <c r="M107" s="39">
        <v>0</v>
      </c>
      <c r="N107" s="39">
        <v>0</v>
      </c>
      <c r="O107" s="48"/>
      <c r="P107" s="140">
        <v>0</v>
      </c>
      <c r="Q107" s="47">
        <f>I107-J107-K107-L107-M107-N107-O107-P107</f>
        <v>415.36</v>
      </c>
      <c r="R107" s="50" t="s">
        <v>86</v>
      </c>
      <c r="S107" s="50"/>
      <c r="T107" s="51" t="s">
        <v>119</v>
      </c>
      <c r="U107" s="52" t="s">
        <v>120</v>
      </c>
      <c r="V107" s="68">
        <v>54777</v>
      </c>
      <c r="W107" s="69">
        <v>0</v>
      </c>
      <c r="X107" s="69">
        <v>0</v>
      </c>
      <c r="Y107" s="70">
        <v>41797</v>
      </c>
      <c r="Z107" s="70">
        <v>41803</v>
      </c>
      <c r="AA107" s="108"/>
    </row>
    <row r="108" spans="1:27" s="19" customFormat="1" ht="15.75">
      <c r="A108" s="45" t="s">
        <v>121</v>
      </c>
      <c r="B108" s="45" t="s">
        <v>122</v>
      </c>
      <c r="C108" s="45" t="s">
        <v>123</v>
      </c>
      <c r="D108" s="45"/>
      <c r="E108" s="48">
        <v>1800</v>
      </c>
      <c r="F108" s="47">
        <v>180</v>
      </c>
      <c r="G108" s="47">
        <v>1620</v>
      </c>
      <c r="H108" s="48">
        <v>180</v>
      </c>
      <c r="I108" s="47">
        <v>1440</v>
      </c>
      <c r="J108" s="48">
        <v>2.2000000000000002</v>
      </c>
      <c r="K108" s="39">
        <v>0</v>
      </c>
      <c r="L108" s="39">
        <v>0</v>
      </c>
      <c r="M108" s="39">
        <v>0</v>
      </c>
      <c r="N108" s="39">
        <v>0</v>
      </c>
      <c r="O108" s="48"/>
      <c r="P108" s="140">
        <v>0</v>
      </c>
      <c r="Q108" s="47">
        <f>I108-J108-K108-L108-M108-N108-O108-P108</f>
        <v>1437.8</v>
      </c>
      <c r="R108" s="50" t="s">
        <v>101</v>
      </c>
      <c r="S108" s="50"/>
      <c r="T108" s="51" t="s">
        <v>119</v>
      </c>
      <c r="U108" s="52" t="s">
        <v>130</v>
      </c>
      <c r="V108" s="68">
        <v>54501</v>
      </c>
      <c r="W108" s="69">
        <v>0</v>
      </c>
      <c r="X108" s="69">
        <v>0</v>
      </c>
      <c r="Y108" s="70">
        <v>41797</v>
      </c>
      <c r="Z108" s="70">
        <v>41803</v>
      </c>
      <c r="AA108" s="108"/>
    </row>
    <row r="109" spans="1:27" s="19" customFormat="1" ht="15.75">
      <c r="A109" s="45" t="s">
        <v>115</v>
      </c>
      <c r="B109" s="45" t="s">
        <v>116</v>
      </c>
      <c r="C109" s="45" t="s">
        <v>117</v>
      </c>
      <c r="D109" s="45"/>
      <c r="E109" s="48">
        <v>1575</v>
      </c>
      <c r="F109" s="47">
        <v>157.5</v>
      </c>
      <c r="G109" s="47">
        <v>1417.5</v>
      </c>
      <c r="H109" s="48">
        <v>157.5</v>
      </c>
      <c r="I109" s="47">
        <v>1260</v>
      </c>
      <c r="J109" s="48">
        <v>1.93</v>
      </c>
      <c r="K109" s="39">
        <v>0</v>
      </c>
      <c r="L109" s="39">
        <v>0</v>
      </c>
      <c r="M109" s="39">
        <v>0</v>
      </c>
      <c r="N109" s="39">
        <v>0</v>
      </c>
      <c r="O109" s="48"/>
      <c r="P109" s="140">
        <v>0</v>
      </c>
      <c r="Q109" s="47">
        <f>I109-J109-K109-L109-M109-N109-O109-P109</f>
        <v>1258.07</v>
      </c>
      <c r="R109" s="50" t="s">
        <v>118</v>
      </c>
      <c r="S109" s="50"/>
      <c r="T109" s="51" t="s">
        <v>119</v>
      </c>
      <c r="U109" s="52" t="s">
        <v>130</v>
      </c>
      <c r="V109" s="68">
        <v>54501</v>
      </c>
      <c r="W109" s="69">
        <v>0</v>
      </c>
      <c r="X109" s="69">
        <v>0</v>
      </c>
      <c r="Y109" s="70">
        <v>41797</v>
      </c>
      <c r="Z109" s="70">
        <v>41803</v>
      </c>
      <c r="AA109" s="108"/>
    </row>
    <row r="110" spans="1:27" s="19" customFormat="1" ht="15.75">
      <c r="A110" s="45" t="s">
        <v>124</v>
      </c>
      <c r="B110" s="45" t="s">
        <v>125</v>
      </c>
      <c r="C110" s="45" t="s">
        <v>126</v>
      </c>
      <c r="D110" s="45"/>
      <c r="E110" s="48">
        <v>675</v>
      </c>
      <c r="F110" s="47">
        <v>67.5</v>
      </c>
      <c r="G110" s="47">
        <v>607.5</v>
      </c>
      <c r="H110" s="48">
        <v>67.5</v>
      </c>
      <c r="I110" s="47">
        <v>540</v>
      </c>
      <c r="J110" s="48">
        <v>0.83</v>
      </c>
      <c r="K110" s="39">
        <v>0</v>
      </c>
      <c r="L110" s="39">
        <v>0</v>
      </c>
      <c r="M110" s="39">
        <v>0</v>
      </c>
      <c r="N110" s="39">
        <v>0</v>
      </c>
      <c r="O110" s="48"/>
      <c r="P110" s="140">
        <v>0</v>
      </c>
      <c r="Q110" s="47">
        <f>I110-J110-K110-L110-M110-N110-O110-P110</f>
        <v>539.16999999999996</v>
      </c>
      <c r="R110" s="50" t="s">
        <v>127</v>
      </c>
      <c r="S110" s="50"/>
      <c r="T110" s="51" t="s">
        <v>119</v>
      </c>
      <c r="U110" s="52" t="s">
        <v>130</v>
      </c>
      <c r="V110" s="68">
        <v>54501</v>
      </c>
      <c r="W110" s="69">
        <v>0</v>
      </c>
      <c r="X110" s="69">
        <v>0</v>
      </c>
      <c r="Y110" s="70">
        <v>41797</v>
      </c>
      <c r="Z110" s="70">
        <v>41803</v>
      </c>
      <c r="AA110" s="108"/>
    </row>
    <row r="111" spans="1:27" s="19" customFormat="1" ht="15.75">
      <c r="A111" s="45" t="s">
        <v>128</v>
      </c>
      <c r="B111" s="45" t="s">
        <v>129</v>
      </c>
      <c r="C111" s="45" t="s">
        <v>85</v>
      </c>
      <c r="D111" s="45"/>
      <c r="E111" s="48">
        <v>675</v>
      </c>
      <c r="F111" s="47">
        <v>67.5</v>
      </c>
      <c r="G111" s="47">
        <v>607.5</v>
      </c>
      <c r="H111" s="48">
        <v>67.5</v>
      </c>
      <c r="I111" s="47">
        <v>540</v>
      </c>
      <c r="J111" s="48">
        <v>0.83</v>
      </c>
      <c r="K111" s="39">
        <v>0</v>
      </c>
      <c r="L111" s="39">
        <v>0</v>
      </c>
      <c r="M111" s="39">
        <v>0</v>
      </c>
      <c r="N111" s="39">
        <v>0</v>
      </c>
      <c r="O111" s="48"/>
      <c r="P111" s="140">
        <v>0</v>
      </c>
      <c r="Q111" s="47">
        <f>I111-J111-K111-L111-M111-N111-O111-P111</f>
        <v>539.16999999999996</v>
      </c>
      <c r="R111" s="50" t="s">
        <v>86</v>
      </c>
      <c r="S111" s="50"/>
      <c r="T111" s="51" t="s">
        <v>119</v>
      </c>
      <c r="U111" s="52" t="s">
        <v>130</v>
      </c>
      <c r="V111" s="68">
        <v>54501</v>
      </c>
      <c r="W111" s="69">
        <v>0</v>
      </c>
      <c r="X111" s="69">
        <v>0</v>
      </c>
      <c r="Y111" s="70">
        <v>41797</v>
      </c>
      <c r="Z111" s="70">
        <v>41803</v>
      </c>
      <c r="AA111" s="108"/>
    </row>
    <row r="112" spans="1:27" s="19" customFormat="1" ht="15.75">
      <c r="A112" s="45">
        <v>17957</v>
      </c>
      <c r="B112" s="45" t="s">
        <v>129</v>
      </c>
      <c r="C112" s="45" t="s">
        <v>85</v>
      </c>
      <c r="D112" s="45"/>
      <c r="E112" s="48">
        <v>500</v>
      </c>
      <c r="F112" s="47">
        <v>0</v>
      </c>
      <c r="G112" s="47">
        <v>500</v>
      </c>
      <c r="H112" s="48">
        <v>50</v>
      </c>
      <c r="I112" s="47">
        <v>450</v>
      </c>
      <c r="J112" s="48">
        <v>0.5</v>
      </c>
      <c r="K112" s="39">
        <v>0</v>
      </c>
      <c r="L112" s="39">
        <v>0</v>
      </c>
      <c r="M112" s="39">
        <v>0</v>
      </c>
      <c r="N112" s="39">
        <v>0</v>
      </c>
      <c r="O112" s="48"/>
      <c r="P112" s="140">
        <v>0</v>
      </c>
      <c r="Q112" s="47">
        <f>I112-J112-K112-L112-M112-N112-O112-P112</f>
        <v>449.5</v>
      </c>
      <c r="R112" s="50" t="s">
        <v>86</v>
      </c>
      <c r="S112" s="50"/>
      <c r="T112" s="51" t="s">
        <v>119</v>
      </c>
      <c r="U112" s="52" t="s">
        <v>704</v>
      </c>
      <c r="V112" s="68">
        <v>16108</v>
      </c>
      <c r="W112" s="69">
        <v>0</v>
      </c>
      <c r="X112" s="69">
        <v>0</v>
      </c>
      <c r="Y112" s="70">
        <v>41797</v>
      </c>
      <c r="Z112" s="70">
        <v>41803</v>
      </c>
      <c r="AA112" s="108"/>
    </row>
    <row r="113" spans="1:27" s="19" customFormat="1" ht="15.75">
      <c r="A113" s="45">
        <v>22634</v>
      </c>
      <c r="B113" s="45" t="s">
        <v>705</v>
      </c>
      <c r="C113" s="45" t="s">
        <v>706</v>
      </c>
      <c r="D113" s="45"/>
      <c r="E113" s="48">
        <v>500</v>
      </c>
      <c r="F113" s="47">
        <v>0</v>
      </c>
      <c r="G113" s="47">
        <v>500</v>
      </c>
      <c r="H113" s="48">
        <v>50</v>
      </c>
      <c r="I113" s="47">
        <v>450</v>
      </c>
      <c r="J113" s="48">
        <v>0.5</v>
      </c>
      <c r="K113" s="39">
        <v>0</v>
      </c>
      <c r="L113" s="39">
        <v>0</v>
      </c>
      <c r="M113" s="39">
        <v>0</v>
      </c>
      <c r="N113" s="39">
        <v>0</v>
      </c>
      <c r="O113" s="48"/>
      <c r="P113" s="140">
        <v>0</v>
      </c>
      <c r="Q113" s="47">
        <f>I113-J113-K113-L113-M113-N113-O113-P113</f>
        <v>449.5</v>
      </c>
      <c r="R113" s="50" t="s">
        <v>707</v>
      </c>
      <c r="S113" s="50"/>
      <c r="T113" s="51" t="s">
        <v>119</v>
      </c>
      <c r="U113" s="52" t="s">
        <v>704</v>
      </c>
      <c r="V113" s="68">
        <v>16108</v>
      </c>
      <c r="W113" s="69">
        <v>0</v>
      </c>
      <c r="X113" s="69">
        <v>0</v>
      </c>
      <c r="Y113" s="70">
        <v>41797</v>
      </c>
      <c r="Z113" s="70">
        <v>41803</v>
      </c>
      <c r="AA113" s="108"/>
    </row>
    <row r="114" spans="1:27" s="19" customFormat="1" ht="15.75">
      <c r="A114" s="45">
        <v>17957</v>
      </c>
      <c r="B114" s="45" t="s">
        <v>129</v>
      </c>
      <c r="C114" s="45" t="s">
        <v>85</v>
      </c>
      <c r="D114" s="45"/>
      <c r="E114" s="48">
        <v>500</v>
      </c>
      <c r="F114" s="47">
        <v>0</v>
      </c>
      <c r="G114" s="47">
        <v>500</v>
      </c>
      <c r="H114" s="48">
        <v>50</v>
      </c>
      <c r="I114" s="47">
        <v>450</v>
      </c>
      <c r="J114" s="48">
        <v>0.5</v>
      </c>
      <c r="K114" s="39">
        <v>0</v>
      </c>
      <c r="L114" s="39">
        <v>0</v>
      </c>
      <c r="M114" s="39">
        <v>0</v>
      </c>
      <c r="N114" s="39">
        <v>0</v>
      </c>
      <c r="O114" s="48"/>
      <c r="P114" s="140">
        <v>0</v>
      </c>
      <c r="Q114" s="47">
        <f>I114-J114-K114-L114-M114-N114-O114-P114</f>
        <v>449.5</v>
      </c>
      <c r="R114" s="50" t="s">
        <v>86</v>
      </c>
      <c r="S114" s="50"/>
      <c r="T114" s="51" t="s">
        <v>119</v>
      </c>
      <c r="U114" s="52" t="s">
        <v>708</v>
      </c>
      <c r="V114" s="68">
        <v>16235</v>
      </c>
      <c r="W114" s="69">
        <v>0</v>
      </c>
      <c r="X114" s="69">
        <v>0</v>
      </c>
      <c r="Y114" s="70">
        <v>41797</v>
      </c>
      <c r="Z114" s="70">
        <v>41803</v>
      </c>
      <c r="AA114" s="108"/>
    </row>
    <row r="115" spans="1:27" s="19" customFormat="1" ht="15.75">
      <c r="A115" s="45">
        <v>22634</v>
      </c>
      <c r="B115" s="45" t="s">
        <v>705</v>
      </c>
      <c r="C115" s="45" t="s">
        <v>706</v>
      </c>
      <c r="D115" s="45"/>
      <c r="E115" s="48">
        <v>500</v>
      </c>
      <c r="F115" s="47">
        <v>0</v>
      </c>
      <c r="G115" s="47">
        <v>500</v>
      </c>
      <c r="H115" s="48">
        <v>50</v>
      </c>
      <c r="I115" s="47">
        <v>450</v>
      </c>
      <c r="J115" s="48">
        <v>0.5</v>
      </c>
      <c r="K115" s="39">
        <v>0</v>
      </c>
      <c r="L115" s="39">
        <v>0</v>
      </c>
      <c r="M115" s="39">
        <v>0</v>
      </c>
      <c r="N115" s="39">
        <v>0</v>
      </c>
      <c r="O115" s="48"/>
      <c r="P115" s="140">
        <v>0</v>
      </c>
      <c r="Q115" s="47">
        <f>I115-J115-K115-L115-M115-N115-O115-P115</f>
        <v>449.5</v>
      </c>
      <c r="R115" s="50" t="s">
        <v>707</v>
      </c>
      <c r="S115" s="50"/>
      <c r="T115" s="51" t="s">
        <v>119</v>
      </c>
      <c r="U115" s="52" t="s">
        <v>708</v>
      </c>
      <c r="V115" s="68">
        <v>16235</v>
      </c>
      <c r="W115" s="69">
        <v>0</v>
      </c>
      <c r="X115" s="69">
        <v>0</v>
      </c>
      <c r="Y115" s="70">
        <v>41797</v>
      </c>
      <c r="Z115" s="70">
        <v>41803</v>
      </c>
      <c r="AA115" s="108"/>
    </row>
    <row r="116" spans="1:27" s="19" customFormat="1" ht="15.75">
      <c r="A116" s="141">
        <v>69123</v>
      </c>
      <c r="B116" s="141" t="s">
        <v>709</v>
      </c>
      <c r="C116" s="141" t="s">
        <v>710</v>
      </c>
      <c r="D116" s="141" t="s">
        <v>257</v>
      </c>
      <c r="E116" s="142">
        <v>2880</v>
      </c>
      <c r="F116" s="143">
        <v>0</v>
      </c>
      <c r="G116" s="143">
        <v>2880</v>
      </c>
      <c r="H116" s="142">
        <v>288</v>
      </c>
      <c r="I116" s="143">
        <f>G116-H116</f>
        <v>2592</v>
      </c>
      <c r="J116" s="142">
        <v>0</v>
      </c>
      <c r="K116" s="39">
        <v>0</v>
      </c>
      <c r="L116" s="39">
        <v>0</v>
      </c>
      <c r="M116" s="39">
        <v>0</v>
      </c>
      <c r="N116" s="39">
        <v>0</v>
      </c>
      <c r="O116" s="142"/>
      <c r="P116" s="140">
        <v>0</v>
      </c>
      <c r="Q116" s="143">
        <f>I116-J116-K116-L116-M116-N116-O116-P116</f>
        <v>2592</v>
      </c>
      <c r="R116" s="144" t="s">
        <v>711</v>
      </c>
      <c r="S116" s="144"/>
      <c r="T116" s="145" t="s">
        <v>76</v>
      </c>
      <c r="U116" s="146" t="s">
        <v>712</v>
      </c>
      <c r="V116" s="68">
        <v>0</v>
      </c>
      <c r="W116" s="69">
        <v>0</v>
      </c>
      <c r="X116" s="69">
        <v>0</v>
      </c>
      <c r="Y116" s="70">
        <v>41797</v>
      </c>
      <c r="Z116" s="70">
        <v>41803</v>
      </c>
      <c r="AA116" s="108"/>
    </row>
    <row r="117" spans="1:27" s="19" customFormat="1" ht="15.75">
      <c r="A117" s="141">
        <v>46845</v>
      </c>
      <c r="B117" s="141" t="s">
        <v>713</v>
      </c>
      <c r="C117" s="141" t="s">
        <v>294</v>
      </c>
      <c r="D117" s="141" t="s">
        <v>714</v>
      </c>
      <c r="E117" s="142">
        <v>2000</v>
      </c>
      <c r="F117" s="143">
        <v>0</v>
      </c>
      <c r="G117" s="143">
        <v>2000</v>
      </c>
      <c r="H117" s="142">
        <v>200</v>
      </c>
      <c r="I117" s="143">
        <f>G117-H117</f>
        <v>1800</v>
      </c>
      <c r="J117" s="142">
        <v>0</v>
      </c>
      <c r="K117" s="39">
        <v>0</v>
      </c>
      <c r="L117" s="39">
        <v>0</v>
      </c>
      <c r="M117" s="39">
        <v>0</v>
      </c>
      <c r="N117" s="39">
        <v>0</v>
      </c>
      <c r="O117" s="142"/>
      <c r="P117" s="140">
        <v>0</v>
      </c>
      <c r="Q117" s="143">
        <f>I117-J117-K117-L117-M117-N117-O117-P117</f>
        <v>1800</v>
      </c>
      <c r="R117" s="144" t="s">
        <v>715</v>
      </c>
      <c r="S117" s="144"/>
      <c r="T117" s="145" t="s">
        <v>716</v>
      </c>
      <c r="U117" s="146" t="s">
        <v>712</v>
      </c>
      <c r="V117" s="68">
        <v>0</v>
      </c>
      <c r="W117" s="69">
        <v>0</v>
      </c>
      <c r="X117" s="69">
        <v>0</v>
      </c>
      <c r="Y117" s="70">
        <v>41797</v>
      </c>
      <c r="Z117" s="70">
        <v>41803</v>
      </c>
      <c r="AA117" s="108"/>
    </row>
    <row r="118" spans="1:27" s="19" customFormat="1" ht="15.75">
      <c r="A118" s="45">
        <v>54777</v>
      </c>
      <c r="B118" s="46" t="s">
        <v>139</v>
      </c>
      <c r="C118" s="46" t="s">
        <v>140</v>
      </c>
      <c r="D118" s="46">
        <v>4</v>
      </c>
      <c r="E118" s="123">
        <v>26000</v>
      </c>
      <c r="F118" s="47">
        <v>2600</v>
      </c>
      <c r="G118" s="47">
        <v>23400</v>
      </c>
      <c r="H118" s="123">
        <v>2600</v>
      </c>
      <c r="I118" s="47">
        <v>20800</v>
      </c>
      <c r="J118" s="123">
        <v>32</v>
      </c>
      <c r="K118" s="39">
        <v>0</v>
      </c>
      <c r="L118" s="39">
        <v>0</v>
      </c>
      <c r="M118" s="39">
        <v>0</v>
      </c>
      <c r="N118" s="39">
        <v>0</v>
      </c>
      <c r="O118" s="123">
        <v>0</v>
      </c>
      <c r="P118" s="140">
        <v>0</v>
      </c>
      <c r="Q118" s="47">
        <f>I118-J118-K118-L118-M118-N118-O118-P118</f>
        <v>20768</v>
      </c>
      <c r="R118" s="49" t="s">
        <v>83</v>
      </c>
      <c r="S118" s="50"/>
      <c r="T118" s="51" t="s">
        <v>32</v>
      </c>
      <c r="U118" s="52"/>
      <c r="V118" s="68">
        <v>1</v>
      </c>
      <c r="W118" s="69">
        <v>0</v>
      </c>
      <c r="X118" s="69">
        <v>0</v>
      </c>
      <c r="Y118" s="70">
        <v>41797</v>
      </c>
      <c r="Z118" s="70">
        <v>41803</v>
      </c>
      <c r="AA118" s="108"/>
    </row>
    <row r="119" spans="1:27" s="19" customFormat="1" ht="15.75">
      <c r="A119" s="45">
        <v>54501</v>
      </c>
      <c r="B119" s="46" t="s">
        <v>94</v>
      </c>
      <c r="C119" s="46" t="s">
        <v>141</v>
      </c>
      <c r="D119" s="46" t="s">
        <v>40</v>
      </c>
      <c r="E119" s="48">
        <v>9000</v>
      </c>
      <c r="F119" s="47">
        <v>900</v>
      </c>
      <c r="G119" s="47">
        <v>8100</v>
      </c>
      <c r="H119" s="48">
        <v>900</v>
      </c>
      <c r="I119" s="47">
        <v>7200</v>
      </c>
      <c r="J119" s="48">
        <v>11</v>
      </c>
      <c r="K119" s="39">
        <v>0</v>
      </c>
      <c r="L119" s="39">
        <v>0</v>
      </c>
      <c r="M119" s="39">
        <v>0</v>
      </c>
      <c r="N119" s="39">
        <v>0</v>
      </c>
      <c r="O119" s="48">
        <v>0</v>
      </c>
      <c r="P119" s="140">
        <v>0</v>
      </c>
      <c r="Q119" s="47">
        <f>I119-J119-K119-L119-M119-N119-O119-P119</f>
        <v>7189</v>
      </c>
      <c r="R119" s="49" t="s">
        <v>83</v>
      </c>
      <c r="S119" s="50"/>
      <c r="T119" s="51" t="s">
        <v>32</v>
      </c>
      <c r="U119" s="52"/>
      <c r="V119" s="68">
        <v>1</v>
      </c>
      <c r="W119" s="69">
        <v>0</v>
      </c>
      <c r="X119" s="69">
        <v>0</v>
      </c>
      <c r="Y119" s="70">
        <v>41797</v>
      </c>
      <c r="Z119" s="70">
        <v>41803</v>
      </c>
      <c r="AA119" s="108"/>
    </row>
    <row r="120" spans="1:27" s="19" customFormat="1" ht="15.75">
      <c r="A120" s="45">
        <v>16108</v>
      </c>
      <c r="B120" s="46" t="s">
        <v>83</v>
      </c>
      <c r="C120" s="46" t="s">
        <v>717</v>
      </c>
      <c r="D120" s="46" t="s">
        <v>40</v>
      </c>
      <c r="E120" s="48">
        <v>1000</v>
      </c>
      <c r="F120" s="47">
        <v>0</v>
      </c>
      <c r="G120" s="47">
        <v>1000</v>
      </c>
      <c r="H120" s="48">
        <v>100</v>
      </c>
      <c r="I120" s="47">
        <v>900</v>
      </c>
      <c r="J120" s="48">
        <v>1</v>
      </c>
      <c r="K120" s="39">
        <v>0</v>
      </c>
      <c r="L120" s="39">
        <v>0</v>
      </c>
      <c r="M120" s="39">
        <v>0</v>
      </c>
      <c r="N120" s="39">
        <v>0</v>
      </c>
      <c r="O120" s="48">
        <v>0</v>
      </c>
      <c r="P120" s="140">
        <v>0</v>
      </c>
      <c r="Q120" s="47">
        <f>I120-J120-K120-L120-M120-N120-O120-P120</f>
        <v>899</v>
      </c>
      <c r="R120" s="49" t="s">
        <v>83</v>
      </c>
      <c r="S120" s="50"/>
      <c r="T120" s="51" t="s">
        <v>32</v>
      </c>
      <c r="U120" s="52" t="s">
        <v>42</v>
      </c>
      <c r="V120" s="68">
        <v>1</v>
      </c>
      <c r="W120" s="69">
        <v>0</v>
      </c>
      <c r="X120" s="69">
        <v>0</v>
      </c>
      <c r="Y120" s="70">
        <v>41797</v>
      </c>
      <c r="Z120" s="70">
        <v>41803</v>
      </c>
      <c r="AA120" s="108"/>
    </row>
    <row r="121" spans="1:27" s="19" customFormat="1" ht="15.75">
      <c r="A121" s="45">
        <v>16235</v>
      </c>
      <c r="B121" s="46" t="s">
        <v>83</v>
      </c>
      <c r="C121" s="46" t="s">
        <v>718</v>
      </c>
      <c r="D121" s="46" t="s">
        <v>40</v>
      </c>
      <c r="E121" s="48">
        <v>1000</v>
      </c>
      <c r="F121" s="47">
        <v>0</v>
      </c>
      <c r="G121" s="47">
        <v>1000</v>
      </c>
      <c r="H121" s="48">
        <v>100</v>
      </c>
      <c r="I121" s="47">
        <v>900</v>
      </c>
      <c r="J121" s="48">
        <v>1</v>
      </c>
      <c r="K121" s="39">
        <v>0</v>
      </c>
      <c r="L121" s="39">
        <v>0</v>
      </c>
      <c r="M121" s="39">
        <v>0</v>
      </c>
      <c r="N121" s="39">
        <v>0</v>
      </c>
      <c r="O121" s="48">
        <v>0</v>
      </c>
      <c r="P121" s="140">
        <v>0</v>
      </c>
      <c r="Q121" s="47">
        <f>I121-J121-K121-L121-M121-N121-O121-P121</f>
        <v>899</v>
      </c>
      <c r="R121" s="49" t="s">
        <v>83</v>
      </c>
      <c r="S121" s="50"/>
      <c r="T121" s="51" t="s">
        <v>32</v>
      </c>
      <c r="U121" s="52" t="s">
        <v>42</v>
      </c>
      <c r="V121" s="68">
        <v>1</v>
      </c>
      <c r="W121" s="69">
        <v>0</v>
      </c>
      <c r="X121" s="69">
        <v>0</v>
      </c>
      <c r="Y121" s="70">
        <v>41797</v>
      </c>
      <c r="Z121" s="70">
        <v>41803</v>
      </c>
      <c r="AA121" s="108"/>
    </row>
    <row r="122" spans="1:27" s="19" customFormat="1" ht="15.75">
      <c r="A122" s="45">
        <v>69953</v>
      </c>
      <c r="B122" s="46" t="s">
        <v>142</v>
      </c>
      <c r="C122" s="46" t="s">
        <v>143</v>
      </c>
      <c r="D122" s="46" t="s">
        <v>40</v>
      </c>
      <c r="E122" s="48">
        <v>6000</v>
      </c>
      <c r="F122" s="48">
        <v>600</v>
      </c>
      <c r="G122" s="48">
        <v>5400</v>
      </c>
      <c r="H122" s="48">
        <v>0</v>
      </c>
      <c r="I122" s="48">
        <v>5400</v>
      </c>
      <c r="J122" s="48">
        <v>6</v>
      </c>
      <c r="K122" s="39">
        <v>0</v>
      </c>
      <c r="L122" s="39">
        <v>0</v>
      </c>
      <c r="M122" s="39">
        <v>0</v>
      </c>
      <c r="N122" s="39">
        <v>0</v>
      </c>
      <c r="O122" s="48">
        <v>0</v>
      </c>
      <c r="P122" s="140">
        <v>0</v>
      </c>
      <c r="Q122" s="47">
        <f>I122-J122-K122-L122-M122-N122-O122-P122</f>
        <v>5394</v>
      </c>
      <c r="R122" s="49" t="s">
        <v>133</v>
      </c>
      <c r="S122" s="50"/>
      <c r="T122" s="51" t="s">
        <v>32</v>
      </c>
      <c r="U122" s="52"/>
      <c r="V122" s="68">
        <v>1</v>
      </c>
      <c r="W122" s="69">
        <v>0</v>
      </c>
      <c r="X122" s="69">
        <v>0</v>
      </c>
      <c r="Y122" s="70">
        <v>41797</v>
      </c>
      <c r="Z122" s="70">
        <v>41803</v>
      </c>
      <c r="AA122" s="108"/>
    </row>
    <row r="123" spans="1:27" s="19" customFormat="1" ht="15.75">
      <c r="A123" s="53">
        <v>38553</v>
      </c>
      <c r="B123" s="54" t="s">
        <v>131</v>
      </c>
      <c r="C123" s="54" t="s">
        <v>132</v>
      </c>
      <c r="D123" s="54"/>
      <c r="E123" s="56">
        <v>750</v>
      </c>
      <c r="F123" s="55">
        <v>75</v>
      </c>
      <c r="G123" s="55">
        <v>675</v>
      </c>
      <c r="H123" s="56">
        <v>0</v>
      </c>
      <c r="I123" s="55">
        <v>675</v>
      </c>
      <c r="J123" s="147">
        <v>0.75</v>
      </c>
      <c r="K123" s="39">
        <v>0</v>
      </c>
      <c r="L123" s="39">
        <v>0</v>
      </c>
      <c r="M123" s="39">
        <v>0</v>
      </c>
      <c r="N123" s="39">
        <v>0</v>
      </c>
      <c r="O123" s="56"/>
      <c r="P123" s="140">
        <v>0</v>
      </c>
      <c r="Q123" s="55">
        <f>I123-J123-K123-L123-M123-N123-O123-P123</f>
        <v>674.25</v>
      </c>
      <c r="R123" s="57" t="s">
        <v>29</v>
      </c>
      <c r="S123" s="58"/>
      <c r="T123" s="59" t="s">
        <v>151</v>
      </c>
      <c r="U123" s="120" t="s">
        <v>134</v>
      </c>
      <c r="V123" s="68">
        <v>0</v>
      </c>
      <c r="W123" s="69">
        <v>0</v>
      </c>
      <c r="X123" s="69">
        <v>1</v>
      </c>
      <c r="Y123" s="70">
        <v>41797</v>
      </c>
      <c r="Z123" s="70">
        <v>41803</v>
      </c>
      <c r="AA123" s="108"/>
    </row>
    <row r="124" spans="1:27" s="19" customFormat="1" ht="15.75">
      <c r="A124" s="53">
        <v>22859</v>
      </c>
      <c r="B124" s="148" t="s">
        <v>182</v>
      </c>
      <c r="C124" s="54" t="s">
        <v>183</v>
      </c>
      <c r="D124" s="54" t="s">
        <v>184</v>
      </c>
      <c r="E124" s="56">
        <v>1000</v>
      </c>
      <c r="F124" s="55">
        <v>0</v>
      </c>
      <c r="G124" s="55">
        <v>1000</v>
      </c>
      <c r="H124" s="56">
        <v>0</v>
      </c>
      <c r="I124" s="55">
        <v>1000</v>
      </c>
      <c r="J124" s="56">
        <v>1</v>
      </c>
      <c r="K124" s="39">
        <v>0</v>
      </c>
      <c r="L124" s="39">
        <v>0</v>
      </c>
      <c r="M124" s="39">
        <v>0</v>
      </c>
      <c r="N124" s="39">
        <v>0</v>
      </c>
      <c r="O124" s="56">
        <v>0</v>
      </c>
      <c r="P124" s="140">
        <v>0</v>
      </c>
      <c r="Q124" s="55">
        <f>I124-J124-K124-L124-M124-N124-O124-P124</f>
        <v>999</v>
      </c>
      <c r="R124" s="57" t="s">
        <v>133</v>
      </c>
      <c r="S124" s="58"/>
      <c r="T124" s="59" t="s">
        <v>34</v>
      </c>
      <c r="U124" s="120" t="s">
        <v>35</v>
      </c>
      <c r="V124" s="68">
        <v>0</v>
      </c>
      <c r="W124" s="69">
        <v>0</v>
      </c>
      <c r="X124" s="69">
        <v>1</v>
      </c>
      <c r="Y124" s="70">
        <v>41797</v>
      </c>
      <c r="Z124" s="70">
        <v>41803</v>
      </c>
      <c r="AA124" s="108"/>
    </row>
    <row r="125" spans="1:27" s="19" customFormat="1" ht="15.75">
      <c r="A125" s="60">
        <v>1162</v>
      </c>
      <c r="B125" s="124" t="s">
        <v>135</v>
      </c>
      <c r="C125" s="124" t="s">
        <v>136</v>
      </c>
      <c r="D125" s="124" t="s">
        <v>137</v>
      </c>
      <c r="E125" s="62">
        <v>63000</v>
      </c>
      <c r="F125" s="61">
        <v>6300</v>
      </c>
      <c r="G125" s="61">
        <v>56700</v>
      </c>
      <c r="H125" s="62">
        <v>0</v>
      </c>
      <c r="I125" s="61">
        <v>56700</v>
      </c>
      <c r="J125" s="62"/>
      <c r="K125" s="39">
        <v>0</v>
      </c>
      <c r="L125" s="39">
        <v>0</v>
      </c>
      <c r="M125" s="39">
        <v>0</v>
      </c>
      <c r="N125" s="39">
        <v>0</v>
      </c>
      <c r="O125" s="62">
        <v>0</v>
      </c>
      <c r="P125" s="140">
        <v>0</v>
      </c>
      <c r="Q125" s="61">
        <f>I125-J125-K125-L125-M125-N125-O125-P125</f>
        <v>56700</v>
      </c>
      <c r="R125" s="65" t="s">
        <v>138</v>
      </c>
      <c r="S125" s="65"/>
      <c r="T125" s="149" t="s">
        <v>32</v>
      </c>
      <c r="U125" s="65"/>
      <c r="V125" s="68">
        <v>0</v>
      </c>
      <c r="W125" s="69">
        <v>1</v>
      </c>
      <c r="X125" s="69">
        <v>0</v>
      </c>
      <c r="Y125" s="70">
        <v>41797</v>
      </c>
      <c r="Z125" s="70">
        <v>41803</v>
      </c>
      <c r="AA125" s="108"/>
    </row>
    <row r="126" spans="1:27" s="19" customFormat="1" ht="15.75">
      <c r="A126" s="60">
        <v>1162</v>
      </c>
      <c r="B126" s="124" t="s">
        <v>135</v>
      </c>
      <c r="C126" s="124" t="s">
        <v>136</v>
      </c>
      <c r="D126" s="60"/>
      <c r="E126" s="62">
        <v>5200</v>
      </c>
      <c r="F126" s="61">
        <v>520</v>
      </c>
      <c r="G126" s="61">
        <v>4680</v>
      </c>
      <c r="H126" s="62"/>
      <c r="I126" s="61">
        <v>4680</v>
      </c>
      <c r="J126" s="150"/>
      <c r="K126" s="39">
        <v>0</v>
      </c>
      <c r="L126" s="39">
        <v>0</v>
      </c>
      <c r="M126" s="39">
        <v>0</v>
      </c>
      <c r="N126" s="39">
        <v>0</v>
      </c>
      <c r="O126" s="62"/>
      <c r="P126" s="140">
        <v>0</v>
      </c>
      <c r="Q126" s="61">
        <f>I126-J126-K126-L126-M126-N126-O126-P126</f>
        <v>4680</v>
      </c>
      <c r="R126" s="65" t="s">
        <v>719</v>
      </c>
      <c r="S126" s="63"/>
      <c r="T126" s="64"/>
      <c r="U126" s="121" t="s">
        <v>120</v>
      </c>
      <c r="V126" s="68">
        <v>0</v>
      </c>
      <c r="W126" s="69">
        <v>1</v>
      </c>
      <c r="X126" s="69">
        <v>0</v>
      </c>
      <c r="Y126" s="70">
        <v>41797</v>
      </c>
      <c r="Z126" s="70">
        <v>41803</v>
      </c>
      <c r="AA126" s="108"/>
    </row>
    <row r="127" spans="1:27" s="19" customFormat="1" ht="15.75">
      <c r="A127" s="60">
        <v>1162</v>
      </c>
      <c r="B127" s="124" t="s">
        <v>135</v>
      </c>
      <c r="C127" s="124" t="s">
        <v>136</v>
      </c>
      <c r="D127" s="60"/>
      <c r="E127" s="62">
        <v>3000</v>
      </c>
      <c r="F127" s="61">
        <v>300</v>
      </c>
      <c r="G127" s="61">
        <v>2700</v>
      </c>
      <c r="H127" s="62"/>
      <c r="I127" s="61">
        <v>2700</v>
      </c>
      <c r="J127" s="150"/>
      <c r="K127" s="39">
        <v>0</v>
      </c>
      <c r="L127" s="39">
        <v>0</v>
      </c>
      <c r="M127" s="39">
        <v>0</v>
      </c>
      <c r="N127" s="39">
        <v>0</v>
      </c>
      <c r="O127" s="62"/>
      <c r="P127" s="140">
        <v>0</v>
      </c>
      <c r="Q127" s="61">
        <f>I127-J127-K127-L127-M127-N127-O127-P127</f>
        <v>2700</v>
      </c>
      <c r="R127" s="65" t="s">
        <v>24</v>
      </c>
      <c r="S127" s="63"/>
      <c r="T127" s="64"/>
      <c r="U127" s="121" t="s">
        <v>435</v>
      </c>
      <c r="V127" s="68">
        <v>0</v>
      </c>
      <c r="W127" s="69">
        <v>1</v>
      </c>
      <c r="X127" s="69">
        <v>0</v>
      </c>
      <c r="Y127" s="70">
        <v>41797</v>
      </c>
      <c r="Z127" s="70">
        <v>41803</v>
      </c>
      <c r="AA127" s="108"/>
    </row>
    <row r="128" spans="1:27" s="19" customFormat="1" ht="15.75">
      <c r="A128" s="45">
        <v>57822</v>
      </c>
      <c r="B128" s="46" t="s">
        <v>144</v>
      </c>
      <c r="C128" s="46" t="s">
        <v>145</v>
      </c>
      <c r="D128" s="46"/>
      <c r="E128" s="48">
        <v>1560</v>
      </c>
      <c r="F128" s="47">
        <v>156</v>
      </c>
      <c r="G128" s="47">
        <v>1404</v>
      </c>
      <c r="H128" s="48">
        <v>0</v>
      </c>
      <c r="I128" s="47">
        <v>1404</v>
      </c>
      <c r="J128" s="151">
        <v>1.92</v>
      </c>
      <c r="K128" s="39">
        <v>0</v>
      </c>
      <c r="L128" s="39">
        <v>0</v>
      </c>
      <c r="M128" s="39">
        <v>0</v>
      </c>
      <c r="N128" s="39">
        <v>0</v>
      </c>
      <c r="O128" s="48"/>
      <c r="P128" s="140">
        <v>0</v>
      </c>
      <c r="Q128" s="47">
        <f>I128-J128-K128-L128-M128-N128-O128-P128</f>
        <v>1402.08</v>
      </c>
      <c r="R128" s="49" t="s">
        <v>133</v>
      </c>
      <c r="S128" s="50"/>
      <c r="T128" s="51" t="s">
        <v>119</v>
      </c>
      <c r="U128" s="52" t="s">
        <v>120</v>
      </c>
      <c r="V128" s="68">
        <v>54777</v>
      </c>
      <c r="W128" s="69">
        <v>0</v>
      </c>
      <c r="X128" s="69">
        <v>0</v>
      </c>
      <c r="Y128" s="70">
        <v>41797</v>
      </c>
      <c r="Z128" s="70">
        <v>41803</v>
      </c>
      <c r="AA128" s="108"/>
    </row>
    <row r="129" spans="1:27" s="19" customFormat="1" ht="15.75">
      <c r="A129" s="45" t="s">
        <v>146</v>
      </c>
      <c r="B129" s="46" t="s">
        <v>147</v>
      </c>
      <c r="C129" s="46" t="s">
        <v>148</v>
      </c>
      <c r="D129" s="46"/>
      <c r="E129" s="48">
        <v>8060</v>
      </c>
      <c r="F129" s="47">
        <v>806</v>
      </c>
      <c r="G129" s="47">
        <v>7254</v>
      </c>
      <c r="H129" s="48">
        <v>0</v>
      </c>
      <c r="I129" s="47">
        <v>7254</v>
      </c>
      <c r="J129" s="151">
        <v>9.92</v>
      </c>
      <c r="K129" s="39">
        <v>0</v>
      </c>
      <c r="L129" s="39">
        <v>0</v>
      </c>
      <c r="M129" s="39">
        <v>0</v>
      </c>
      <c r="N129" s="39">
        <v>0</v>
      </c>
      <c r="O129" s="48"/>
      <c r="P129" s="140">
        <v>0</v>
      </c>
      <c r="Q129" s="47">
        <f>I129-J129-K129-L129-M129-N129-O129-P129</f>
        <v>7244.08</v>
      </c>
      <c r="R129" s="49" t="s">
        <v>133</v>
      </c>
      <c r="S129" s="50"/>
      <c r="T129" s="51" t="s">
        <v>119</v>
      </c>
      <c r="U129" s="52" t="s">
        <v>120</v>
      </c>
      <c r="V129" s="68">
        <v>54777</v>
      </c>
      <c r="W129" s="69">
        <v>0</v>
      </c>
      <c r="X129" s="69">
        <v>0</v>
      </c>
      <c r="Y129" s="70">
        <v>41797</v>
      </c>
      <c r="Z129" s="70">
        <v>41803</v>
      </c>
      <c r="AA129" s="108"/>
    </row>
    <row r="130" spans="1:27" s="19" customFormat="1" ht="15.75">
      <c r="A130" s="45">
        <v>40730</v>
      </c>
      <c r="B130" s="46" t="s">
        <v>149</v>
      </c>
      <c r="C130" s="46" t="s">
        <v>150</v>
      </c>
      <c r="D130" s="46"/>
      <c r="E130" s="48">
        <v>1500</v>
      </c>
      <c r="F130" s="47">
        <v>150</v>
      </c>
      <c r="G130" s="47">
        <v>1350</v>
      </c>
      <c r="H130" s="48">
        <v>0</v>
      </c>
      <c r="I130" s="47">
        <v>1350</v>
      </c>
      <c r="J130" s="151">
        <v>1.5</v>
      </c>
      <c r="K130" s="39">
        <v>0</v>
      </c>
      <c r="L130" s="39">
        <v>0</v>
      </c>
      <c r="M130" s="39">
        <v>0</v>
      </c>
      <c r="N130" s="39">
        <v>0</v>
      </c>
      <c r="O130" s="48"/>
      <c r="P130" s="140">
        <v>0</v>
      </c>
      <c r="Q130" s="47">
        <f>I130-J130-K130-L130-M130-N130-O130-P130</f>
        <v>1348.5</v>
      </c>
      <c r="R130" s="49" t="s">
        <v>133</v>
      </c>
      <c r="S130" s="50"/>
      <c r="T130" s="51" t="s">
        <v>151</v>
      </c>
      <c r="U130" s="52" t="s">
        <v>134</v>
      </c>
      <c r="V130" s="68">
        <v>69953</v>
      </c>
      <c r="W130" s="69">
        <v>0</v>
      </c>
      <c r="X130" s="69">
        <v>0</v>
      </c>
      <c r="Y130" s="70">
        <v>41797</v>
      </c>
      <c r="Z130" s="70">
        <v>41803</v>
      </c>
      <c r="AA130" s="108"/>
    </row>
    <row r="131" spans="1:27" s="19" customFormat="1" ht="15.75">
      <c r="A131" s="45">
        <v>43830</v>
      </c>
      <c r="B131" s="46" t="s">
        <v>152</v>
      </c>
      <c r="C131" s="46" t="s">
        <v>153</v>
      </c>
      <c r="D131" s="46"/>
      <c r="E131" s="48">
        <v>750</v>
      </c>
      <c r="F131" s="47">
        <v>75</v>
      </c>
      <c r="G131" s="47">
        <v>675</v>
      </c>
      <c r="H131" s="48">
        <v>0</v>
      </c>
      <c r="I131" s="47">
        <v>675</v>
      </c>
      <c r="J131" s="151">
        <v>0.75</v>
      </c>
      <c r="K131" s="39">
        <v>0</v>
      </c>
      <c r="L131" s="39">
        <v>0</v>
      </c>
      <c r="M131" s="39">
        <v>0</v>
      </c>
      <c r="N131" s="39">
        <v>0</v>
      </c>
      <c r="O131" s="48"/>
      <c r="P131" s="140">
        <v>0</v>
      </c>
      <c r="Q131" s="47">
        <f>I131-J131-K131-L131-M131-N131-O131-P131</f>
        <v>674.25</v>
      </c>
      <c r="R131" s="49" t="s">
        <v>133</v>
      </c>
      <c r="S131" s="50"/>
      <c r="T131" s="51" t="s">
        <v>151</v>
      </c>
      <c r="U131" s="52" t="s">
        <v>134</v>
      </c>
      <c r="V131" s="68">
        <v>69953</v>
      </c>
      <c r="W131" s="69">
        <v>0</v>
      </c>
      <c r="X131" s="69">
        <v>0</v>
      </c>
      <c r="Y131" s="70">
        <v>41797</v>
      </c>
      <c r="Z131" s="70">
        <v>41803</v>
      </c>
      <c r="AA131" s="108"/>
    </row>
    <row r="132" spans="1:27" s="19" customFormat="1" ht="15.75">
      <c r="A132" s="45">
        <v>57822</v>
      </c>
      <c r="B132" s="46" t="s">
        <v>144</v>
      </c>
      <c r="C132" s="46" t="s">
        <v>145</v>
      </c>
      <c r="D132" s="46"/>
      <c r="E132" s="48">
        <v>2700</v>
      </c>
      <c r="F132" s="47">
        <v>270</v>
      </c>
      <c r="G132" s="47">
        <v>2430</v>
      </c>
      <c r="H132" s="48">
        <v>0</v>
      </c>
      <c r="I132" s="47">
        <v>2430</v>
      </c>
      <c r="J132" s="151">
        <v>3.3</v>
      </c>
      <c r="K132" s="39">
        <v>0</v>
      </c>
      <c r="L132" s="39">
        <v>0</v>
      </c>
      <c r="M132" s="39">
        <v>0</v>
      </c>
      <c r="N132" s="39">
        <v>0</v>
      </c>
      <c r="O132" s="48"/>
      <c r="P132" s="140">
        <v>0</v>
      </c>
      <c r="Q132" s="47">
        <f>I132-J132-K132-L132-M132-N132-O132-P132</f>
        <v>2426.6999999999998</v>
      </c>
      <c r="R132" s="49" t="s">
        <v>133</v>
      </c>
      <c r="S132" s="50"/>
      <c r="T132" s="51" t="s">
        <v>119</v>
      </c>
      <c r="U132" s="52" t="s">
        <v>130</v>
      </c>
      <c r="V132" s="68">
        <v>54501</v>
      </c>
      <c r="W132" s="69">
        <v>0</v>
      </c>
      <c r="X132" s="69">
        <v>0</v>
      </c>
      <c r="Y132" s="70">
        <v>41797</v>
      </c>
      <c r="Z132" s="70">
        <v>41803</v>
      </c>
      <c r="AA132" s="108"/>
    </row>
    <row r="133" spans="1:27" s="19" customFormat="1" ht="15.75">
      <c r="A133" s="45" t="s">
        <v>146</v>
      </c>
      <c r="B133" s="46" t="s">
        <v>147</v>
      </c>
      <c r="C133" s="46" t="s">
        <v>148</v>
      </c>
      <c r="D133" s="46"/>
      <c r="E133" s="48">
        <v>1575</v>
      </c>
      <c r="F133" s="47">
        <v>157.5</v>
      </c>
      <c r="G133" s="47">
        <v>1417.5</v>
      </c>
      <c r="H133" s="48">
        <v>0</v>
      </c>
      <c r="I133" s="47">
        <v>1417.5</v>
      </c>
      <c r="J133" s="151">
        <v>1.93</v>
      </c>
      <c r="K133" s="39">
        <v>0</v>
      </c>
      <c r="L133" s="39">
        <v>0</v>
      </c>
      <c r="M133" s="39">
        <v>0</v>
      </c>
      <c r="N133" s="39">
        <v>0</v>
      </c>
      <c r="O133" s="48"/>
      <c r="P133" s="140">
        <v>0</v>
      </c>
      <c r="Q133" s="47">
        <f>I133-J133-K133-L133-M133-N133-O133-P133</f>
        <v>1415.57</v>
      </c>
      <c r="R133" s="49" t="s">
        <v>133</v>
      </c>
      <c r="S133" s="50"/>
      <c r="T133" s="51" t="s">
        <v>119</v>
      </c>
      <c r="U133" s="52" t="s">
        <v>130</v>
      </c>
      <c r="V133" s="68">
        <v>54501</v>
      </c>
      <c r="W133" s="69">
        <v>0</v>
      </c>
      <c r="X133" s="69">
        <v>0</v>
      </c>
      <c r="Y133" s="70">
        <v>41797</v>
      </c>
      <c r="Z133" s="70">
        <v>41803</v>
      </c>
      <c r="AA133" s="108"/>
    </row>
    <row r="134" spans="1:27" s="19" customFormat="1" ht="15.75">
      <c r="A134" s="30">
        <v>53973</v>
      </c>
      <c r="B134" s="32" t="s">
        <v>156</v>
      </c>
      <c r="C134" s="32" t="s">
        <v>157</v>
      </c>
      <c r="D134" s="32" t="s">
        <v>158</v>
      </c>
      <c r="E134" s="39">
        <v>51000</v>
      </c>
      <c r="F134" s="33">
        <v>5100</v>
      </c>
      <c r="G134" s="33">
        <v>45900</v>
      </c>
      <c r="H134" s="39">
        <v>0</v>
      </c>
      <c r="I134" s="33">
        <v>45900</v>
      </c>
      <c r="J134" s="39">
        <v>58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140">
        <v>0</v>
      </c>
      <c r="Q134" s="33">
        <f>I134-J134-K134-L134-M134-N134-O134-P134</f>
        <v>45842</v>
      </c>
      <c r="R134" s="35" t="s">
        <v>133</v>
      </c>
      <c r="S134" s="36"/>
      <c r="T134" s="37" t="s">
        <v>32</v>
      </c>
      <c r="U134" s="118" t="s">
        <v>33</v>
      </c>
      <c r="V134" s="68">
        <v>0</v>
      </c>
      <c r="W134" s="69">
        <v>0</v>
      </c>
      <c r="X134" s="69">
        <v>0</v>
      </c>
      <c r="Y134" s="70">
        <v>41797</v>
      </c>
      <c r="Z134" s="70">
        <v>41803</v>
      </c>
      <c r="AA134" s="108"/>
    </row>
    <row r="135" spans="1:27" s="19" customFormat="1" ht="15.75">
      <c r="A135" s="30">
        <v>43830</v>
      </c>
      <c r="B135" s="32" t="s">
        <v>152</v>
      </c>
      <c r="C135" s="32" t="s">
        <v>153</v>
      </c>
      <c r="D135" s="32" t="s">
        <v>165</v>
      </c>
      <c r="E135" s="39">
        <v>22000</v>
      </c>
      <c r="F135" s="33">
        <v>2200</v>
      </c>
      <c r="G135" s="33">
        <v>19800</v>
      </c>
      <c r="H135" s="39">
        <v>0</v>
      </c>
      <c r="I135" s="33">
        <v>19800</v>
      </c>
      <c r="J135" s="39">
        <v>27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140">
        <v>0</v>
      </c>
      <c r="Q135" s="33">
        <f>I135-J135-K135-L135-M135-N135-O135-P135</f>
        <v>19773</v>
      </c>
      <c r="R135" s="35" t="s">
        <v>133</v>
      </c>
      <c r="S135" s="36"/>
      <c r="T135" s="37" t="s">
        <v>34</v>
      </c>
      <c r="U135" s="118" t="s">
        <v>43</v>
      </c>
      <c r="V135" s="68">
        <v>0</v>
      </c>
      <c r="W135" s="69">
        <v>0</v>
      </c>
      <c r="X135" s="69">
        <v>0</v>
      </c>
      <c r="Y135" s="70">
        <v>41797</v>
      </c>
      <c r="Z135" s="70">
        <v>41803</v>
      </c>
      <c r="AA135" s="108"/>
    </row>
    <row r="136" spans="1:27" s="19" customFormat="1" ht="15.75">
      <c r="A136" s="30">
        <v>57822</v>
      </c>
      <c r="B136" s="32" t="s">
        <v>144</v>
      </c>
      <c r="C136" s="32" t="s">
        <v>145</v>
      </c>
      <c r="D136" s="32" t="s">
        <v>159</v>
      </c>
      <c r="E136" s="39">
        <v>19000</v>
      </c>
      <c r="F136" s="33">
        <v>1900</v>
      </c>
      <c r="G136" s="33">
        <v>17100</v>
      </c>
      <c r="H136" s="39">
        <v>0</v>
      </c>
      <c r="I136" s="33">
        <v>17100</v>
      </c>
      <c r="J136" s="39">
        <v>24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140">
        <v>0</v>
      </c>
      <c r="Q136" s="33">
        <f>I136-J136-K136-L136-M136-N136-O136-P136</f>
        <v>17076</v>
      </c>
      <c r="R136" s="35" t="s">
        <v>133</v>
      </c>
      <c r="S136" s="36"/>
      <c r="T136" s="37" t="s">
        <v>32</v>
      </c>
      <c r="U136" s="118" t="s">
        <v>41</v>
      </c>
      <c r="V136" s="68">
        <v>0</v>
      </c>
      <c r="W136" s="69">
        <v>0</v>
      </c>
      <c r="X136" s="69">
        <v>0</v>
      </c>
      <c r="Y136" s="70">
        <v>41797</v>
      </c>
      <c r="Z136" s="70">
        <v>41803</v>
      </c>
      <c r="AA136" s="108"/>
    </row>
    <row r="137" spans="1:27" s="19" customFormat="1" ht="15.75">
      <c r="A137" s="30">
        <v>7660</v>
      </c>
      <c r="B137" s="32" t="s">
        <v>73</v>
      </c>
      <c r="C137" s="32" t="s">
        <v>179</v>
      </c>
      <c r="D137" s="32" t="s">
        <v>59</v>
      </c>
      <c r="E137" s="39">
        <v>18000</v>
      </c>
      <c r="F137" s="33">
        <v>1800</v>
      </c>
      <c r="G137" s="33">
        <v>16200</v>
      </c>
      <c r="H137" s="39">
        <v>0</v>
      </c>
      <c r="I137" s="33">
        <v>16200</v>
      </c>
      <c r="J137" s="39">
        <v>23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140">
        <v>0</v>
      </c>
      <c r="Q137" s="33">
        <f>I137-J137-K137-L137-M137-N137-O137-P137</f>
        <v>16177</v>
      </c>
      <c r="R137" s="35" t="s">
        <v>133</v>
      </c>
      <c r="S137" s="36"/>
      <c r="T137" s="37" t="s">
        <v>32</v>
      </c>
      <c r="U137" s="118" t="s">
        <v>33</v>
      </c>
      <c r="V137" s="68">
        <v>0</v>
      </c>
      <c r="W137" s="69">
        <v>0</v>
      </c>
      <c r="X137" s="69">
        <v>0</v>
      </c>
      <c r="Y137" s="70">
        <v>41797</v>
      </c>
      <c r="Z137" s="70">
        <v>41803</v>
      </c>
      <c r="AA137" s="108"/>
    </row>
    <row r="138" spans="1:27" s="19" customFormat="1" ht="15.75">
      <c r="A138" s="30">
        <v>43826</v>
      </c>
      <c r="B138" s="32" t="s">
        <v>152</v>
      </c>
      <c r="C138" s="32" t="s">
        <v>268</v>
      </c>
      <c r="D138" s="32" t="s">
        <v>113</v>
      </c>
      <c r="E138" s="39">
        <v>16000</v>
      </c>
      <c r="F138" s="33">
        <v>1600</v>
      </c>
      <c r="G138" s="33">
        <v>14400</v>
      </c>
      <c r="H138" s="39">
        <v>0</v>
      </c>
      <c r="I138" s="33">
        <v>14400</v>
      </c>
      <c r="J138" s="39">
        <v>20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140">
        <v>0</v>
      </c>
      <c r="Q138" s="33">
        <f>I138-J138-K138-L138-M138-N138-O138-P138</f>
        <v>14380</v>
      </c>
      <c r="R138" s="35" t="s">
        <v>133</v>
      </c>
      <c r="S138" s="36"/>
      <c r="T138" s="37" t="s">
        <v>34</v>
      </c>
      <c r="U138" s="118" t="s">
        <v>43</v>
      </c>
      <c r="V138" s="68">
        <v>0</v>
      </c>
      <c r="W138" s="69">
        <v>0</v>
      </c>
      <c r="X138" s="69">
        <v>0</v>
      </c>
      <c r="Y138" s="70">
        <v>41797</v>
      </c>
      <c r="Z138" s="70">
        <v>41803</v>
      </c>
      <c r="AA138" s="108"/>
    </row>
    <row r="139" spans="1:27" s="19" customFormat="1" ht="15.75">
      <c r="A139" s="30">
        <v>19706</v>
      </c>
      <c r="B139" s="32" t="s">
        <v>720</v>
      </c>
      <c r="C139" s="32" t="s">
        <v>721</v>
      </c>
      <c r="D139" s="32" t="s">
        <v>155</v>
      </c>
      <c r="E139" s="39">
        <v>16000</v>
      </c>
      <c r="F139" s="33">
        <v>1600</v>
      </c>
      <c r="G139" s="33">
        <v>14400</v>
      </c>
      <c r="H139" s="39">
        <v>0</v>
      </c>
      <c r="I139" s="33">
        <v>14400</v>
      </c>
      <c r="J139" s="39">
        <v>20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140">
        <v>0</v>
      </c>
      <c r="Q139" s="33">
        <f>I139-J139-K139-L139-M139-N139-O139-P139</f>
        <v>14380</v>
      </c>
      <c r="R139" s="35" t="s">
        <v>133</v>
      </c>
      <c r="S139" s="36"/>
      <c r="T139" s="37" t="s">
        <v>32</v>
      </c>
      <c r="U139" s="118" t="s">
        <v>722</v>
      </c>
      <c r="V139" s="68">
        <v>0</v>
      </c>
      <c r="W139" s="69">
        <v>0</v>
      </c>
      <c r="X139" s="69">
        <v>0</v>
      </c>
      <c r="Y139" s="70">
        <v>41797</v>
      </c>
      <c r="Z139" s="70">
        <v>41803</v>
      </c>
      <c r="AA139" s="108"/>
    </row>
    <row r="140" spans="1:27" s="19" customFormat="1" ht="15.75">
      <c r="A140" s="30">
        <v>6720</v>
      </c>
      <c r="B140" s="32" t="s">
        <v>160</v>
      </c>
      <c r="C140" s="32" t="s">
        <v>126</v>
      </c>
      <c r="D140" s="32" t="s">
        <v>105</v>
      </c>
      <c r="E140" s="39">
        <v>16000</v>
      </c>
      <c r="F140" s="33">
        <v>1600</v>
      </c>
      <c r="G140" s="33">
        <v>14400</v>
      </c>
      <c r="H140" s="39">
        <v>0</v>
      </c>
      <c r="I140" s="33">
        <v>14400</v>
      </c>
      <c r="J140" s="39">
        <v>18</v>
      </c>
      <c r="K140" s="39">
        <v>0</v>
      </c>
      <c r="L140" s="39">
        <v>0</v>
      </c>
      <c r="M140" s="39">
        <v>0</v>
      </c>
      <c r="N140" s="39">
        <v>0</v>
      </c>
      <c r="O140" s="39">
        <v>0</v>
      </c>
      <c r="P140" s="140">
        <v>0</v>
      </c>
      <c r="Q140" s="33">
        <f>I140-J140-K140-L140-M140-N140-O140-P140</f>
        <v>14382</v>
      </c>
      <c r="R140" s="35" t="s">
        <v>133</v>
      </c>
      <c r="S140" s="36"/>
      <c r="T140" s="37" t="s">
        <v>32</v>
      </c>
      <c r="U140" s="118" t="s">
        <v>37</v>
      </c>
      <c r="V140" s="68">
        <v>0</v>
      </c>
      <c r="W140" s="69">
        <v>0</v>
      </c>
      <c r="X140" s="69">
        <v>0</v>
      </c>
      <c r="Y140" s="70">
        <v>41797</v>
      </c>
      <c r="Z140" s="70">
        <v>41803</v>
      </c>
      <c r="AA140" s="108"/>
    </row>
    <row r="141" spans="1:27" s="19" customFormat="1" ht="15.75">
      <c r="A141" s="43">
        <v>17045</v>
      </c>
      <c r="B141" s="41" t="s">
        <v>161</v>
      </c>
      <c r="C141" s="41" t="s">
        <v>162</v>
      </c>
      <c r="D141" s="41" t="s">
        <v>163</v>
      </c>
      <c r="E141" s="39">
        <v>15000</v>
      </c>
      <c r="F141" s="33">
        <v>1500</v>
      </c>
      <c r="G141" s="33">
        <v>13500</v>
      </c>
      <c r="H141" s="39">
        <v>0</v>
      </c>
      <c r="I141" s="33">
        <v>13500</v>
      </c>
      <c r="J141" s="41">
        <v>16</v>
      </c>
      <c r="K141" s="39">
        <v>0</v>
      </c>
      <c r="L141" s="39">
        <v>0</v>
      </c>
      <c r="M141" s="39">
        <v>0</v>
      </c>
      <c r="N141" s="39">
        <v>0</v>
      </c>
      <c r="O141" s="41">
        <v>0</v>
      </c>
      <c r="P141" s="140">
        <v>0</v>
      </c>
      <c r="Q141" s="33">
        <f>I141-J141-K141-L141-M141-N141-O141-P141</f>
        <v>13484</v>
      </c>
      <c r="R141" s="41" t="s">
        <v>133</v>
      </c>
      <c r="S141" s="36"/>
      <c r="T141" s="42" t="s">
        <v>32</v>
      </c>
      <c r="U141" s="118" t="s">
        <v>33</v>
      </c>
      <c r="V141" s="68">
        <v>0</v>
      </c>
      <c r="W141" s="69">
        <v>0</v>
      </c>
      <c r="X141" s="69">
        <v>0</v>
      </c>
      <c r="Y141" s="70">
        <v>41797</v>
      </c>
      <c r="Z141" s="70">
        <v>41803</v>
      </c>
      <c r="AA141" s="108"/>
    </row>
    <row r="142" spans="1:27" s="19" customFormat="1" ht="15.75">
      <c r="A142" s="43">
        <v>40730</v>
      </c>
      <c r="B142" s="41" t="s">
        <v>149</v>
      </c>
      <c r="C142" s="41" t="s">
        <v>150</v>
      </c>
      <c r="D142" s="41" t="s">
        <v>154</v>
      </c>
      <c r="E142" s="39">
        <v>10000</v>
      </c>
      <c r="F142" s="33">
        <v>1000</v>
      </c>
      <c r="G142" s="33">
        <v>9000</v>
      </c>
      <c r="H142" s="39">
        <v>0</v>
      </c>
      <c r="I142" s="33">
        <v>9000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140">
        <v>0</v>
      </c>
      <c r="Q142" s="33">
        <f>I142-J142-K142-L142-M142-N142-O142-P142</f>
        <v>9000</v>
      </c>
      <c r="R142" s="44" t="s">
        <v>133</v>
      </c>
      <c r="S142" s="41"/>
      <c r="T142" s="42" t="s">
        <v>34</v>
      </c>
      <c r="U142" s="118" t="s">
        <v>35</v>
      </c>
      <c r="V142" s="68">
        <v>0</v>
      </c>
      <c r="W142" s="69">
        <v>0</v>
      </c>
      <c r="X142" s="69">
        <v>0</v>
      </c>
      <c r="Y142" s="70">
        <v>41797</v>
      </c>
      <c r="Z142" s="70">
        <v>41803</v>
      </c>
      <c r="AA142" s="108"/>
    </row>
    <row r="143" spans="1:27" s="19" customFormat="1" ht="15.75">
      <c r="A143" s="30">
        <v>17086</v>
      </c>
      <c r="B143" s="32" t="s">
        <v>723</v>
      </c>
      <c r="C143" s="32" t="s">
        <v>724</v>
      </c>
      <c r="D143" s="32" t="s">
        <v>193</v>
      </c>
      <c r="E143" s="39">
        <v>9000</v>
      </c>
      <c r="F143" s="33">
        <v>900</v>
      </c>
      <c r="G143" s="33">
        <v>8100</v>
      </c>
      <c r="H143" s="39">
        <v>0</v>
      </c>
      <c r="I143" s="33">
        <v>8100</v>
      </c>
      <c r="J143" s="39">
        <v>9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140">
        <v>0</v>
      </c>
      <c r="Q143" s="33">
        <f>I143-J143-K143-L143-M143-N143-O143-P143</f>
        <v>8091</v>
      </c>
      <c r="R143" s="35" t="s">
        <v>133</v>
      </c>
      <c r="S143" s="36"/>
      <c r="T143" s="37" t="s">
        <v>32</v>
      </c>
      <c r="U143" s="118" t="s">
        <v>33</v>
      </c>
      <c r="V143" s="68">
        <v>0</v>
      </c>
      <c r="W143" s="69">
        <v>0</v>
      </c>
      <c r="X143" s="69">
        <v>0</v>
      </c>
      <c r="Y143" s="70">
        <v>41797</v>
      </c>
      <c r="Z143" s="70">
        <v>41803</v>
      </c>
      <c r="AA143" s="108"/>
    </row>
    <row r="144" spans="1:27" s="19" customFormat="1" ht="15.75">
      <c r="A144" s="43">
        <v>43819</v>
      </c>
      <c r="B144" s="41" t="s">
        <v>152</v>
      </c>
      <c r="C144" s="41" t="s">
        <v>186</v>
      </c>
      <c r="D144" s="41" t="s">
        <v>163</v>
      </c>
      <c r="E144" s="39">
        <v>9000</v>
      </c>
      <c r="F144" s="33">
        <v>900</v>
      </c>
      <c r="G144" s="33">
        <v>8100</v>
      </c>
      <c r="H144" s="41">
        <v>0</v>
      </c>
      <c r="I144" s="33">
        <v>8100</v>
      </c>
      <c r="J144" s="39">
        <v>11</v>
      </c>
      <c r="K144" s="39">
        <v>0</v>
      </c>
      <c r="L144" s="39">
        <v>0</v>
      </c>
      <c r="M144" s="39">
        <v>0</v>
      </c>
      <c r="N144" s="39">
        <v>0</v>
      </c>
      <c r="O144" s="39">
        <v>0</v>
      </c>
      <c r="P144" s="140">
        <v>0</v>
      </c>
      <c r="Q144" s="33">
        <f>I144-J144-K144-L144-M144-N144-O144-P144</f>
        <v>8089</v>
      </c>
      <c r="R144" s="35" t="s">
        <v>133</v>
      </c>
      <c r="S144" s="36"/>
      <c r="T144" s="37" t="s">
        <v>32</v>
      </c>
      <c r="U144" s="118" t="s">
        <v>187</v>
      </c>
      <c r="V144" s="68">
        <v>0</v>
      </c>
      <c r="W144" s="69">
        <v>0</v>
      </c>
      <c r="X144" s="69">
        <v>0</v>
      </c>
      <c r="Y144" s="70">
        <v>41797</v>
      </c>
      <c r="Z144" s="70">
        <v>41803</v>
      </c>
      <c r="AA144" s="108"/>
    </row>
    <row r="145" spans="1:27" s="19" customFormat="1" ht="15.75">
      <c r="A145" s="30">
        <v>8141</v>
      </c>
      <c r="B145" s="32" t="s">
        <v>169</v>
      </c>
      <c r="C145" s="32" t="s">
        <v>170</v>
      </c>
      <c r="D145" s="32" t="s">
        <v>171</v>
      </c>
      <c r="E145" s="39">
        <v>6000</v>
      </c>
      <c r="F145" s="33">
        <v>600</v>
      </c>
      <c r="G145" s="33">
        <v>5400</v>
      </c>
      <c r="H145" s="39">
        <v>0</v>
      </c>
      <c r="I145" s="33">
        <v>5400</v>
      </c>
      <c r="J145" s="39">
        <v>8</v>
      </c>
      <c r="K145" s="39">
        <v>0</v>
      </c>
      <c r="L145" s="39">
        <v>0</v>
      </c>
      <c r="M145" s="39">
        <v>0</v>
      </c>
      <c r="N145" s="39">
        <v>0</v>
      </c>
      <c r="O145" s="39">
        <v>0</v>
      </c>
      <c r="P145" s="140">
        <v>0</v>
      </c>
      <c r="Q145" s="33">
        <f>I145-J145-K145-L145-M145-N145-O145-P145</f>
        <v>5392</v>
      </c>
      <c r="R145" s="35" t="s">
        <v>133</v>
      </c>
      <c r="S145" s="36"/>
      <c r="T145" s="37" t="s">
        <v>32</v>
      </c>
      <c r="U145" s="118" t="s">
        <v>33</v>
      </c>
      <c r="V145" s="68">
        <v>0</v>
      </c>
      <c r="W145" s="69">
        <v>0</v>
      </c>
      <c r="X145" s="69">
        <v>0</v>
      </c>
      <c r="Y145" s="70">
        <v>41797</v>
      </c>
      <c r="Z145" s="70">
        <v>41803</v>
      </c>
      <c r="AA145" s="108"/>
    </row>
    <row r="146" spans="1:27" s="19" customFormat="1" ht="15.75">
      <c r="A146" s="30">
        <v>4577</v>
      </c>
      <c r="B146" s="32" t="s">
        <v>295</v>
      </c>
      <c r="C146" s="32" t="s">
        <v>725</v>
      </c>
      <c r="D146" s="32" t="s">
        <v>726</v>
      </c>
      <c r="E146" s="39">
        <v>5600</v>
      </c>
      <c r="F146" s="33">
        <v>560</v>
      </c>
      <c r="G146" s="33">
        <v>5040</v>
      </c>
      <c r="H146" s="39">
        <v>0</v>
      </c>
      <c r="I146" s="33">
        <v>5040</v>
      </c>
      <c r="J146" s="39">
        <v>7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140">
        <v>0</v>
      </c>
      <c r="Q146" s="33">
        <f>I146-J146-K146-L146-M146-N146-O146-P146</f>
        <v>5033</v>
      </c>
      <c r="R146" s="35" t="s">
        <v>133</v>
      </c>
      <c r="S146" s="36"/>
      <c r="T146" s="37" t="s">
        <v>32</v>
      </c>
      <c r="U146" s="118" t="s">
        <v>727</v>
      </c>
      <c r="V146" s="68">
        <v>0</v>
      </c>
      <c r="W146" s="69">
        <v>0</v>
      </c>
      <c r="X146" s="69">
        <v>0</v>
      </c>
      <c r="Y146" s="70">
        <v>41797</v>
      </c>
      <c r="Z146" s="70">
        <v>41803</v>
      </c>
      <c r="AA146" s="108"/>
    </row>
    <row r="147" spans="1:27" s="19" customFormat="1" ht="15.75">
      <c r="A147" s="30">
        <v>43831</v>
      </c>
      <c r="B147" s="32" t="s">
        <v>152</v>
      </c>
      <c r="C147" s="32" t="s">
        <v>728</v>
      </c>
      <c r="D147" s="32" t="s">
        <v>113</v>
      </c>
      <c r="E147" s="39">
        <v>5400</v>
      </c>
      <c r="F147" s="33">
        <v>540</v>
      </c>
      <c r="G147" s="33">
        <v>4860</v>
      </c>
      <c r="H147" s="39">
        <v>0</v>
      </c>
      <c r="I147" s="33">
        <v>4860</v>
      </c>
      <c r="J147" s="39">
        <v>7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  <c r="P147" s="140">
        <v>0</v>
      </c>
      <c r="Q147" s="33">
        <f>I147-J147-K147-L147-M147-N147-O147-P147</f>
        <v>4853</v>
      </c>
      <c r="R147" s="35" t="s">
        <v>133</v>
      </c>
      <c r="S147" s="36"/>
      <c r="T147" s="37" t="s">
        <v>34</v>
      </c>
      <c r="U147" s="118" t="s">
        <v>43</v>
      </c>
      <c r="V147" s="68">
        <v>0</v>
      </c>
      <c r="W147" s="69">
        <v>0</v>
      </c>
      <c r="X147" s="69">
        <v>0</v>
      </c>
      <c r="Y147" s="70">
        <v>41797</v>
      </c>
      <c r="Z147" s="70">
        <v>41803</v>
      </c>
      <c r="AA147" s="108"/>
    </row>
    <row r="148" spans="1:27" s="19" customFormat="1" ht="15.75">
      <c r="A148" s="30">
        <v>69545</v>
      </c>
      <c r="B148" s="32" t="s">
        <v>278</v>
      </c>
      <c r="C148" s="32" t="s">
        <v>279</v>
      </c>
      <c r="D148" s="32" t="s">
        <v>257</v>
      </c>
      <c r="E148" s="39">
        <v>5000</v>
      </c>
      <c r="F148" s="33">
        <v>500</v>
      </c>
      <c r="G148" s="33">
        <v>4500</v>
      </c>
      <c r="H148" s="39">
        <v>0</v>
      </c>
      <c r="I148" s="33">
        <v>4500</v>
      </c>
      <c r="J148" s="39">
        <v>6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140">
        <v>0</v>
      </c>
      <c r="Q148" s="33">
        <f>I148-J148-K148-L148-M148-N148-O148-P148</f>
        <v>4494</v>
      </c>
      <c r="R148" s="35" t="s">
        <v>133</v>
      </c>
      <c r="S148" s="36"/>
      <c r="T148" s="37" t="s">
        <v>32</v>
      </c>
      <c r="U148" s="118" t="s">
        <v>43</v>
      </c>
      <c r="V148" s="68">
        <v>0</v>
      </c>
      <c r="W148" s="69">
        <v>0</v>
      </c>
      <c r="X148" s="69">
        <v>0</v>
      </c>
      <c r="Y148" s="70">
        <v>41797</v>
      </c>
      <c r="Z148" s="70">
        <v>41803</v>
      </c>
      <c r="AA148" s="108"/>
    </row>
    <row r="149" spans="1:27" s="19" customFormat="1" ht="15.75">
      <c r="A149" s="30">
        <v>13105</v>
      </c>
      <c r="B149" s="32" t="s">
        <v>729</v>
      </c>
      <c r="C149" s="32" t="s">
        <v>730</v>
      </c>
      <c r="D149" s="32" t="s">
        <v>731</v>
      </c>
      <c r="E149" s="39">
        <v>4300</v>
      </c>
      <c r="F149" s="33">
        <v>0</v>
      </c>
      <c r="G149" s="33">
        <v>4300</v>
      </c>
      <c r="H149" s="39">
        <v>0</v>
      </c>
      <c r="I149" s="33">
        <v>4300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140">
        <v>0</v>
      </c>
      <c r="Q149" s="33">
        <f>I149-J149-K149-L149-M149-N149-O149-P149</f>
        <v>4300</v>
      </c>
      <c r="R149" s="35" t="s">
        <v>133</v>
      </c>
      <c r="S149" s="36"/>
      <c r="T149" s="37" t="s">
        <v>34</v>
      </c>
      <c r="U149" s="118" t="s">
        <v>35</v>
      </c>
      <c r="V149" s="68">
        <v>0</v>
      </c>
      <c r="W149" s="69">
        <v>0</v>
      </c>
      <c r="X149" s="69">
        <v>0</v>
      </c>
      <c r="Y149" s="70">
        <v>41797</v>
      </c>
      <c r="Z149" s="70">
        <v>41803</v>
      </c>
      <c r="AA149" s="108"/>
    </row>
    <row r="150" spans="1:27" s="19" customFormat="1" ht="15.75">
      <c r="A150" s="30">
        <v>40943</v>
      </c>
      <c r="B150" s="30" t="s">
        <v>438</v>
      </c>
      <c r="C150" s="30" t="s">
        <v>439</v>
      </c>
      <c r="D150" s="30" t="s">
        <v>440</v>
      </c>
      <c r="E150" s="39">
        <v>4000</v>
      </c>
      <c r="F150" s="33">
        <v>0</v>
      </c>
      <c r="G150" s="33">
        <v>4000</v>
      </c>
      <c r="H150" s="39">
        <v>0</v>
      </c>
      <c r="I150" s="33">
        <v>4000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140">
        <v>0</v>
      </c>
      <c r="Q150" s="33">
        <f>I150-J150-K150-L150-M150-N150-O150-P150</f>
        <v>4000</v>
      </c>
      <c r="R150" s="36" t="s">
        <v>133</v>
      </c>
      <c r="S150" s="36"/>
      <c r="T150" s="37" t="s">
        <v>34</v>
      </c>
      <c r="U150" s="118" t="s">
        <v>43</v>
      </c>
      <c r="V150" s="68">
        <v>0</v>
      </c>
      <c r="W150" s="69">
        <v>0</v>
      </c>
      <c r="X150" s="69">
        <v>0</v>
      </c>
      <c r="Y150" s="70">
        <v>41797</v>
      </c>
      <c r="Z150" s="70">
        <v>41803</v>
      </c>
      <c r="AA150" s="108"/>
    </row>
    <row r="151" spans="1:27" s="19" customFormat="1" ht="15.75">
      <c r="A151" s="30">
        <v>52679</v>
      </c>
      <c r="B151" s="30" t="s">
        <v>732</v>
      </c>
      <c r="C151" s="30" t="s">
        <v>733</v>
      </c>
      <c r="D151" s="30" t="s">
        <v>734</v>
      </c>
      <c r="E151" s="39">
        <v>4000</v>
      </c>
      <c r="F151" s="33">
        <v>0</v>
      </c>
      <c r="G151" s="33">
        <v>4000</v>
      </c>
      <c r="H151" s="39">
        <v>0</v>
      </c>
      <c r="I151" s="33">
        <v>4000</v>
      </c>
      <c r="J151" s="39">
        <v>4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140">
        <v>0</v>
      </c>
      <c r="Q151" s="33">
        <f>I151-J151-K151-L151-M151-N151-O151-P151</f>
        <v>3996</v>
      </c>
      <c r="R151" s="36" t="s">
        <v>133</v>
      </c>
      <c r="S151" s="36"/>
      <c r="T151" s="37" t="s">
        <v>32</v>
      </c>
      <c r="U151" s="118" t="s">
        <v>42</v>
      </c>
      <c r="V151" s="68">
        <v>0</v>
      </c>
      <c r="W151" s="69">
        <v>0</v>
      </c>
      <c r="X151" s="69">
        <v>0</v>
      </c>
      <c r="Y151" s="70">
        <v>41797</v>
      </c>
      <c r="Z151" s="70">
        <v>41803</v>
      </c>
      <c r="AA151" s="108"/>
    </row>
    <row r="152" spans="1:27" s="19" customFormat="1" ht="15.75">
      <c r="A152" s="30">
        <v>40911</v>
      </c>
      <c r="B152" s="32" t="s">
        <v>735</v>
      </c>
      <c r="C152" s="32" t="s">
        <v>188</v>
      </c>
      <c r="D152" s="32" t="s">
        <v>172</v>
      </c>
      <c r="E152" s="39">
        <v>4000</v>
      </c>
      <c r="F152" s="33">
        <v>0</v>
      </c>
      <c r="G152" s="33">
        <v>4000</v>
      </c>
      <c r="H152" s="39">
        <v>0</v>
      </c>
      <c r="I152" s="33">
        <v>4000</v>
      </c>
      <c r="J152" s="39">
        <v>4</v>
      </c>
      <c r="K152" s="39">
        <v>0</v>
      </c>
      <c r="L152" s="39">
        <v>0</v>
      </c>
      <c r="M152" s="39">
        <v>0</v>
      </c>
      <c r="N152" s="39">
        <v>0</v>
      </c>
      <c r="O152" s="39">
        <v>0</v>
      </c>
      <c r="P152" s="140">
        <v>0</v>
      </c>
      <c r="Q152" s="33">
        <f>I152-J152-K152-L152-M152-N152-O152-P152</f>
        <v>3996</v>
      </c>
      <c r="R152" s="35" t="s">
        <v>133</v>
      </c>
      <c r="S152" s="36"/>
      <c r="T152" s="37" t="s">
        <v>32</v>
      </c>
      <c r="U152" s="118" t="s">
        <v>33</v>
      </c>
      <c r="V152" s="68">
        <v>0</v>
      </c>
      <c r="W152" s="69">
        <v>0</v>
      </c>
      <c r="X152" s="69">
        <v>0</v>
      </c>
      <c r="Y152" s="70">
        <v>41797</v>
      </c>
      <c r="Z152" s="70">
        <v>41803</v>
      </c>
      <c r="AA152" s="108"/>
    </row>
    <row r="153" spans="1:27" s="19" customFormat="1" ht="15.75">
      <c r="A153" s="30">
        <v>70669</v>
      </c>
      <c r="B153" s="31" t="s">
        <v>736</v>
      </c>
      <c r="C153" s="32" t="s">
        <v>74</v>
      </c>
      <c r="D153" s="32" t="s">
        <v>295</v>
      </c>
      <c r="E153" s="34">
        <v>3200</v>
      </c>
      <c r="F153" s="33">
        <v>0</v>
      </c>
      <c r="G153" s="33">
        <v>3200</v>
      </c>
      <c r="H153" s="39">
        <v>0</v>
      </c>
      <c r="I153" s="33">
        <v>3200</v>
      </c>
      <c r="J153" s="34">
        <v>4</v>
      </c>
      <c r="K153" s="39">
        <v>0</v>
      </c>
      <c r="L153" s="39">
        <v>0</v>
      </c>
      <c r="M153" s="39">
        <v>0</v>
      </c>
      <c r="N153" s="39">
        <v>0</v>
      </c>
      <c r="O153" s="34">
        <v>0</v>
      </c>
      <c r="P153" s="140">
        <v>0</v>
      </c>
      <c r="Q153" s="33">
        <f>I153-J153-K153-L153-M153-N153-O153-P153</f>
        <v>3196</v>
      </c>
      <c r="R153" s="35" t="s">
        <v>133</v>
      </c>
      <c r="S153" s="36"/>
      <c r="T153" s="37" t="s">
        <v>32</v>
      </c>
      <c r="U153" s="118" t="s">
        <v>727</v>
      </c>
      <c r="V153" s="68">
        <v>0</v>
      </c>
      <c r="W153" s="69">
        <v>0</v>
      </c>
      <c r="X153" s="69">
        <v>0</v>
      </c>
      <c r="Y153" s="70">
        <v>41797</v>
      </c>
      <c r="Z153" s="70">
        <v>41803</v>
      </c>
      <c r="AA153" s="108"/>
    </row>
    <row r="154" spans="1:27" s="19" customFormat="1" ht="15.75">
      <c r="A154" s="30">
        <v>13292</v>
      </c>
      <c r="B154" s="30" t="s">
        <v>275</v>
      </c>
      <c r="C154" s="30" t="s">
        <v>276</v>
      </c>
      <c r="D154" s="30" t="s">
        <v>277</v>
      </c>
      <c r="E154" s="39">
        <v>3000</v>
      </c>
      <c r="F154" s="33">
        <v>0</v>
      </c>
      <c r="G154" s="33">
        <v>3000</v>
      </c>
      <c r="H154" s="39">
        <v>0</v>
      </c>
      <c r="I154" s="33">
        <v>3000</v>
      </c>
      <c r="J154" s="39">
        <v>6</v>
      </c>
      <c r="K154" s="39">
        <v>0</v>
      </c>
      <c r="L154" s="39">
        <v>0</v>
      </c>
      <c r="M154" s="39">
        <v>0</v>
      </c>
      <c r="N154" s="39">
        <v>0</v>
      </c>
      <c r="O154" s="39">
        <v>0</v>
      </c>
      <c r="P154" s="140">
        <v>0</v>
      </c>
      <c r="Q154" s="33">
        <f>I154-J154-K154-L154-M154-N154-O154-P154</f>
        <v>2994</v>
      </c>
      <c r="R154" s="36" t="s">
        <v>133</v>
      </c>
      <c r="S154" s="36"/>
      <c r="T154" s="37" t="s">
        <v>32</v>
      </c>
      <c r="U154" s="118" t="s">
        <v>33</v>
      </c>
      <c r="V154" s="68">
        <v>0</v>
      </c>
      <c r="W154" s="69">
        <v>0</v>
      </c>
      <c r="X154" s="69">
        <v>0</v>
      </c>
      <c r="Y154" s="70">
        <v>41797</v>
      </c>
      <c r="Z154" s="70">
        <v>41803</v>
      </c>
      <c r="AA154" s="108"/>
    </row>
    <row r="155" spans="1:27" s="19" customFormat="1" ht="15.75">
      <c r="A155" s="30">
        <v>17091</v>
      </c>
      <c r="B155" s="32" t="s">
        <v>723</v>
      </c>
      <c r="C155" s="32" t="s">
        <v>737</v>
      </c>
      <c r="D155" s="32" t="s">
        <v>185</v>
      </c>
      <c r="E155" s="39">
        <v>3000</v>
      </c>
      <c r="F155" s="33">
        <v>0</v>
      </c>
      <c r="G155" s="33">
        <v>3000</v>
      </c>
      <c r="H155" s="39">
        <v>0</v>
      </c>
      <c r="I155" s="33">
        <v>3000</v>
      </c>
      <c r="J155" s="39">
        <v>3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140">
        <v>0</v>
      </c>
      <c r="Q155" s="33">
        <f>I155-J155-K155-L155-M155-N155-O155-P155</f>
        <v>2997</v>
      </c>
      <c r="R155" s="35" t="s">
        <v>133</v>
      </c>
      <c r="S155" s="36"/>
      <c r="T155" s="37" t="s">
        <v>32</v>
      </c>
      <c r="U155" s="118" t="s">
        <v>33</v>
      </c>
      <c r="V155" s="68">
        <v>0</v>
      </c>
      <c r="W155" s="69">
        <v>0</v>
      </c>
      <c r="X155" s="69">
        <v>0</v>
      </c>
      <c r="Y155" s="70">
        <v>41797</v>
      </c>
      <c r="Z155" s="70">
        <v>41803</v>
      </c>
      <c r="AA155" s="108"/>
    </row>
    <row r="156" spans="1:27" s="19" customFormat="1" ht="15.75">
      <c r="A156" s="30">
        <v>51429</v>
      </c>
      <c r="B156" s="32" t="s">
        <v>189</v>
      </c>
      <c r="C156" s="32" t="s">
        <v>44</v>
      </c>
      <c r="D156" s="32" t="s">
        <v>190</v>
      </c>
      <c r="E156" s="39">
        <v>3000</v>
      </c>
      <c r="F156" s="33">
        <v>0</v>
      </c>
      <c r="G156" s="33">
        <v>3000</v>
      </c>
      <c r="H156" s="39">
        <v>0</v>
      </c>
      <c r="I156" s="33">
        <v>3000</v>
      </c>
      <c r="J156" s="39">
        <v>3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140">
        <v>0</v>
      </c>
      <c r="Q156" s="33">
        <f>I156-J156-K156-L156-M156-N156-O156-P156</f>
        <v>2997</v>
      </c>
      <c r="R156" s="35" t="s">
        <v>133</v>
      </c>
      <c r="S156" s="36"/>
      <c r="T156" s="37" t="s">
        <v>32</v>
      </c>
      <c r="U156" s="118" t="s">
        <v>42</v>
      </c>
      <c r="V156" s="68">
        <v>0</v>
      </c>
      <c r="W156" s="69">
        <v>0</v>
      </c>
      <c r="X156" s="69">
        <v>0</v>
      </c>
      <c r="Y156" s="70">
        <v>41797</v>
      </c>
      <c r="Z156" s="70">
        <v>41803</v>
      </c>
      <c r="AA156" s="108"/>
    </row>
    <row r="157" spans="1:27" s="19" customFormat="1" ht="15.75">
      <c r="A157" s="30">
        <v>70425</v>
      </c>
      <c r="B157" s="32" t="s">
        <v>738</v>
      </c>
      <c r="C157" s="32" t="s">
        <v>454</v>
      </c>
      <c r="D157" s="32" t="s">
        <v>739</v>
      </c>
      <c r="E157" s="39">
        <v>2200</v>
      </c>
      <c r="F157" s="33">
        <v>0</v>
      </c>
      <c r="G157" s="33">
        <v>2200</v>
      </c>
      <c r="H157" s="39">
        <v>0</v>
      </c>
      <c r="I157" s="33">
        <v>2200</v>
      </c>
      <c r="J157" s="39">
        <v>3</v>
      </c>
      <c r="K157" s="39">
        <v>0</v>
      </c>
      <c r="L157" s="39">
        <v>0</v>
      </c>
      <c r="M157" s="39">
        <v>0</v>
      </c>
      <c r="N157" s="39">
        <v>0</v>
      </c>
      <c r="O157" s="39">
        <v>0</v>
      </c>
      <c r="P157" s="140">
        <v>0</v>
      </c>
      <c r="Q157" s="33">
        <f>I157-J157-K157-L157-M157-N157-O157-P157</f>
        <v>2197</v>
      </c>
      <c r="R157" s="35" t="s">
        <v>133</v>
      </c>
      <c r="S157" s="36"/>
      <c r="T157" s="37" t="s">
        <v>32</v>
      </c>
      <c r="U157" s="118" t="s">
        <v>33</v>
      </c>
      <c r="V157" s="68">
        <v>0</v>
      </c>
      <c r="W157" s="69">
        <v>0</v>
      </c>
      <c r="X157" s="69">
        <v>0</v>
      </c>
      <c r="Y157" s="70">
        <v>41797</v>
      </c>
      <c r="Z157" s="70">
        <v>41803</v>
      </c>
      <c r="AA157" s="108"/>
    </row>
    <row r="158" spans="1:27" s="19" customFormat="1" ht="15.75">
      <c r="A158" s="30">
        <v>70330</v>
      </c>
      <c r="B158" s="30" t="s">
        <v>740</v>
      </c>
      <c r="C158" s="30" t="s">
        <v>132</v>
      </c>
      <c r="D158" s="30" t="s">
        <v>36</v>
      </c>
      <c r="E158" s="39">
        <v>2200</v>
      </c>
      <c r="F158" s="33">
        <v>0</v>
      </c>
      <c r="G158" s="33">
        <v>2200</v>
      </c>
      <c r="H158" s="39">
        <v>0</v>
      </c>
      <c r="I158" s="33">
        <v>2200</v>
      </c>
      <c r="J158" s="39">
        <v>3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140">
        <v>0</v>
      </c>
      <c r="Q158" s="33">
        <f>I158-J158-K158-L158-M158-N158-O158-P158</f>
        <v>2197</v>
      </c>
      <c r="R158" s="36" t="s">
        <v>133</v>
      </c>
      <c r="S158" s="36"/>
      <c r="T158" s="37" t="s">
        <v>32</v>
      </c>
      <c r="U158" s="118" t="s">
        <v>33</v>
      </c>
      <c r="V158" s="68">
        <v>0</v>
      </c>
      <c r="W158" s="69">
        <v>0</v>
      </c>
      <c r="X158" s="69">
        <v>0</v>
      </c>
      <c r="Y158" s="70">
        <v>41797</v>
      </c>
      <c r="Z158" s="70">
        <v>41803</v>
      </c>
      <c r="AA158" s="108"/>
    </row>
    <row r="159" spans="1:27" s="19" customFormat="1" ht="15.75">
      <c r="A159" s="30">
        <v>68660</v>
      </c>
      <c r="B159" s="32"/>
      <c r="C159" s="32" t="s">
        <v>741</v>
      </c>
      <c r="D159" s="32"/>
      <c r="E159" s="39">
        <v>2000</v>
      </c>
      <c r="F159" s="33">
        <v>0</v>
      </c>
      <c r="G159" s="33">
        <v>2000</v>
      </c>
      <c r="H159" s="39">
        <v>0</v>
      </c>
      <c r="I159" s="33">
        <v>2000</v>
      </c>
      <c r="J159" s="39">
        <v>3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140">
        <v>0</v>
      </c>
      <c r="Q159" s="33">
        <f>I159-J159-K159-L159-M159-N159-O159-P159</f>
        <v>1997</v>
      </c>
      <c r="R159" s="35" t="s">
        <v>133</v>
      </c>
      <c r="S159" s="36"/>
      <c r="T159" s="37" t="s">
        <v>32</v>
      </c>
      <c r="U159" s="118"/>
      <c r="V159" s="68">
        <v>0</v>
      </c>
      <c r="W159" s="69">
        <v>0</v>
      </c>
      <c r="X159" s="69">
        <v>0</v>
      </c>
      <c r="Y159" s="70">
        <v>41797</v>
      </c>
      <c r="Z159" s="70">
        <v>41803</v>
      </c>
      <c r="AA159" s="108"/>
    </row>
    <row r="160" spans="1:27" s="19" customFormat="1" ht="15.75">
      <c r="A160" s="30">
        <v>67531</v>
      </c>
      <c r="B160" s="32" t="s">
        <v>347</v>
      </c>
      <c r="C160" s="32" t="s">
        <v>697</v>
      </c>
      <c r="D160" s="32" t="s">
        <v>742</v>
      </c>
      <c r="E160" s="39">
        <v>2000</v>
      </c>
      <c r="F160" s="33">
        <v>0</v>
      </c>
      <c r="G160" s="33">
        <v>2000</v>
      </c>
      <c r="H160" s="39">
        <v>0</v>
      </c>
      <c r="I160" s="33">
        <v>2000</v>
      </c>
      <c r="J160" s="39">
        <v>2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140">
        <v>0</v>
      </c>
      <c r="Q160" s="33">
        <f>I160-J160-K160-L160-M160-N160-O160-P160</f>
        <v>1998</v>
      </c>
      <c r="R160" s="35" t="s">
        <v>133</v>
      </c>
      <c r="S160" s="36"/>
      <c r="T160" s="37" t="s">
        <v>32</v>
      </c>
      <c r="U160" s="118" t="s">
        <v>33</v>
      </c>
      <c r="V160" s="68">
        <v>0</v>
      </c>
      <c r="W160" s="69">
        <v>0</v>
      </c>
      <c r="X160" s="69">
        <v>0</v>
      </c>
      <c r="Y160" s="70">
        <v>41797</v>
      </c>
      <c r="Z160" s="70">
        <v>41803</v>
      </c>
      <c r="AA160" s="108"/>
    </row>
    <row r="161" spans="1:27" s="19" customFormat="1" ht="15.75">
      <c r="A161" s="30">
        <v>51377</v>
      </c>
      <c r="B161" s="32" t="s">
        <v>743</v>
      </c>
      <c r="C161" s="32" t="s">
        <v>744</v>
      </c>
      <c r="D161" s="32" t="s">
        <v>295</v>
      </c>
      <c r="E161" s="39">
        <v>2000</v>
      </c>
      <c r="F161" s="33">
        <v>0</v>
      </c>
      <c r="G161" s="33">
        <v>2000</v>
      </c>
      <c r="H161" s="39">
        <v>0</v>
      </c>
      <c r="I161" s="33">
        <v>2000</v>
      </c>
      <c r="J161" s="39">
        <v>2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140">
        <v>0</v>
      </c>
      <c r="Q161" s="33">
        <f>I161-J161-K161-L161-M161-N161-O161-P161</f>
        <v>1998</v>
      </c>
      <c r="R161" s="35" t="s">
        <v>133</v>
      </c>
      <c r="S161" s="36"/>
      <c r="T161" s="37" t="s">
        <v>32</v>
      </c>
      <c r="U161" s="118" t="s">
        <v>33</v>
      </c>
      <c r="V161" s="68">
        <v>0</v>
      </c>
      <c r="W161" s="69">
        <v>0</v>
      </c>
      <c r="X161" s="69">
        <v>0</v>
      </c>
      <c r="Y161" s="70">
        <v>41797</v>
      </c>
      <c r="Z161" s="70">
        <v>41803</v>
      </c>
      <c r="AA161" s="108"/>
    </row>
    <row r="162" spans="1:27" s="19" customFormat="1" ht="15.75">
      <c r="A162" s="30">
        <v>28841</v>
      </c>
      <c r="B162" s="32" t="s">
        <v>367</v>
      </c>
      <c r="C162" s="32" t="s">
        <v>745</v>
      </c>
      <c r="D162" s="32" t="s">
        <v>746</v>
      </c>
      <c r="E162" s="39">
        <v>2000</v>
      </c>
      <c r="F162" s="33">
        <v>0</v>
      </c>
      <c r="G162" s="33">
        <v>2000</v>
      </c>
      <c r="H162" s="39">
        <v>0</v>
      </c>
      <c r="I162" s="33">
        <v>2000</v>
      </c>
      <c r="J162" s="39">
        <v>0</v>
      </c>
      <c r="K162" s="39">
        <v>0</v>
      </c>
      <c r="L162" s="39">
        <v>0</v>
      </c>
      <c r="M162" s="39">
        <v>0</v>
      </c>
      <c r="N162" s="39">
        <v>0</v>
      </c>
      <c r="O162" s="39">
        <v>0</v>
      </c>
      <c r="P162" s="140">
        <v>0</v>
      </c>
      <c r="Q162" s="33">
        <f>I162-J162-K162-L162-M162-N162-O162-P162</f>
        <v>2000</v>
      </c>
      <c r="R162" s="35" t="s">
        <v>133</v>
      </c>
      <c r="S162" s="36"/>
      <c r="T162" s="37" t="s">
        <v>34</v>
      </c>
      <c r="U162" s="118" t="s">
        <v>722</v>
      </c>
      <c r="V162" s="68">
        <v>0</v>
      </c>
      <c r="W162" s="69">
        <v>0</v>
      </c>
      <c r="X162" s="69">
        <v>0</v>
      </c>
      <c r="Y162" s="70">
        <v>41797</v>
      </c>
      <c r="Z162" s="70">
        <v>41803</v>
      </c>
      <c r="AA162" s="108"/>
    </row>
    <row r="163" spans="1:27" s="19" customFormat="1" ht="15.75">
      <c r="A163" s="30">
        <v>34402</v>
      </c>
      <c r="B163" s="30" t="s">
        <v>281</v>
      </c>
      <c r="C163" s="30" t="s">
        <v>747</v>
      </c>
      <c r="D163" s="30" t="s">
        <v>748</v>
      </c>
      <c r="E163" s="39">
        <v>2000</v>
      </c>
      <c r="F163" s="33">
        <v>0</v>
      </c>
      <c r="G163" s="33">
        <v>2000</v>
      </c>
      <c r="H163" s="39">
        <v>0</v>
      </c>
      <c r="I163" s="33">
        <v>2000</v>
      </c>
      <c r="J163" s="39">
        <v>2</v>
      </c>
      <c r="K163" s="39">
        <v>0</v>
      </c>
      <c r="L163" s="39">
        <v>0</v>
      </c>
      <c r="M163" s="39">
        <v>0</v>
      </c>
      <c r="N163" s="39">
        <v>0</v>
      </c>
      <c r="O163" s="39">
        <v>0</v>
      </c>
      <c r="P163" s="140">
        <v>0</v>
      </c>
      <c r="Q163" s="33">
        <f>I163-J163-K163-L163-M163-N163-O163-P163</f>
        <v>1998</v>
      </c>
      <c r="R163" s="36" t="s">
        <v>133</v>
      </c>
      <c r="S163" s="36"/>
      <c r="T163" s="37" t="s">
        <v>32</v>
      </c>
      <c r="U163" s="118" t="s">
        <v>33</v>
      </c>
      <c r="V163" s="68">
        <v>0</v>
      </c>
      <c r="W163" s="69">
        <v>0</v>
      </c>
      <c r="X163" s="69">
        <v>0</v>
      </c>
      <c r="Y163" s="70">
        <v>41797</v>
      </c>
      <c r="Z163" s="70">
        <v>41803</v>
      </c>
      <c r="AA163" s="108"/>
    </row>
    <row r="164" spans="1:27" s="19" customFormat="1" ht="15.75">
      <c r="A164" s="152">
        <v>35019</v>
      </c>
      <c r="B164" s="153" t="s">
        <v>749</v>
      </c>
      <c r="C164" s="153" t="s">
        <v>750</v>
      </c>
      <c r="D164" s="153" t="s">
        <v>751</v>
      </c>
      <c r="E164" s="154">
        <v>2000</v>
      </c>
      <c r="F164" s="155">
        <v>0</v>
      </c>
      <c r="G164" s="155">
        <v>2000</v>
      </c>
      <c r="H164" s="154">
        <v>0</v>
      </c>
      <c r="I164" s="155">
        <v>2000</v>
      </c>
      <c r="J164" s="154">
        <v>2</v>
      </c>
      <c r="K164" s="39">
        <v>0</v>
      </c>
      <c r="L164" s="154">
        <v>1000</v>
      </c>
      <c r="M164" s="39">
        <v>0</v>
      </c>
      <c r="N164" s="39">
        <v>0</v>
      </c>
      <c r="O164" s="154">
        <v>0</v>
      </c>
      <c r="P164" s="140">
        <v>0</v>
      </c>
      <c r="Q164" s="155">
        <f>I164-J164-K164-L164-M164-N164-O164-P164</f>
        <v>998</v>
      </c>
      <c r="R164" s="156" t="s">
        <v>133</v>
      </c>
      <c r="S164" s="157"/>
      <c r="T164" s="158" t="s">
        <v>34</v>
      </c>
      <c r="U164" s="159" t="s">
        <v>39</v>
      </c>
      <c r="V164" s="68">
        <v>0</v>
      </c>
      <c r="W164" s="69">
        <v>0</v>
      </c>
      <c r="X164" s="69">
        <v>0</v>
      </c>
      <c r="Y164" s="70">
        <v>41797</v>
      </c>
      <c r="Z164" s="70">
        <v>41803</v>
      </c>
      <c r="AA164" s="108"/>
    </row>
    <row r="165" spans="1:27" s="19" customFormat="1" ht="15.75">
      <c r="A165" s="30">
        <v>22005</v>
      </c>
      <c r="B165" s="32" t="s">
        <v>166</v>
      </c>
      <c r="C165" s="32" t="s">
        <v>167</v>
      </c>
      <c r="D165" s="32" t="s">
        <v>168</v>
      </c>
      <c r="E165" s="39">
        <v>2000</v>
      </c>
      <c r="F165" s="33">
        <v>0</v>
      </c>
      <c r="G165" s="33">
        <v>2000</v>
      </c>
      <c r="H165" s="39">
        <v>0</v>
      </c>
      <c r="I165" s="33">
        <v>2000</v>
      </c>
      <c r="J165" s="39">
        <v>2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140">
        <v>0</v>
      </c>
      <c r="Q165" s="33">
        <f>I165-J165-K165-L165-M165-N165-O165-P165</f>
        <v>1998</v>
      </c>
      <c r="R165" s="35" t="s">
        <v>133</v>
      </c>
      <c r="S165" s="36"/>
      <c r="T165" s="37" t="s">
        <v>76</v>
      </c>
      <c r="U165" s="118" t="s">
        <v>106</v>
      </c>
      <c r="V165" s="68">
        <v>0</v>
      </c>
      <c r="W165" s="69">
        <v>0</v>
      </c>
      <c r="X165" s="69">
        <v>0</v>
      </c>
      <c r="Y165" s="70">
        <v>41797</v>
      </c>
      <c r="Z165" s="70">
        <v>41803</v>
      </c>
      <c r="AA165" s="108"/>
    </row>
    <row r="166" spans="1:27" s="19" customFormat="1" ht="15.75">
      <c r="A166" s="30">
        <v>47226</v>
      </c>
      <c r="B166" s="32" t="s">
        <v>92</v>
      </c>
      <c r="C166" s="32" t="s">
        <v>180</v>
      </c>
      <c r="D166" s="32" t="s">
        <v>36</v>
      </c>
      <c r="E166" s="39">
        <v>2000</v>
      </c>
      <c r="F166" s="33">
        <v>0</v>
      </c>
      <c r="G166" s="33">
        <v>2000</v>
      </c>
      <c r="H166" s="39">
        <v>0</v>
      </c>
      <c r="I166" s="33">
        <v>2000</v>
      </c>
      <c r="J166" s="39">
        <v>1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140">
        <v>0</v>
      </c>
      <c r="Q166" s="33">
        <f>I166-J166-K166-L166-M166-N166-O166-P166</f>
        <v>1999</v>
      </c>
      <c r="R166" s="35" t="s">
        <v>133</v>
      </c>
      <c r="S166" s="36"/>
      <c r="T166" s="37" t="s">
        <v>76</v>
      </c>
      <c r="U166" s="118" t="s">
        <v>106</v>
      </c>
      <c r="V166" s="68">
        <v>0</v>
      </c>
      <c r="W166" s="69">
        <v>0</v>
      </c>
      <c r="X166" s="69">
        <v>0</v>
      </c>
      <c r="Y166" s="70">
        <v>41797</v>
      </c>
      <c r="Z166" s="70">
        <v>41803</v>
      </c>
      <c r="AA166" s="108"/>
    </row>
    <row r="167" spans="1:27" s="19" customFormat="1" ht="15.75">
      <c r="A167" s="30">
        <v>307</v>
      </c>
      <c r="B167" s="32" t="s">
        <v>40</v>
      </c>
      <c r="C167" s="32" t="s">
        <v>752</v>
      </c>
      <c r="D167" s="32" t="s">
        <v>40</v>
      </c>
      <c r="E167" s="39">
        <v>2000</v>
      </c>
      <c r="F167" s="33">
        <v>0</v>
      </c>
      <c r="G167" s="33">
        <v>2000</v>
      </c>
      <c r="H167" s="39">
        <v>0</v>
      </c>
      <c r="I167" s="33">
        <v>2000</v>
      </c>
      <c r="J167" s="39">
        <v>3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140">
        <v>0</v>
      </c>
      <c r="Q167" s="33">
        <f>I167-J167-K167-L167-M167-N167-O167-P167</f>
        <v>1997</v>
      </c>
      <c r="R167" s="36" t="s">
        <v>133</v>
      </c>
      <c r="S167" s="35"/>
      <c r="T167" s="42" t="s">
        <v>32</v>
      </c>
      <c r="U167" s="118" t="s">
        <v>727</v>
      </c>
      <c r="V167" s="68">
        <v>0</v>
      </c>
      <c r="W167" s="69">
        <v>0</v>
      </c>
      <c r="X167" s="69">
        <v>0</v>
      </c>
      <c r="Y167" s="70">
        <v>41797</v>
      </c>
      <c r="Z167" s="70">
        <v>41803</v>
      </c>
      <c r="AA167" s="108"/>
    </row>
    <row r="168" spans="1:27" s="19" customFormat="1" ht="15.75">
      <c r="A168" s="30">
        <v>23744</v>
      </c>
      <c r="B168" s="30" t="s">
        <v>436</v>
      </c>
      <c r="C168" s="30" t="s">
        <v>437</v>
      </c>
      <c r="D168" s="30" t="s">
        <v>295</v>
      </c>
      <c r="E168" s="39">
        <v>2000</v>
      </c>
      <c r="F168" s="33">
        <v>0</v>
      </c>
      <c r="G168" s="33">
        <v>2000</v>
      </c>
      <c r="H168" s="39">
        <v>0</v>
      </c>
      <c r="I168" s="33">
        <v>2000</v>
      </c>
      <c r="J168" s="39">
        <v>2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140">
        <v>0</v>
      </c>
      <c r="Q168" s="33">
        <f>I168-J168-K168-L168-M168-N168-O168-P168</f>
        <v>1998</v>
      </c>
      <c r="R168" s="36" t="s">
        <v>133</v>
      </c>
      <c r="S168" s="36"/>
      <c r="T168" s="37" t="s">
        <v>32</v>
      </c>
      <c r="U168" s="118" t="s">
        <v>33</v>
      </c>
      <c r="V168" s="68">
        <v>0</v>
      </c>
      <c r="W168" s="69">
        <v>0</v>
      </c>
      <c r="X168" s="69">
        <v>0</v>
      </c>
      <c r="Y168" s="70">
        <v>41797</v>
      </c>
      <c r="Z168" s="70">
        <v>41803</v>
      </c>
      <c r="AA168" s="108"/>
    </row>
    <row r="169" spans="1:27" s="19" customFormat="1" ht="15.75">
      <c r="A169" s="30">
        <v>69001</v>
      </c>
      <c r="B169" s="32" t="s">
        <v>450</v>
      </c>
      <c r="C169" s="32" t="s">
        <v>451</v>
      </c>
      <c r="D169" s="32" t="s">
        <v>452</v>
      </c>
      <c r="E169" s="39">
        <v>1600</v>
      </c>
      <c r="F169" s="33">
        <v>0</v>
      </c>
      <c r="G169" s="33">
        <v>1600</v>
      </c>
      <c r="H169" s="39">
        <v>0</v>
      </c>
      <c r="I169" s="33">
        <v>1600</v>
      </c>
      <c r="J169" s="39">
        <v>2</v>
      </c>
      <c r="K169" s="39">
        <v>0</v>
      </c>
      <c r="L169" s="39">
        <v>0</v>
      </c>
      <c r="M169" s="39">
        <v>0</v>
      </c>
      <c r="N169" s="39">
        <v>0</v>
      </c>
      <c r="O169" s="39">
        <v>0</v>
      </c>
      <c r="P169" s="140">
        <v>0</v>
      </c>
      <c r="Q169" s="33">
        <f>I169-J169-K169-L169-M169-N169-O169-P169</f>
        <v>1598</v>
      </c>
      <c r="R169" s="35" t="s">
        <v>133</v>
      </c>
      <c r="S169" s="36"/>
      <c r="T169" s="37" t="s">
        <v>32</v>
      </c>
      <c r="U169" s="118" t="s">
        <v>42</v>
      </c>
      <c r="V169" s="68">
        <v>0</v>
      </c>
      <c r="W169" s="69">
        <v>0</v>
      </c>
      <c r="X169" s="69">
        <v>0</v>
      </c>
      <c r="Y169" s="70">
        <v>41797</v>
      </c>
      <c r="Z169" s="70">
        <v>41803</v>
      </c>
      <c r="AA169" s="108"/>
    </row>
    <row r="170" spans="1:27" s="19" customFormat="1" ht="15.75">
      <c r="A170" s="30">
        <v>66981</v>
      </c>
      <c r="B170" s="32" t="s">
        <v>753</v>
      </c>
      <c r="C170" s="32" t="s">
        <v>754</v>
      </c>
      <c r="D170" s="32" t="s">
        <v>755</v>
      </c>
      <c r="E170" s="39">
        <v>1600</v>
      </c>
      <c r="F170" s="33">
        <v>0</v>
      </c>
      <c r="G170" s="33">
        <v>1600</v>
      </c>
      <c r="H170" s="39">
        <v>0</v>
      </c>
      <c r="I170" s="33">
        <v>1600</v>
      </c>
      <c r="J170" s="39">
        <v>2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140">
        <v>0</v>
      </c>
      <c r="Q170" s="33">
        <f>I170-J170-K170-L170-M170-N170-O170-P170</f>
        <v>1598</v>
      </c>
      <c r="R170" s="35" t="s">
        <v>133</v>
      </c>
      <c r="S170" s="36"/>
      <c r="T170" s="37" t="s">
        <v>32</v>
      </c>
      <c r="U170" s="118" t="s">
        <v>106</v>
      </c>
      <c r="V170" s="68">
        <v>0</v>
      </c>
      <c r="W170" s="69">
        <v>0</v>
      </c>
      <c r="X170" s="69">
        <v>0</v>
      </c>
      <c r="Y170" s="70">
        <v>41797</v>
      </c>
      <c r="Z170" s="70">
        <v>41803</v>
      </c>
      <c r="AA170" s="108"/>
    </row>
    <row r="171" spans="1:27" s="19" customFormat="1" ht="15.75">
      <c r="A171" s="30">
        <v>70039</v>
      </c>
      <c r="B171" s="30" t="s">
        <v>40</v>
      </c>
      <c r="C171" s="30" t="s">
        <v>756</v>
      </c>
      <c r="D171" s="30" t="s">
        <v>40</v>
      </c>
      <c r="E171" s="39">
        <v>1000</v>
      </c>
      <c r="F171" s="33">
        <v>0</v>
      </c>
      <c r="G171" s="33">
        <v>1000</v>
      </c>
      <c r="H171" s="39">
        <v>0</v>
      </c>
      <c r="I171" s="33">
        <v>1000</v>
      </c>
      <c r="J171" s="39">
        <v>1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140">
        <v>0</v>
      </c>
      <c r="Q171" s="33">
        <f>I171-J171-K171-L171-M171-N171-O171-P171</f>
        <v>999</v>
      </c>
      <c r="R171" s="36" t="s">
        <v>133</v>
      </c>
      <c r="S171" s="36"/>
      <c r="T171" s="37" t="s">
        <v>32</v>
      </c>
      <c r="U171" s="118" t="s">
        <v>33</v>
      </c>
      <c r="V171" s="68">
        <v>0</v>
      </c>
      <c r="W171" s="69">
        <v>0</v>
      </c>
      <c r="X171" s="69">
        <v>0</v>
      </c>
      <c r="Y171" s="70">
        <v>41797</v>
      </c>
      <c r="Z171" s="70">
        <v>41803</v>
      </c>
      <c r="AA171" s="108"/>
    </row>
    <row r="172" spans="1:27" s="19" customFormat="1" ht="15.75">
      <c r="A172" s="30">
        <v>68858</v>
      </c>
      <c r="B172" s="32" t="s">
        <v>757</v>
      </c>
      <c r="C172" s="32" t="s">
        <v>393</v>
      </c>
      <c r="D172" s="32" t="s">
        <v>164</v>
      </c>
      <c r="E172" s="39">
        <v>1000</v>
      </c>
      <c r="F172" s="33">
        <v>0</v>
      </c>
      <c r="G172" s="33">
        <v>1000</v>
      </c>
      <c r="H172" s="39">
        <v>0</v>
      </c>
      <c r="I172" s="33">
        <v>1000</v>
      </c>
      <c r="J172" s="39">
        <v>1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140">
        <v>0</v>
      </c>
      <c r="Q172" s="33">
        <f>I172-J172-K172-L172-M172-N172-O172-P172</f>
        <v>999</v>
      </c>
      <c r="R172" s="35" t="s">
        <v>133</v>
      </c>
      <c r="S172" s="36"/>
      <c r="T172" s="37"/>
      <c r="U172" s="118"/>
      <c r="V172" s="68">
        <v>0</v>
      </c>
      <c r="W172" s="69">
        <v>0</v>
      </c>
      <c r="X172" s="69">
        <v>0</v>
      </c>
      <c r="Y172" s="70">
        <v>41797</v>
      </c>
      <c r="Z172" s="70">
        <v>41803</v>
      </c>
      <c r="AA172" s="108"/>
    </row>
    <row r="173" spans="1:27" s="19" customFormat="1" ht="15.75">
      <c r="A173" s="30">
        <v>67847</v>
      </c>
      <c r="B173" s="32" t="s">
        <v>174</v>
      </c>
      <c r="C173" s="32" t="s">
        <v>175</v>
      </c>
      <c r="D173" s="32" t="s">
        <v>176</v>
      </c>
      <c r="E173" s="39">
        <v>1000</v>
      </c>
      <c r="F173" s="33">
        <v>0</v>
      </c>
      <c r="G173" s="33">
        <v>1000</v>
      </c>
      <c r="H173" s="39">
        <v>0</v>
      </c>
      <c r="I173" s="33">
        <v>1000</v>
      </c>
      <c r="J173" s="39">
        <v>1</v>
      </c>
      <c r="K173" s="39">
        <v>0</v>
      </c>
      <c r="L173" s="39">
        <v>0</v>
      </c>
      <c r="M173" s="39">
        <v>0</v>
      </c>
      <c r="N173" s="39">
        <v>0</v>
      </c>
      <c r="O173" s="39">
        <v>0</v>
      </c>
      <c r="P173" s="140">
        <v>0</v>
      </c>
      <c r="Q173" s="33">
        <f>I173-J173-K173-L173-M173-N173-O173-P173</f>
        <v>999</v>
      </c>
      <c r="R173" s="35" t="s">
        <v>133</v>
      </c>
      <c r="S173" s="36"/>
      <c r="T173" s="37" t="s">
        <v>32</v>
      </c>
      <c r="U173" s="118" t="s">
        <v>106</v>
      </c>
      <c r="V173" s="68">
        <v>0</v>
      </c>
      <c r="W173" s="69">
        <v>0</v>
      </c>
      <c r="X173" s="69">
        <v>0</v>
      </c>
      <c r="Y173" s="70">
        <v>41797</v>
      </c>
      <c r="Z173" s="70">
        <v>41803</v>
      </c>
      <c r="AA173" s="108"/>
    </row>
    <row r="174" spans="1:27" s="19" customFormat="1" ht="15.75">
      <c r="A174" s="30">
        <v>66292</v>
      </c>
      <c r="B174" s="32" t="s">
        <v>758</v>
      </c>
      <c r="C174" s="32" t="s">
        <v>267</v>
      </c>
      <c r="D174" s="32" t="s">
        <v>759</v>
      </c>
      <c r="E174" s="39">
        <v>1000</v>
      </c>
      <c r="F174" s="33">
        <v>0</v>
      </c>
      <c r="G174" s="33">
        <v>1000</v>
      </c>
      <c r="H174" s="39">
        <v>0</v>
      </c>
      <c r="I174" s="33">
        <v>1000</v>
      </c>
      <c r="J174" s="39">
        <v>1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140">
        <v>0</v>
      </c>
      <c r="Q174" s="33">
        <f>I174-J174-K174-L174-M174-N174-O174-P174</f>
        <v>999</v>
      </c>
      <c r="R174" s="35" t="s">
        <v>133</v>
      </c>
      <c r="S174" s="36"/>
      <c r="T174" s="37" t="s">
        <v>32</v>
      </c>
      <c r="U174" s="118" t="s">
        <v>33</v>
      </c>
      <c r="V174" s="68">
        <v>0</v>
      </c>
      <c r="W174" s="69">
        <v>0</v>
      </c>
      <c r="X174" s="69">
        <v>0</v>
      </c>
      <c r="Y174" s="70">
        <v>41797</v>
      </c>
      <c r="Z174" s="70">
        <v>41803</v>
      </c>
      <c r="AA174" s="108"/>
    </row>
    <row r="175" spans="1:27" s="19" customFormat="1" ht="15.75">
      <c r="A175" s="30">
        <v>65846</v>
      </c>
      <c r="B175" s="32"/>
      <c r="C175" s="32" t="s">
        <v>441</v>
      </c>
      <c r="D175" s="32"/>
      <c r="E175" s="39">
        <v>1000</v>
      </c>
      <c r="F175" s="33">
        <v>0</v>
      </c>
      <c r="G175" s="33">
        <v>1000</v>
      </c>
      <c r="H175" s="34">
        <v>0</v>
      </c>
      <c r="I175" s="33">
        <v>1000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140">
        <v>0</v>
      </c>
      <c r="Q175" s="33">
        <f>I175-J175-K175-L175-M175-N175-O175-P175</f>
        <v>1000</v>
      </c>
      <c r="R175" s="36" t="s">
        <v>133</v>
      </c>
      <c r="S175" s="35"/>
      <c r="T175" s="42" t="s">
        <v>34</v>
      </c>
      <c r="U175" s="118" t="s">
        <v>35</v>
      </c>
      <c r="V175" s="68">
        <v>0</v>
      </c>
      <c r="W175" s="69">
        <v>0</v>
      </c>
      <c r="X175" s="69">
        <v>0</v>
      </c>
      <c r="Y175" s="70">
        <v>41797</v>
      </c>
      <c r="Z175" s="70">
        <v>41803</v>
      </c>
      <c r="AA175" s="108"/>
    </row>
    <row r="176" spans="1:27" s="19" customFormat="1" ht="15.75">
      <c r="A176" s="30">
        <v>46881</v>
      </c>
      <c r="B176" s="32" t="s">
        <v>453</v>
      </c>
      <c r="C176" s="32" t="s">
        <v>74</v>
      </c>
      <c r="D176" s="32" t="s">
        <v>269</v>
      </c>
      <c r="E176" s="39">
        <v>1000</v>
      </c>
      <c r="F176" s="33">
        <v>0</v>
      </c>
      <c r="G176" s="33">
        <v>1000</v>
      </c>
      <c r="H176" s="39">
        <v>0</v>
      </c>
      <c r="I176" s="33">
        <v>1000</v>
      </c>
      <c r="J176" s="39">
        <v>1</v>
      </c>
      <c r="K176" s="39">
        <v>0</v>
      </c>
      <c r="L176" s="39">
        <v>0</v>
      </c>
      <c r="M176" s="39">
        <v>0</v>
      </c>
      <c r="N176" s="39">
        <v>0</v>
      </c>
      <c r="O176" s="39">
        <v>0</v>
      </c>
      <c r="P176" s="140">
        <v>0</v>
      </c>
      <c r="Q176" s="33">
        <f>I176-J176-K176-L176-M176-N176-O176-P176</f>
        <v>999</v>
      </c>
      <c r="R176" s="35" t="s">
        <v>133</v>
      </c>
      <c r="S176" s="36"/>
      <c r="T176" s="37" t="s">
        <v>32</v>
      </c>
      <c r="U176" s="118" t="s">
        <v>42</v>
      </c>
      <c r="V176" s="68">
        <v>0</v>
      </c>
      <c r="W176" s="69">
        <v>0</v>
      </c>
      <c r="X176" s="69">
        <v>0</v>
      </c>
      <c r="Y176" s="70">
        <v>41797</v>
      </c>
      <c r="Z176" s="70">
        <v>41803</v>
      </c>
      <c r="AA176" s="108"/>
    </row>
    <row r="177" spans="1:27" s="19" customFormat="1" ht="15.75">
      <c r="A177" s="30">
        <v>6065</v>
      </c>
      <c r="B177" s="32" t="s">
        <v>760</v>
      </c>
      <c r="C177" s="32" t="s">
        <v>761</v>
      </c>
      <c r="D177" s="32" t="s">
        <v>762</v>
      </c>
      <c r="E177" s="39">
        <v>1000</v>
      </c>
      <c r="F177" s="33">
        <v>0</v>
      </c>
      <c r="G177" s="33">
        <v>1000</v>
      </c>
      <c r="H177" s="39">
        <v>0</v>
      </c>
      <c r="I177" s="33">
        <v>1000</v>
      </c>
      <c r="J177" s="39">
        <v>0</v>
      </c>
      <c r="K177" s="39">
        <v>0</v>
      </c>
      <c r="L177" s="39">
        <v>0</v>
      </c>
      <c r="M177" s="39">
        <v>0</v>
      </c>
      <c r="N177" s="39">
        <v>0</v>
      </c>
      <c r="O177" s="39">
        <v>0</v>
      </c>
      <c r="P177" s="140">
        <v>0</v>
      </c>
      <c r="Q177" s="33">
        <f>I177-J177-K177-L177-M177-N177-O177-P177</f>
        <v>1000</v>
      </c>
      <c r="R177" s="35" t="s">
        <v>133</v>
      </c>
      <c r="S177" s="36"/>
      <c r="T177" s="37" t="s">
        <v>34</v>
      </c>
      <c r="U177" s="118" t="s">
        <v>35</v>
      </c>
      <c r="V177" s="68">
        <v>0</v>
      </c>
      <c r="W177" s="69">
        <v>0</v>
      </c>
      <c r="X177" s="69">
        <v>0</v>
      </c>
      <c r="Y177" s="70">
        <v>41797</v>
      </c>
      <c r="Z177" s="70">
        <v>41803</v>
      </c>
      <c r="AA177" s="108"/>
    </row>
    <row r="178" spans="1:27" s="19" customFormat="1" ht="15.75">
      <c r="A178" s="30">
        <v>32398</v>
      </c>
      <c r="B178" s="32" t="s">
        <v>763</v>
      </c>
      <c r="C178" s="32" t="s">
        <v>764</v>
      </c>
      <c r="D178" s="32" t="s">
        <v>104</v>
      </c>
      <c r="E178" s="39">
        <v>1000</v>
      </c>
      <c r="F178" s="33">
        <v>0</v>
      </c>
      <c r="G178" s="33">
        <v>1000</v>
      </c>
      <c r="H178" s="39">
        <v>0</v>
      </c>
      <c r="I178" s="33">
        <v>1000</v>
      </c>
      <c r="J178" s="39">
        <v>1</v>
      </c>
      <c r="K178" s="39">
        <v>0</v>
      </c>
      <c r="L178" s="39">
        <v>0</v>
      </c>
      <c r="M178" s="39">
        <v>0</v>
      </c>
      <c r="N178" s="39">
        <v>0</v>
      </c>
      <c r="O178" s="39">
        <v>0</v>
      </c>
      <c r="P178" s="140">
        <v>0</v>
      </c>
      <c r="Q178" s="33">
        <f>I178-J178-K178-L178-M178-N178-O178-P178</f>
        <v>999</v>
      </c>
      <c r="R178" s="35" t="s">
        <v>133</v>
      </c>
      <c r="S178" s="36"/>
      <c r="T178" s="37" t="s">
        <v>76</v>
      </c>
      <c r="U178" s="118" t="s">
        <v>77</v>
      </c>
      <c r="V178" s="68">
        <v>0</v>
      </c>
      <c r="W178" s="69">
        <v>0</v>
      </c>
      <c r="X178" s="69">
        <v>0</v>
      </c>
      <c r="Y178" s="70">
        <v>41797</v>
      </c>
      <c r="Z178" s="70">
        <v>41803</v>
      </c>
      <c r="AA178" s="108"/>
    </row>
    <row r="179" spans="1:27" s="19" customFormat="1" ht="15.75">
      <c r="A179" s="30">
        <v>276</v>
      </c>
      <c r="B179" s="32" t="s">
        <v>40</v>
      </c>
      <c r="C179" s="32" t="s">
        <v>765</v>
      </c>
      <c r="D179" s="32" t="s">
        <v>40</v>
      </c>
      <c r="E179" s="39">
        <v>1000</v>
      </c>
      <c r="F179" s="33">
        <v>0</v>
      </c>
      <c r="G179" s="33">
        <v>1000</v>
      </c>
      <c r="H179" s="39">
        <v>0</v>
      </c>
      <c r="I179" s="33">
        <v>1000</v>
      </c>
      <c r="J179" s="39">
        <v>0</v>
      </c>
      <c r="K179" s="39">
        <v>0</v>
      </c>
      <c r="L179" s="39">
        <v>0</v>
      </c>
      <c r="M179" s="39">
        <v>0</v>
      </c>
      <c r="N179" s="39">
        <v>0</v>
      </c>
      <c r="O179" s="39">
        <v>0</v>
      </c>
      <c r="P179" s="140">
        <v>0</v>
      </c>
      <c r="Q179" s="33">
        <f>I179-J179-K179-L179-M179-N179-O179-P179</f>
        <v>1000</v>
      </c>
      <c r="R179" s="35" t="s">
        <v>133</v>
      </c>
      <c r="S179" s="36"/>
      <c r="T179" s="37" t="s">
        <v>34</v>
      </c>
      <c r="U179" s="118" t="s">
        <v>35</v>
      </c>
      <c r="V179" s="68">
        <v>0</v>
      </c>
      <c r="W179" s="69">
        <v>0</v>
      </c>
      <c r="X179" s="69">
        <v>0</v>
      </c>
      <c r="Y179" s="70">
        <v>41797</v>
      </c>
      <c r="Z179" s="70">
        <v>41803</v>
      </c>
      <c r="AA179" s="108"/>
    </row>
    <row r="180" spans="1:27" s="19" customFormat="1" ht="15.75">
      <c r="A180" s="30">
        <v>18894</v>
      </c>
      <c r="B180" s="32" t="s">
        <v>368</v>
      </c>
      <c r="C180" s="32" t="s">
        <v>766</v>
      </c>
      <c r="D180" s="32" t="s">
        <v>155</v>
      </c>
      <c r="E180" s="39">
        <v>1000</v>
      </c>
      <c r="F180" s="33">
        <v>0</v>
      </c>
      <c r="G180" s="33">
        <v>1000</v>
      </c>
      <c r="H180" s="39">
        <v>0</v>
      </c>
      <c r="I180" s="33">
        <v>1000</v>
      </c>
      <c r="J180" s="39">
        <v>1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140">
        <v>0</v>
      </c>
      <c r="Q180" s="33">
        <f>I180-J180-K180-L180-M180-N180-O180-P180</f>
        <v>999</v>
      </c>
      <c r="R180" s="35" t="s">
        <v>133</v>
      </c>
      <c r="S180" s="36"/>
      <c r="T180" s="37" t="s">
        <v>76</v>
      </c>
      <c r="U180" s="118" t="s">
        <v>77</v>
      </c>
      <c r="V180" s="68">
        <v>0</v>
      </c>
      <c r="W180" s="69">
        <v>0</v>
      </c>
      <c r="X180" s="69">
        <v>0</v>
      </c>
      <c r="Y180" s="70">
        <v>41797</v>
      </c>
      <c r="Z180" s="70">
        <v>41803</v>
      </c>
      <c r="AA180" s="108"/>
    </row>
    <row r="181" spans="1:27" s="19" customFormat="1" ht="15.75">
      <c r="A181" s="30">
        <v>284</v>
      </c>
      <c r="B181" s="32" t="s">
        <v>40</v>
      </c>
      <c r="C181" s="32" t="s">
        <v>445</v>
      </c>
      <c r="D181" s="32" t="s">
        <v>40</v>
      </c>
      <c r="E181" s="39">
        <v>1000</v>
      </c>
      <c r="F181" s="33">
        <v>0</v>
      </c>
      <c r="G181" s="33">
        <v>1000</v>
      </c>
      <c r="H181" s="39">
        <v>0</v>
      </c>
      <c r="I181" s="33">
        <v>1000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140">
        <v>0</v>
      </c>
      <c r="Q181" s="33">
        <f>I181-J181-K181-L181-M181-N181-O181-P181</f>
        <v>1000</v>
      </c>
      <c r="R181" s="35" t="s">
        <v>133</v>
      </c>
      <c r="S181" s="36"/>
      <c r="T181" s="37" t="s">
        <v>34</v>
      </c>
      <c r="U181" s="118" t="s">
        <v>35</v>
      </c>
      <c r="V181" s="68">
        <v>54777</v>
      </c>
      <c r="W181" s="69">
        <v>0</v>
      </c>
      <c r="X181" s="69">
        <v>0</v>
      </c>
      <c r="Y181" s="70">
        <v>41797</v>
      </c>
      <c r="Z181" s="70">
        <v>41803</v>
      </c>
      <c r="AA181" s="108"/>
    </row>
    <row r="182" spans="1:27" s="19" customFormat="1" ht="15.75">
      <c r="A182" s="30">
        <v>42507</v>
      </c>
      <c r="B182" s="32" t="s">
        <v>605</v>
      </c>
      <c r="C182" s="32" t="s">
        <v>767</v>
      </c>
      <c r="D182" s="32" t="s">
        <v>172</v>
      </c>
      <c r="E182" s="39">
        <v>1000</v>
      </c>
      <c r="F182" s="33">
        <v>0</v>
      </c>
      <c r="G182" s="33">
        <v>1000</v>
      </c>
      <c r="H182" s="39">
        <v>0</v>
      </c>
      <c r="I182" s="33">
        <v>1000</v>
      </c>
      <c r="J182" s="39">
        <v>1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140">
        <v>0</v>
      </c>
      <c r="Q182" s="33">
        <f>I182-J182-K182-L182-M182-N182-O182-P182</f>
        <v>999</v>
      </c>
      <c r="R182" s="35" t="s">
        <v>133</v>
      </c>
      <c r="S182" s="36"/>
      <c r="T182" s="37" t="s">
        <v>76</v>
      </c>
      <c r="U182" s="118" t="s">
        <v>77</v>
      </c>
      <c r="V182" s="68">
        <v>54777</v>
      </c>
      <c r="W182" s="69">
        <v>0</v>
      </c>
      <c r="X182" s="69">
        <v>0</v>
      </c>
      <c r="Y182" s="70">
        <v>41797</v>
      </c>
      <c r="Z182" s="70">
        <v>41803</v>
      </c>
      <c r="AA182" s="108"/>
    </row>
    <row r="183" spans="1:27" s="19" customFormat="1" ht="15.75">
      <c r="A183" s="30">
        <v>30682</v>
      </c>
      <c r="B183" s="32" t="s">
        <v>404</v>
      </c>
      <c r="C183" s="32" t="s">
        <v>126</v>
      </c>
      <c r="D183" s="32" t="s">
        <v>102</v>
      </c>
      <c r="E183" s="39">
        <v>1000</v>
      </c>
      <c r="F183" s="33">
        <v>0</v>
      </c>
      <c r="G183" s="33">
        <v>1000</v>
      </c>
      <c r="H183" s="39">
        <v>0</v>
      </c>
      <c r="I183" s="33">
        <v>1000</v>
      </c>
      <c r="J183" s="39">
        <v>1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140">
        <v>0</v>
      </c>
      <c r="Q183" s="33">
        <f>I183-J183-K183-L183-M183-N183-O183-P183</f>
        <v>999</v>
      </c>
      <c r="R183" s="35" t="s">
        <v>133</v>
      </c>
      <c r="S183" s="36"/>
      <c r="T183" s="37" t="s">
        <v>32</v>
      </c>
      <c r="U183" s="118" t="s">
        <v>41</v>
      </c>
      <c r="V183" s="68">
        <v>54777</v>
      </c>
      <c r="W183" s="69">
        <v>0</v>
      </c>
      <c r="X183" s="69">
        <v>0</v>
      </c>
      <c r="Y183" s="70">
        <v>41797</v>
      </c>
      <c r="Z183" s="70">
        <v>41803</v>
      </c>
      <c r="AA183" s="108"/>
    </row>
    <row r="184" spans="1:27" s="119" customFormat="1" ht="15.75">
      <c r="A184" s="30">
        <v>21498</v>
      </c>
      <c r="B184" s="32" t="s">
        <v>768</v>
      </c>
      <c r="C184" s="32" t="s">
        <v>769</v>
      </c>
      <c r="D184" s="32" t="s">
        <v>770</v>
      </c>
      <c r="E184" s="39">
        <v>1000</v>
      </c>
      <c r="F184" s="33">
        <v>0</v>
      </c>
      <c r="G184" s="33">
        <v>1000</v>
      </c>
      <c r="H184" s="39">
        <v>0</v>
      </c>
      <c r="I184" s="33">
        <v>1000</v>
      </c>
      <c r="J184" s="39">
        <v>1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140">
        <v>0</v>
      </c>
      <c r="Q184" s="33">
        <f>I184-J184-K184-L184-M184-N184-O184-P184</f>
        <v>999</v>
      </c>
      <c r="R184" s="35" t="s">
        <v>133</v>
      </c>
      <c r="S184" s="36"/>
      <c r="T184" s="37" t="s">
        <v>32</v>
      </c>
      <c r="U184" s="118" t="s">
        <v>41</v>
      </c>
      <c r="V184" s="68">
        <v>54777</v>
      </c>
      <c r="W184" s="69">
        <v>0</v>
      </c>
      <c r="X184" s="69">
        <v>0</v>
      </c>
      <c r="Y184" s="70">
        <v>41797</v>
      </c>
      <c r="Z184" s="70">
        <v>41803</v>
      </c>
    </row>
    <row r="185" spans="1:27" s="19" customFormat="1" ht="15.75">
      <c r="A185" s="30">
        <v>15921</v>
      </c>
      <c r="B185" s="32" t="s">
        <v>771</v>
      </c>
      <c r="C185" s="32" t="s">
        <v>772</v>
      </c>
      <c r="D185" s="32" t="s">
        <v>773</v>
      </c>
      <c r="E185" s="39">
        <v>1000</v>
      </c>
      <c r="F185" s="33">
        <v>0</v>
      </c>
      <c r="G185" s="33">
        <v>1000</v>
      </c>
      <c r="H185" s="39">
        <v>0</v>
      </c>
      <c r="I185" s="33">
        <v>1000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>
        <v>0</v>
      </c>
      <c r="P185" s="140">
        <v>0</v>
      </c>
      <c r="Q185" s="33">
        <f>I185-J185-K185-L185-M185-N185-O185-P185</f>
        <v>1000</v>
      </c>
      <c r="R185" s="35" t="s">
        <v>133</v>
      </c>
      <c r="S185" s="36"/>
      <c r="T185" s="37" t="s">
        <v>34</v>
      </c>
      <c r="U185" s="118" t="s">
        <v>722</v>
      </c>
      <c r="V185" s="68">
        <v>54501</v>
      </c>
      <c r="W185" s="69">
        <v>0</v>
      </c>
      <c r="X185" s="69">
        <v>0</v>
      </c>
      <c r="Y185" s="70">
        <v>41797</v>
      </c>
      <c r="Z185" s="70">
        <v>41803</v>
      </c>
    </row>
    <row r="186" spans="1:27" s="19" customFormat="1" ht="15.75">
      <c r="A186" s="30">
        <v>37859</v>
      </c>
      <c r="B186" s="32" t="s">
        <v>270</v>
      </c>
      <c r="C186" s="32" t="s">
        <v>271</v>
      </c>
      <c r="D186" s="32" t="s">
        <v>193</v>
      </c>
      <c r="E186" s="39">
        <v>1000</v>
      </c>
      <c r="F186" s="33">
        <v>0</v>
      </c>
      <c r="G186" s="33">
        <v>1000</v>
      </c>
      <c r="H186" s="39">
        <v>0</v>
      </c>
      <c r="I186" s="33">
        <v>1000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140">
        <v>0</v>
      </c>
      <c r="Q186" s="33">
        <f>I186-J186-K186-L186-M186-N186-O186-P186</f>
        <v>1000</v>
      </c>
      <c r="R186" s="35" t="s">
        <v>133</v>
      </c>
      <c r="S186" s="36"/>
      <c r="T186" s="37" t="s">
        <v>32</v>
      </c>
      <c r="U186" s="118" t="s">
        <v>33</v>
      </c>
      <c r="V186" s="68">
        <v>54501</v>
      </c>
      <c r="W186" s="69">
        <v>0</v>
      </c>
      <c r="X186" s="69">
        <v>0</v>
      </c>
      <c r="Y186" s="70">
        <v>41797</v>
      </c>
      <c r="Z186" s="70">
        <v>41803</v>
      </c>
    </row>
    <row r="187" spans="1:27" ht="15.75">
      <c r="A187" s="30">
        <v>9782</v>
      </c>
      <c r="B187" s="32" t="s">
        <v>447</v>
      </c>
      <c r="C187" s="32" t="s">
        <v>448</v>
      </c>
      <c r="D187" s="32" t="s">
        <v>449</v>
      </c>
      <c r="E187" s="39">
        <v>1000</v>
      </c>
      <c r="F187" s="33">
        <v>0</v>
      </c>
      <c r="G187" s="33">
        <v>1000</v>
      </c>
      <c r="H187" s="39">
        <v>0</v>
      </c>
      <c r="I187" s="33">
        <v>1000</v>
      </c>
      <c r="J187" s="39">
        <v>1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140">
        <v>0</v>
      </c>
      <c r="Q187" s="33">
        <f>I187-J187-K187-L187-M187-N187-O187-P187</f>
        <v>999</v>
      </c>
      <c r="R187" s="35" t="s">
        <v>133</v>
      </c>
      <c r="S187" s="36"/>
      <c r="T187" s="37" t="s">
        <v>32</v>
      </c>
      <c r="U187" s="118" t="s">
        <v>41</v>
      </c>
      <c r="V187" s="68">
        <v>54501</v>
      </c>
      <c r="W187" s="69">
        <v>0</v>
      </c>
      <c r="X187" s="69">
        <v>0</v>
      </c>
      <c r="Y187" s="70">
        <v>41797</v>
      </c>
      <c r="Z187" s="70">
        <v>41803</v>
      </c>
      <c r="AA187" s="1"/>
    </row>
    <row r="188" spans="1:27" ht="15.75">
      <c r="A188" s="30">
        <v>18440</v>
      </c>
      <c r="B188" s="32" t="s">
        <v>774</v>
      </c>
      <c r="C188" s="32" t="s">
        <v>775</v>
      </c>
      <c r="D188" s="32" t="s">
        <v>776</v>
      </c>
      <c r="E188" s="39">
        <v>1000</v>
      </c>
      <c r="F188" s="33">
        <v>0</v>
      </c>
      <c r="G188" s="33">
        <v>1000</v>
      </c>
      <c r="H188" s="39">
        <v>0</v>
      </c>
      <c r="I188" s="33">
        <v>1000</v>
      </c>
      <c r="J188" s="39">
        <v>1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140">
        <v>0</v>
      </c>
      <c r="Q188" s="33">
        <f>I188-J188-K188-L188-M188-N188-O188-P188</f>
        <v>999</v>
      </c>
      <c r="R188" s="36" t="s">
        <v>133</v>
      </c>
      <c r="S188" s="35"/>
      <c r="T188" s="42" t="s">
        <v>34</v>
      </c>
      <c r="U188" s="118" t="s">
        <v>35</v>
      </c>
      <c r="V188" s="68">
        <v>54501</v>
      </c>
      <c r="W188" s="69">
        <v>0</v>
      </c>
      <c r="X188" s="69">
        <v>0</v>
      </c>
      <c r="Y188" s="70">
        <v>41797</v>
      </c>
      <c r="Z188" s="70">
        <v>41803</v>
      </c>
      <c r="AA188" s="1"/>
    </row>
    <row r="189" spans="1:27" ht="15.75">
      <c r="A189" s="30">
        <v>44470</v>
      </c>
      <c r="B189" s="32" t="s">
        <v>777</v>
      </c>
      <c r="C189" s="32" t="s">
        <v>778</v>
      </c>
      <c r="D189" s="32" t="s">
        <v>158</v>
      </c>
      <c r="E189" s="39">
        <v>1000</v>
      </c>
      <c r="F189" s="33">
        <v>0</v>
      </c>
      <c r="G189" s="33">
        <v>1000</v>
      </c>
      <c r="H189" s="39">
        <v>0</v>
      </c>
      <c r="I189" s="33">
        <v>1000</v>
      </c>
      <c r="J189" s="39">
        <v>1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140">
        <v>0</v>
      </c>
      <c r="Q189" s="33">
        <f>I189-J189-K189-L189-M189-N189-O189-P189</f>
        <v>999</v>
      </c>
      <c r="R189" s="35" t="s">
        <v>133</v>
      </c>
      <c r="S189" s="36"/>
      <c r="T189" s="37" t="s">
        <v>32</v>
      </c>
      <c r="U189" s="118" t="s">
        <v>41</v>
      </c>
      <c r="V189" s="68">
        <v>110</v>
      </c>
      <c r="W189" s="69">
        <v>0</v>
      </c>
      <c r="X189" s="69">
        <v>0</v>
      </c>
      <c r="Y189" s="70">
        <v>41797</v>
      </c>
      <c r="Z189" s="70">
        <v>41803</v>
      </c>
      <c r="AA189" s="1"/>
    </row>
    <row r="190" spans="1:27" ht="15.75">
      <c r="A190" s="30">
        <v>14873</v>
      </c>
      <c r="B190" s="30" t="s">
        <v>102</v>
      </c>
      <c r="C190" s="30" t="s">
        <v>173</v>
      </c>
      <c r="D190" s="30" t="s">
        <v>45</v>
      </c>
      <c r="E190" s="39">
        <v>1000</v>
      </c>
      <c r="F190" s="33">
        <v>0</v>
      </c>
      <c r="G190" s="33">
        <v>1000</v>
      </c>
      <c r="H190" s="39">
        <v>0</v>
      </c>
      <c r="I190" s="33">
        <v>1000</v>
      </c>
      <c r="J190" s="39">
        <v>1</v>
      </c>
      <c r="K190" s="39">
        <v>0</v>
      </c>
      <c r="L190" s="39">
        <v>0</v>
      </c>
      <c r="M190" s="39">
        <v>0</v>
      </c>
      <c r="N190" s="39">
        <v>0</v>
      </c>
      <c r="O190" s="39">
        <v>0</v>
      </c>
      <c r="P190" s="140">
        <v>0</v>
      </c>
      <c r="Q190" s="33">
        <f>I190-J190-K190-L190-M190-N190-O190-P190</f>
        <v>999</v>
      </c>
      <c r="R190" s="36" t="s">
        <v>133</v>
      </c>
      <c r="S190" s="36"/>
      <c r="T190" s="37" t="s">
        <v>34</v>
      </c>
      <c r="U190" s="118" t="s">
        <v>39</v>
      </c>
      <c r="V190" s="68">
        <v>110</v>
      </c>
      <c r="W190" s="69">
        <v>0</v>
      </c>
      <c r="X190" s="69">
        <v>0</v>
      </c>
      <c r="Y190" s="70">
        <v>41797</v>
      </c>
      <c r="Z190" s="70">
        <v>41803</v>
      </c>
      <c r="AA190" s="1"/>
    </row>
    <row r="191" spans="1:27" ht="15.75">
      <c r="A191" s="30">
        <v>37984</v>
      </c>
      <c r="B191" s="32" t="s">
        <v>779</v>
      </c>
      <c r="C191" s="32" t="s">
        <v>188</v>
      </c>
      <c r="D191" s="32" t="s">
        <v>628</v>
      </c>
      <c r="E191" s="39">
        <v>1000</v>
      </c>
      <c r="F191" s="33">
        <v>0</v>
      </c>
      <c r="G191" s="33">
        <v>1000</v>
      </c>
      <c r="H191" s="39">
        <v>0</v>
      </c>
      <c r="I191" s="33">
        <v>1000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140">
        <v>0</v>
      </c>
      <c r="Q191" s="33">
        <f>I191-J191-K191-L191-M191-N191-O191-P191</f>
        <v>1000</v>
      </c>
      <c r="R191" s="35" t="s">
        <v>133</v>
      </c>
      <c r="S191" s="36"/>
      <c r="T191" s="37" t="s">
        <v>34</v>
      </c>
      <c r="U191" s="118" t="s">
        <v>43</v>
      </c>
      <c r="V191" s="68">
        <v>110</v>
      </c>
      <c r="W191" s="69">
        <v>0</v>
      </c>
      <c r="X191" s="69">
        <v>0</v>
      </c>
      <c r="Y191" s="70">
        <v>41797</v>
      </c>
      <c r="Z191" s="70">
        <v>41803</v>
      </c>
    </row>
    <row r="192" spans="1:27" ht="15.75">
      <c r="A192" s="30">
        <v>13983</v>
      </c>
      <c r="B192" s="32" t="s">
        <v>191</v>
      </c>
      <c r="C192" s="32" t="s">
        <v>192</v>
      </c>
      <c r="D192" s="32" t="s">
        <v>158</v>
      </c>
      <c r="E192" s="39">
        <v>1000</v>
      </c>
      <c r="F192" s="33">
        <v>0</v>
      </c>
      <c r="G192" s="33">
        <v>1000</v>
      </c>
      <c r="H192" s="39">
        <v>0</v>
      </c>
      <c r="I192" s="33">
        <v>1000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140">
        <v>0</v>
      </c>
      <c r="Q192" s="33">
        <f>I192-J192-K192-L192-M192-N192-O192-P192</f>
        <v>1000</v>
      </c>
      <c r="R192" s="35" t="s">
        <v>133</v>
      </c>
      <c r="S192" s="36"/>
      <c r="T192" s="37" t="s">
        <v>32</v>
      </c>
      <c r="U192" s="118" t="s">
        <v>42</v>
      </c>
      <c r="V192" s="68">
        <v>0</v>
      </c>
      <c r="W192" s="69">
        <v>0</v>
      </c>
      <c r="X192" s="69">
        <v>0</v>
      </c>
      <c r="Y192" s="70">
        <v>41797</v>
      </c>
      <c r="Z192" s="70">
        <v>41803</v>
      </c>
    </row>
    <row r="193" spans="1:26" ht="15.75">
      <c r="A193" s="30">
        <v>11706</v>
      </c>
      <c r="B193" s="32" t="s">
        <v>103</v>
      </c>
      <c r="C193" s="32" t="s">
        <v>177</v>
      </c>
      <c r="D193" s="32" t="s">
        <v>178</v>
      </c>
      <c r="E193" s="39">
        <v>1000</v>
      </c>
      <c r="F193" s="33">
        <v>0</v>
      </c>
      <c r="G193" s="33">
        <v>1000</v>
      </c>
      <c r="H193" s="39">
        <v>0</v>
      </c>
      <c r="I193" s="33">
        <v>1000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140">
        <v>0</v>
      </c>
      <c r="Q193" s="33">
        <f>I193-J193-K193-L193-M193-N193-O193-P193</f>
        <v>1000</v>
      </c>
      <c r="R193" s="35" t="s">
        <v>133</v>
      </c>
      <c r="S193" s="36"/>
      <c r="T193" s="37" t="s">
        <v>34</v>
      </c>
      <c r="U193" s="118" t="s">
        <v>35</v>
      </c>
      <c r="V193" s="68">
        <v>1</v>
      </c>
      <c r="W193" s="69">
        <v>0</v>
      </c>
      <c r="X193" s="69">
        <v>0</v>
      </c>
      <c r="Y193" s="70">
        <v>41797</v>
      </c>
      <c r="Z193" s="70">
        <v>41803</v>
      </c>
    </row>
    <row r="194" spans="1:26" ht="15.75">
      <c r="A194" s="30">
        <v>56393</v>
      </c>
      <c r="B194" s="30" t="s">
        <v>272</v>
      </c>
      <c r="C194" s="30" t="s">
        <v>273</v>
      </c>
      <c r="D194" s="30" t="s">
        <v>274</v>
      </c>
      <c r="E194" s="39">
        <v>1000</v>
      </c>
      <c r="F194" s="33">
        <v>0</v>
      </c>
      <c r="G194" s="33">
        <v>1000</v>
      </c>
      <c r="H194" s="39">
        <v>0</v>
      </c>
      <c r="I194" s="33">
        <v>1000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140">
        <v>0</v>
      </c>
      <c r="Q194" s="33">
        <f>I194-J194-K194-L194-M194-N194-O194-P194</f>
        <v>1000</v>
      </c>
      <c r="R194" s="36" t="s">
        <v>133</v>
      </c>
      <c r="S194" s="36"/>
      <c r="T194" s="37" t="s">
        <v>34</v>
      </c>
      <c r="U194" s="118" t="s">
        <v>35</v>
      </c>
      <c r="V194" s="68">
        <v>1</v>
      </c>
      <c r="W194" s="69">
        <v>0</v>
      </c>
      <c r="X194" s="69">
        <v>0</v>
      </c>
      <c r="Y194" s="70">
        <v>41797</v>
      </c>
      <c r="Z194" s="70">
        <v>41803</v>
      </c>
    </row>
    <row r="195" spans="1:26" ht="15.75">
      <c r="A195" s="30">
        <v>34938</v>
      </c>
      <c r="B195" s="32" t="s">
        <v>84</v>
      </c>
      <c r="C195" s="32" t="s">
        <v>411</v>
      </c>
      <c r="D195" s="32" t="s">
        <v>67</v>
      </c>
      <c r="E195" s="39">
        <v>1000</v>
      </c>
      <c r="F195" s="33">
        <v>0</v>
      </c>
      <c r="G195" s="33">
        <v>1000</v>
      </c>
      <c r="H195" s="39">
        <v>0</v>
      </c>
      <c r="I195" s="33">
        <v>1000</v>
      </c>
      <c r="J195" s="39">
        <v>1</v>
      </c>
      <c r="K195" s="39">
        <v>0</v>
      </c>
      <c r="L195" s="39">
        <v>0</v>
      </c>
      <c r="M195" s="39">
        <v>0</v>
      </c>
      <c r="N195" s="39">
        <v>0</v>
      </c>
      <c r="O195" s="39">
        <v>0</v>
      </c>
      <c r="P195" s="140">
        <v>0</v>
      </c>
      <c r="Q195" s="33">
        <f>I195-J195-K195-L195-M195-N195-O195-P195</f>
        <v>999</v>
      </c>
      <c r="R195" s="35" t="s">
        <v>133</v>
      </c>
      <c r="S195" s="36"/>
      <c r="T195" s="37" t="s">
        <v>76</v>
      </c>
      <c r="U195" s="118" t="s">
        <v>106</v>
      </c>
      <c r="V195" s="68">
        <v>1</v>
      </c>
      <c r="W195" s="69">
        <v>0</v>
      </c>
      <c r="X195" s="69">
        <v>0</v>
      </c>
      <c r="Y195" s="70">
        <v>41797</v>
      </c>
      <c r="Z195" s="70">
        <v>41803</v>
      </c>
    </row>
    <row r="196" spans="1:26" ht="15.75">
      <c r="A196" s="30">
        <v>69920</v>
      </c>
      <c r="B196" s="30"/>
      <c r="C196" s="30" t="s">
        <v>780</v>
      </c>
      <c r="D196" s="30"/>
      <c r="E196" s="39">
        <v>600</v>
      </c>
      <c r="F196" s="33">
        <v>0</v>
      </c>
      <c r="G196" s="33">
        <v>600</v>
      </c>
      <c r="H196" s="39">
        <v>0</v>
      </c>
      <c r="I196" s="33">
        <v>600</v>
      </c>
      <c r="J196" s="39">
        <v>1</v>
      </c>
      <c r="K196" s="39">
        <v>0</v>
      </c>
      <c r="L196" s="39">
        <v>0</v>
      </c>
      <c r="M196" s="39">
        <v>0</v>
      </c>
      <c r="N196" s="39">
        <v>0</v>
      </c>
      <c r="O196" s="39">
        <v>0</v>
      </c>
      <c r="P196" s="140">
        <v>0</v>
      </c>
      <c r="Q196" s="33">
        <f>I196-J196-K196-L196-M196-N196-O196-P196</f>
        <v>599</v>
      </c>
      <c r="R196" s="36" t="s">
        <v>133</v>
      </c>
      <c r="S196" s="36"/>
      <c r="T196" s="37" t="s">
        <v>32</v>
      </c>
      <c r="U196" s="118" t="s">
        <v>722</v>
      </c>
      <c r="V196" s="68">
        <v>1</v>
      </c>
      <c r="W196" s="69">
        <v>0</v>
      </c>
      <c r="X196" s="69">
        <v>0</v>
      </c>
      <c r="Y196" s="70">
        <v>41797</v>
      </c>
      <c r="Z196" s="70">
        <v>41803</v>
      </c>
    </row>
    <row r="197" spans="1:26" ht="15.75">
      <c r="A197" s="30">
        <v>69447</v>
      </c>
      <c r="B197" s="32" t="s">
        <v>442</v>
      </c>
      <c r="C197" s="32" t="s">
        <v>443</v>
      </c>
      <c r="D197" s="32" t="s">
        <v>292</v>
      </c>
      <c r="E197" s="39">
        <v>600</v>
      </c>
      <c r="F197" s="33">
        <v>0</v>
      </c>
      <c r="G197" s="33">
        <v>600</v>
      </c>
      <c r="H197" s="39">
        <v>0</v>
      </c>
      <c r="I197" s="33">
        <v>600</v>
      </c>
      <c r="J197" s="39">
        <v>1</v>
      </c>
      <c r="K197" s="39">
        <v>0</v>
      </c>
      <c r="L197" s="39">
        <v>0</v>
      </c>
      <c r="M197" s="39">
        <v>0</v>
      </c>
      <c r="N197" s="39">
        <v>0</v>
      </c>
      <c r="O197" s="39">
        <v>0</v>
      </c>
      <c r="P197" s="140">
        <v>0</v>
      </c>
      <c r="Q197" s="33">
        <f>I197-J197-K197-L197-M197-N197-O197-P197</f>
        <v>599</v>
      </c>
      <c r="R197" s="35" t="s">
        <v>133</v>
      </c>
      <c r="S197" s="36"/>
      <c r="T197" s="37" t="s">
        <v>32</v>
      </c>
      <c r="U197" s="118" t="s">
        <v>106</v>
      </c>
      <c r="V197" s="68">
        <v>0</v>
      </c>
      <c r="W197" s="69">
        <v>0</v>
      </c>
      <c r="X197" s="69">
        <v>1</v>
      </c>
      <c r="Y197" s="70">
        <v>41797</v>
      </c>
      <c r="Z197" s="70">
        <v>41803</v>
      </c>
    </row>
    <row r="198" spans="1:26" ht="15.75">
      <c r="A198" s="30">
        <v>71003</v>
      </c>
      <c r="B198" s="32" t="s">
        <v>781</v>
      </c>
      <c r="C198" s="32" t="s">
        <v>782</v>
      </c>
      <c r="D198" s="32" t="s">
        <v>113</v>
      </c>
      <c r="E198" s="39">
        <v>9600</v>
      </c>
      <c r="F198" s="33">
        <v>0</v>
      </c>
      <c r="G198" s="33">
        <v>9600</v>
      </c>
      <c r="H198" s="39">
        <v>0</v>
      </c>
      <c r="I198" s="33">
        <v>9600</v>
      </c>
      <c r="J198" s="39">
        <v>10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140">
        <v>0</v>
      </c>
      <c r="Q198" s="33">
        <f>I198-J198-K198-L198-M198-N198-O198-P198</f>
        <v>9590</v>
      </c>
      <c r="R198" s="35" t="s">
        <v>133</v>
      </c>
      <c r="S198" s="36"/>
      <c r="T198" s="37" t="s">
        <v>32</v>
      </c>
      <c r="U198" s="118" t="s">
        <v>43</v>
      </c>
      <c r="V198" s="68">
        <v>0</v>
      </c>
      <c r="W198" s="69">
        <v>0</v>
      </c>
      <c r="X198" s="69">
        <v>1</v>
      </c>
      <c r="Y198" s="70">
        <v>41797</v>
      </c>
      <c r="Z198" s="70">
        <v>41803</v>
      </c>
    </row>
    <row r="199" spans="1:26" ht="15.75">
      <c r="A199" s="30">
        <v>71110</v>
      </c>
      <c r="B199" s="32" t="s">
        <v>783</v>
      </c>
      <c r="C199" s="32" t="s">
        <v>784</v>
      </c>
      <c r="D199" s="32" t="s">
        <v>785</v>
      </c>
      <c r="E199" s="39">
        <v>4400</v>
      </c>
      <c r="F199" s="33">
        <v>0</v>
      </c>
      <c r="G199" s="33">
        <v>4400</v>
      </c>
      <c r="H199" s="39">
        <v>0</v>
      </c>
      <c r="I199" s="33">
        <v>4400</v>
      </c>
      <c r="J199" s="39">
        <v>6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140">
        <v>0</v>
      </c>
      <c r="Q199" s="33">
        <f>I199-J199-K199-L199-M199-N199-O199-P199</f>
        <v>4394</v>
      </c>
      <c r="R199" s="35" t="s">
        <v>133</v>
      </c>
      <c r="S199" s="36"/>
      <c r="T199" s="37" t="s">
        <v>32</v>
      </c>
      <c r="U199" s="118" t="s">
        <v>41</v>
      </c>
      <c r="V199" s="68">
        <v>0</v>
      </c>
      <c r="W199" s="69">
        <v>1</v>
      </c>
      <c r="X199" s="69">
        <v>0</v>
      </c>
      <c r="Y199" s="70">
        <v>41797</v>
      </c>
      <c r="Z199" s="70">
        <v>41803</v>
      </c>
    </row>
    <row r="200" spans="1:26" ht="15.75">
      <c r="A200" s="30">
        <v>71126</v>
      </c>
      <c r="B200" s="32" t="s">
        <v>786</v>
      </c>
      <c r="C200" s="32" t="s">
        <v>787</v>
      </c>
      <c r="D200" s="32" t="s">
        <v>788</v>
      </c>
      <c r="E200" s="39">
        <v>4000</v>
      </c>
      <c r="F200" s="33">
        <v>0</v>
      </c>
      <c r="G200" s="33">
        <v>4000</v>
      </c>
      <c r="H200" s="39">
        <v>0</v>
      </c>
      <c r="I200" s="33">
        <v>4000</v>
      </c>
      <c r="J200" s="39">
        <v>6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140">
        <v>0</v>
      </c>
      <c r="Q200" s="33">
        <f>I200-J200-K200-L200-M200-N200-O200-P200</f>
        <v>3994</v>
      </c>
      <c r="R200" s="35" t="s">
        <v>133</v>
      </c>
      <c r="S200" s="36"/>
      <c r="T200" s="37" t="s">
        <v>32</v>
      </c>
      <c r="U200" s="118" t="s">
        <v>41</v>
      </c>
      <c r="V200" s="68">
        <v>0</v>
      </c>
      <c r="W200" s="69">
        <v>1</v>
      </c>
      <c r="X200" s="69">
        <v>0</v>
      </c>
      <c r="Y200" s="70">
        <v>41797</v>
      </c>
      <c r="Z200" s="70">
        <v>41803</v>
      </c>
    </row>
    <row r="201" spans="1:26" ht="15.75">
      <c r="A201" s="32">
        <v>70908</v>
      </c>
      <c r="B201" s="40" t="s">
        <v>107</v>
      </c>
      <c r="C201" s="40" t="s">
        <v>108</v>
      </c>
      <c r="D201" s="40" t="s">
        <v>40</v>
      </c>
      <c r="E201" s="39">
        <v>3600</v>
      </c>
      <c r="F201" s="33">
        <v>0</v>
      </c>
      <c r="G201" s="33">
        <v>3600</v>
      </c>
      <c r="H201" s="39">
        <v>0</v>
      </c>
      <c r="I201" s="33">
        <v>3600</v>
      </c>
      <c r="J201" s="39">
        <v>5</v>
      </c>
      <c r="K201" s="39">
        <v>0</v>
      </c>
      <c r="L201" s="39">
        <v>0</v>
      </c>
      <c r="M201" s="39">
        <v>0</v>
      </c>
      <c r="N201" s="39">
        <v>0</v>
      </c>
      <c r="O201" s="39">
        <v>0</v>
      </c>
      <c r="P201" s="140">
        <v>0</v>
      </c>
      <c r="Q201" s="33">
        <f>I201-J201-K201-L201-M201-N201-O201-P201</f>
        <v>3595</v>
      </c>
      <c r="R201" s="41" t="s">
        <v>133</v>
      </c>
      <c r="S201" s="41"/>
      <c r="T201" s="42" t="s">
        <v>32</v>
      </c>
      <c r="U201" s="41" t="s">
        <v>41</v>
      </c>
      <c r="V201" s="68">
        <v>0</v>
      </c>
      <c r="W201" s="69">
        <v>1</v>
      </c>
      <c r="X201" s="69">
        <v>0</v>
      </c>
      <c r="Y201" s="70">
        <v>41797</v>
      </c>
      <c r="Z201" s="70">
        <v>41803</v>
      </c>
    </row>
    <row r="202" spans="1:26" ht="15.75">
      <c r="A202" s="30">
        <v>71040</v>
      </c>
      <c r="B202" s="30" t="s">
        <v>456</v>
      </c>
      <c r="C202" s="30" t="s">
        <v>457</v>
      </c>
      <c r="D202" s="30" t="s">
        <v>113</v>
      </c>
      <c r="E202" s="39">
        <v>2200</v>
      </c>
      <c r="F202" s="33">
        <v>0</v>
      </c>
      <c r="G202" s="33">
        <v>2200</v>
      </c>
      <c r="H202" s="39">
        <v>0</v>
      </c>
      <c r="I202" s="33">
        <v>2200</v>
      </c>
      <c r="J202" s="39">
        <v>3</v>
      </c>
      <c r="K202" s="39">
        <v>0</v>
      </c>
      <c r="L202" s="39">
        <v>0</v>
      </c>
      <c r="M202" s="39">
        <v>0</v>
      </c>
      <c r="N202" s="39">
        <v>0</v>
      </c>
      <c r="O202" s="39">
        <v>0</v>
      </c>
      <c r="P202" s="140">
        <v>0</v>
      </c>
      <c r="Q202" s="33">
        <f>I202-J202-K202-L202-M202-N202-O202-P202</f>
        <v>2197</v>
      </c>
      <c r="R202" s="36" t="s">
        <v>133</v>
      </c>
      <c r="S202" s="36"/>
      <c r="T202" s="37" t="s">
        <v>32</v>
      </c>
      <c r="U202" s="118" t="s">
        <v>33</v>
      </c>
      <c r="V202" s="68">
        <v>54777</v>
      </c>
      <c r="W202" s="69">
        <v>0</v>
      </c>
      <c r="X202" s="69">
        <v>0</v>
      </c>
      <c r="Y202" s="70">
        <v>41797</v>
      </c>
      <c r="Z202" s="70">
        <v>41803</v>
      </c>
    </row>
    <row r="203" spans="1:26" ht="15.75">
      <c r="A203" s="30">
        <v>71140</v>
      </c>
      <c r="B203" s="32" t="s">
        <v>789</v>
      </c>
      <c r="C203" s="32" t="s">
        <v>790</v>
      </c>
      <c r="D203" s="32" t="s">
        <v>519</v>
      </c>
      <c r="E203" s="39">
        <v>600</v>
      </c>
      <c r="F203" s="33">
        <v>0</v>
      </c>
      <c r="G203" s="33">
        <v>600</v>
      </c>
      <c r="H203" s="39">
        <v>0</v>
      </c>
      <c r="I203" s="33">
        <v>600</v>
      </c>
      <c r="J203" s="39">
        <v>1</v>
      </c>
      <c r="K203" s="39">
        <v>0</v>
      </c>
      <c r="L203" s="39">
        <v>0</v>
      </c>
      <c r="M203" s="39">
        <v>0</v>
      </c>
      <c r="N203" s="39">
        <v>0</v>
      </c>
      <c r="O203" s="39">
        <v>0</v>
      </c>
      <c r="P203" s="140">
        <v>0</v>
      </c>
      <c r="Q203" s="33">
        <f>I203-J203-K203-L203-M203-N203-O203-P203</f>
        <v>599</v>
      </c>
      <c r="R203" s="35" t="s">
        <v>133</v>
      </c>
      <c r="S203" s="36"/>
      <c r="T203" s="37" t="s">
        <v>32</v>
      </c>
      <c r="U203" s="118" t="s">
        <v>106</v>
      </c>
      <c r="V203" s="68">
        <v>54777</v>
      </c>
      <c r="W203" s="69">
        <v>0</v>
      </c>
      <c r="X203" s="69">
        <v>0</v>
      </c>
      <c r="Y203" s="70">
        <v>41797</v>
      </c>
      <c r="Z203" s="70">
        <v>41803</v>
      </c>
    </row>
    <row r="204" spans="1:26" ht="15.75">
      <c r="A204" s="43">
        <v>71121</v>
      </c>
      <c r="B204" s="41"/>
      <c r="C204" s="41" t="s">
        <v>791</v>
      </c>
      <c r="D204" s="41"/>
      <c r="E204" s="39">
        <v>600</v>
      </c>
      <c r="F204" s="33">
        <v>0</v>
      </c>
      <c r="G204" s="33">
        <v>600</v>
      </c>
      <c r="H204" s="39">
        <v>0</v>
      </c>
      <c r="I204" s="33">
        <v>600</v>
      </c>
      <c r="J204" s="39">
        <v>1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140">
        <v>0</v>
      </c>
      <c r="Q204" s="33">
        <f>I204-J204-K204-L204-M204-N204-O204-P204</f>
        <v>599</v>
      </c>
      <c r="R204" s="41" t="s">
        <v>133</v>
      </c>
      <c r="S204" s="36"/>
      <c r="T204" s="37" t="s">
        <v>32</v>
      </c>
      <c r="U204" s="118" t="s">
        <v>33</v>
      </c>
      <c r="V204" s="68">
        <v>69953</v>
      </c>
      <c r="W204" s="69">
        <v>0</v>
      </c>
      <c r="X204" s="69">
        <v>0</v>
      </c>
      <c r="Y204" s="70">
        <v>41797</v>
      </c>
      <c r="Z204" s="70">
        <v>41803</v>
      </c>
    </row>
    <row r="205" spans="1:26" ht="15.75">
      <c r="A205" s="30">
        <v>71119</v>
      </c>
      <c r="B205" s="32" t="s">
        <v>792</v>
      </c>
      <c r="C205" s="32" t="s">
        <v>793</v>
      </c>
      <c r="D205" s="32" t="s">
        <v>257</v>
      </c>
      <c r="E205" s="39">
        <v>600</v>
      </c>
      <c r="F205" s="33">
        <v>0</v>
      </c>
      <c r="G205" s="33">
        <v>600</v>
      </c>
      <c r="H205" s="39">
        <v>0</v>
      </c>
      <c r="I205" s="33">
        <v>600</v>
      </c>
      <c r="J205" s="39">
        <v>1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140">
        <v>0</v>
      </c>
      <c r="Q205" s="33">
        <f>I205-J205-K205-L205-M205-N205-O205-P205</f>
        <v>599</v>
      </c>
      <c r="R205" s="35" t="s">
        <v>133</v>
      </c>
      <c r="S205" s="36"/>
      <c r="T205" s="37" t="s">
        <v>32</v>
      </c>
      <c r="U205" s="118" t="s">
        <v>33</v>
      </c>
      <c r="V205" s="68">
        <v>69953</v>
      </c>
      <c r="W205" s="69">
        <v>0</v>
      </c>
      <c r="X205" s="69">
        <v>0</v>
      </c>
      <c r="Y205" s="70">
        <v>41797</v>
      </c>
      <c r="Z205" s="70">
        <v>41803</v>
      </c>
    </row>
    <row r="206" spans="1:26" ht="15.75">
      <c r="A206" s="30">
        <v>71113</v>
      </c>
      <c r="B206" s="30" t="s">
        <v>794</v>
      </c>
      <c r="C206" s="30" t="s">
        <v>795</v>
      </c>
      <c r="D206" s="30" t="s">
        <v>337</v>
      </c>
      <c r="E206" s="39">
        <v>600</v>
      </c>
      <c r="F206" s="33">
        <v>0</v>
      </c>
      <c r="G206" s="33">
        <v>600</v>
      </c>
      <c r="H206" s="39">
        <v>0</v>
      </c>
      <c r="I206" s="33">
        <v>600</v>
      </c>
      <c r="J206" s="39">
        <v>1</v>
      </c>
      <c r="K206" s="39">
        <v>0</v>
      </c>
      <c r="L206" s="39">
        <v>0</v>
      </c>
      <c r="M206" s="39">
        <v>0</v>
      </c>
      <c r="N206" s="39">
        <v>0</v>
      </c>
      <c r="O206" s="39">
        <v>0</v>
      </c>
      <c r="P206" s="140">
        <v>0</v>
      </c>
      <c r="Q206" s="33">
        <f>I206-J206-K206-L206-M206-N206-O206-P206</f>
        <v>599</v>
      </c>
      <c r="R206" s="36" t="s">
        <v>133</v>
      </c>
      <c r="S206" s="36"/>
      <c r="T206" s="37" t="s">
        <v>32</v>
      </c>
      <c r="U206" s="118" t="s">
        <v>37</v>
      </c>
      <c r="V206" s="68">
        <v>54501</v>
      </c>
      <c r="W206" s="69">
        <v>0</v>
      </c>
      <c r="X206" s="69">
        <v>0</v>
      </c>
      <c r="Y206" s="70">
        <v>41797</v>
      </c>
      <c r="Z206" s="70">
        <v>41803</v>
      </c>
    </row>
    <row r="207" spans="1:26" ht="15.75">
      <c r="A207" s="30">
        <v>71111</v>
      </c>
      <c r="B207" s="32" t="s">
        <v>796</v>
      </c>
      <c r="C207" s="32" t="s">
        <v>797</v>
      </c>
      <c r="D207" s="32" t="s">
        <v>155</v>
      </c>
      <c r="E207" s="39">
        <v>600</v>
      </c>
      <c r="F207" s="33">
        <v>0</v>
      </c>
      <c r="G207" s="33">
        <v>600</v>
      </c>
      <c r="H207" s="39">
        <v>0</v>
      </c>
      <c r="I207" s="33">
        <v>600</v>
      </c>
      <c r="J207" s="39">
        <v>1</v>
      </c>
      <c r="K207" s="39">
        <v>0</v>
      </c>
      <c r="L207" s="39">
        <v>0</v>
      </c>
      <c r="M207" s="39">
        <v>0</v>
      </c>
      <c r="N207" s="39">
        <v>0</v>
      </c>
      <c r="O207" s="39">
        <v>0</v>
      </c>
      <c r="P207" s="140">
        <v>0</v>
      </c>
      <c r="Q207" s="33">
        <f>I207-J207-K207-L207-M207-N207-O207-P207</f>
        <v>599</v>
      </c>
      <c r="R207" s="35" t="s">
        <v>133</v>
      </c>
      <c r="S207" s="36"/>
      <c r="T207" s="37" t="s">
        <v>32</v>
      </c>
      <c r="U207" s="118" t="s">
        <v>41</v>
      </c>
      <c r="V207" s="68">
        <v>54501</v>
      </c>
      <c r="W207" s="69">
        <v>0</v>
      </c>
      <c r="X207" s="69">
        <v>0</v>
      </c>
      <c r="Y207" s="70">
        <v>41797</v>
      </c>
      <c r="Z207" s="70">
        <v>41803</v>
      </c>
    </row>
    <row r="208" spans="1:26" ht="15.75">
      <c r="A208" s="30">
        <v>71109</v>
      </c>
      <c r="B208" s="32" t="s">
        <v>798</v>
      </c>
      <c r="C208" s="32" t="s">
        <v>788</v>
      </c>
      <c r="D208" s="32" t="s">
        <v>799</v>
      </c>
      <c r="E208" s="39">
        <v>600</v>
      </c>
      <c r="F208" s="33">
        <v>0</v>
      </c>
      <c r="G208" s="33">
        <v>600</v>
      </c>
      <c r="H208" s="39">
        <v>0</v>
      </c>
      <c r="I208" s="33">
        <v>600</v>
      </c>
      <c r="J208" s="39">
        <v>1</v>
      </c>
      <c r="K208" s="39">
        <v>0</v>
      </c>
      <c r="L208" s="39">
        <v>0</v>
      </c>
      <c r="M208" s="39">
        <v>0</v>
      </c>
      <c r="N208" s="39">
        <v>0</v>
      </c>
      <c r="O208" s="39">
        <v>0</v>
      </c>
      <c r="P208" s="140">
        <v>0</v>
      </c>
      <c r="Q208" s="33">
        <f>I208-J208-K208-L208-M208-N208-O208-P208</f>
        <v>599</v>
      </c>
      <c r="R208" s="35" t="s">
        <v>133</v>
      </c>
      <c r="S208" s="36"/>
      <c r="T208" s="37" t="s">
        <v>32</v>
      </c>
      <c r="U208" s="118" t="s">
        <v>41</v>
      </c>
      <c r="V208" s="68">
        <v>0</v>
      </c>
      <c r="W208" s="69">
        <v>0</v>
      </c>
      <c r="X208" s="69">
        <v>0</v>
      </c>
      <c r="Y208" s="70">
        <v>41797</v>
      </c>
      <c r="Z208" s="70">
        <v>41803</v>
      </c>
    </row>
    <row r="209" spans="1:26" ht="15.75">
      <c r="A209" s="30">
        <v>70898</v>
      </c>
      <c r="B209" s="32" t="s">
        <v>800</v>
      </c>
      <c r="C209" s="32" t="s">
        <v>394</v>
      </c>
      <c r="D209" s="32" t="s">
        <v>257</v>
      </c>
      <c r="E209" s="39">
        <v>600</v>
      </c>
      <c r="F209" s="33">
        <v>0</v>
      </c>
      <c r="G209" s="33">
        <v>600</v>
      </c>
      <c r="H209" s="39">
        <v>0</v>
      </c>
      <c r="I209" s="33">
        <v>600</v>
      </c>
      <c r="J209" s="39">
        <v>1</v>
      </c>
      <c r="K209" s="39">
        <v>0</v>
      </c>
      <c r="L209" s="39">
        <v>0</v>
      </c>
      <c r="M209" s="39">
        <v>0</v>
      </c>
      <c r="N209" s="39">
        <v>0</v>
      </c>
      <c r="O209" s="39">
        <v>0</v>
      </c>
      <c r="P209" s="140">
        <v>0</v>
      </c>
      <c r="Q209" s="33">
        <f>I209-J209-K209-L209-M209-N209-O209-P209</f>
        <v>599</v>
      </c>
      <c r="R209" s="35" t="s">
        <v>133</v>
      </c>
      <c r="S209" s="36"/>
      <c r="T209" s="37" t="s">
        <v>32</v>
      </c>
      <c r="U209" s="118" t="s">
        <v>41</v>
      </c>
      <c r="V209" s="68">
        <v>0</v>
      </c>
      <c r="W209" s="69">
        <v>0</v>
      </c>
      <c r="X209" s="69">
        <v>0</v>
      </c>
      <c r="Y209" s="70">
        <v>41797</v>
      </c>
      <c r="Z209" s="70">
        <v>41803</v>
      </c>
    </row>
    <row r="210" spans="1:26" ht="15.75">
      <c r="A210" s="30">
        <v>70851</v>
      </c>
      <c r="B210" s="32" t="s">
        <v>734</v>
      </c>
      <c r="C210" s="32" t="s">
        <v>801</v>
      </c>
      <c r="D210" s="32" t="s">
        <v>802</v>
      </c>
      <c r="E210" s="39">
        <v>600</v>
      </c>
      <c r="F210" s="33">
        <v>0</v>
      </c>
      <c r="G210" s="33">
        <v>600</v>
      </c>
      <c r="H210" s="39">
        <v>0</v>
      </c>
      <c r="I210" s="33">
        <v>600</v>
      </c>
      <c r="J210" s="39">
        <v>1</v>
      </c>
      <c r="K210" s="39">
        <v>0</v>
      </c>
      <c r="L210" s="39">
        <v>0</v>
      </c>
      <c r="M210" s="39">
        <v>0</v>
      </c>
      <c r="N210" s="39">
        <v>0</v>
      </c>
      <c r="O210" s="39">
        <v>0</v>
      </c>
      <c r="P210" s="140">
        <v>0</v>
      </c>
      <c r="Q210" s="33">
        <f>I210-J210-K210-L210-M210-N210-O210-P210</f>
        <v>599</v>
      </c>
      <c r="R210" s="35" t="s">
        <v>133</v>
      </c>
      <c r="S210" s="36"/>
      <c r="T210" s="37" t="s">
        <v>32</v>
      </c>
      <c r="U210" s="118" t="s">
        <v>42</v>
      </c>
      <c r="V210" s="68">
        <v>0</v>
      </c>
      <c r="W210" s="69">
        <v>0</v>
      </c>
      <c r="X210" s="69">
        <v>0</v>
      </c>
      <c r="Y210" s="70">
        <v>41797</v>
      </c>
      <c r="Z210" s="70">
        <v>41803</v>
      </c>
    </row>
    <row r="211" spans="1:26" ht="15.75">
      <c r="A211" s="30">
        <v>51391</v>
      </c>
      <c r="B211" s="32" t="s">
        <v>68</v>
      </c>
      <c r="C211" s="32" t="s">
        <v>74</v>
      </c>
      <c r="D211" s="32" t="s">
        <v>70</v>
      </c>
      <c r="E211" s="39">
        <v>4200</v>
      </c>
      <c r="F211" s="33">
        <v>0</v>
      </c>
      <c r="G211" s="33">
        <v>4200</v>
      </c>
      <c r="H211" s="39">
        <v>0</v>
      </c>
      <c r="I211" s="33">
        <v>4200</v>
      </c>
      <c r="J211" s="39">
        <v>5</v>
      </c>
      <c r="K211" s="39">
        <v>0</v>
      </c>
      <c r="L211" s="39">
        <v>0</v>
      </c>
      <c r="M211" s="39">
        <v>0</v>
      </c>
      <c r="N211" s="39">
        <v>0</v>
      </c>
      <c r="O211" s="39">
        <v>0</v>
      </c>
      <c r="P211" s="140">
        <v>0</v>
      </c>
      <c r="Q211" s="33">
        <f>I211-J211-K211-L211-M211-N211-O211-P211</f>
        <v>4195</v>
      </c>
      <c r="R211" s="35" t="s">
        <v>138</v>
      </c>
      <c r="S211" s="36"/>
      <c r="T211" s="37" t="s">
        <v>32</v>
      </c>
      <c r="U211" s="118" t="s">
        <v>33</v>
      </c>
      <c r="V211" s="68">
        <v>0</v>
      </c>
      <c r="W211" s="69">
        <v>0</v>
      </c>
      <c r="X211" s="69">
        <v>0</v>
      </c>
      <c r="Y211" s="70">
        <v>41797</v>
      </c>
      <c r="Z211" s="70">
        <v>41803</v>
      </c>
    </row>
    <row r="212" spans="1:26" ht="15.75">
      <c r="A212" s="30">
        <v>27300</v>
      </c>
      <c r="B212" s="32" t="s">
        <v>803</v>
      </c>
      <c r="C212" s="32" t="s">
        <v>804</v>
      </c>
      <c r="D212" s="32" t="s">
        <v>137</v>
      </c>
      <c r="E212" s="39">
        <v>4000</v>
      </c>
      <c r="F212" s="33">
        <v>0</v>
      </c>
      <c r="G212" s="33">
        <v>4000</v>
      </c>
      <c r="H212" s="39">
        <v>0</v>
      </c>
      <c r="I212" s="33">
        <v>4000</v>
      </c>
      <c r="J212" s="39">
        <v>4</v>
      </c>
      <c r="K212" s="39">
        <v>0</v>
      </c>
      <c r="L212" s="39">
        <v>0</v>
      </c>
      <c r="M212" s="39">
        <v>0</v>
      </c>
      <c r="N212" s="39">
        <v>0</v>
      </c>
      <c r="O212" s="39">
        <v>0</v>
      </c>
      <c r="P212" s="140">
        <v>0</v>
      </c>
      <c r="Q212" s="33">
        <f>I212-J212-K212-L212-M212-N212-O212-P212</f>
        <v>3996</v>
      </c>
      <c r="R212" s="35" t="s">
        <v>138</v>
      </c>
      <c r="S212" s="36"/>
      <c r="T212" s="37" t="s">
        <v>32</v>
      </c>
      <c r="U212" s="118" t="s">
        <v>33</v>
      </c>
      <c r="V212" s="68">
        <v>0</v>
      </c>
      <c r="W212" s="69">
        <v>0</v>
      </c>
      <c r="X212" s="69">
        <v>0</v>
      </c>
      <c r="Y212" s="70">
        <v>41797</v>
      </c>
      <c r="Z212" s="70">
        <v>41803</v>
      </c>
    </row>
    <row r="213" spans="1:26" ht="15.75">
      <c r="A213" s="30">
        <v>53120</v>
      </c>
      <c r="B213" s="32" t="s">
        <v>805</v>
      </c>
      <c r="C213" s="32" t="s">
        <v>299</v>
      </c>
      <c r="D213" s="32" t="s">
        <v>181</v>
      </c>
      <c r="E213" s="39">
        <v>2200</v>
      </c>
      <c r="F213" s="33">
        <v>0</v>
      </c>
      <c r="G213" s="33">
        <v>2200</v>
      </c>
      <c r="H213" s="39">
        <v>0</v>
      </c>
      <c r="I213" s="33">
        <v>2200</v>
      </c>
      <c r="J213" s="39">
        <v>3</v>
      </c>
      <c r="K213" s="39">
        <v>0</v>
      </c>
      <c r="L213" s="39">
        <v>0</v>
      </c>
      <c r="M213" s="39">
        <v>0</v>
      </c>
      <c r="N213" s="39">
        <v>0</v>
      </c>
      <c r="O213" s="39">
        <v>0</v>
      </c>
      <c r="P213" s="140">
        <v>0</v>
      </c>
      <c r="Q213" s="33">
        <f>I213-J213-K213-L213-M213-N213-O213-P213</f>
        <v>2197</v>
      </c>
      <c r="R213" s="35" t="s">
        <v>138</v>
      </c>
      <c r="S213" s="36"/>
      <c r="T213" s="37" t="s">
        <v>32</v>
      </c>
      <c r="U213" s="118" t="s">
        <v>33</v>
      </c>
      <c r="V213" s="68">
        <v>0</v>
      </c>
      <c r="W213" s="69">
        <v>0</v>
      </c>
      <c r="X213" s="69">
        <v>0</v>
      </c>
      <c r="Y213" s="70">
        <v>41797</v>
      </c>
      <c r="Z213" s="70">
        <v>41803</v>
      </c>
    </row>
    <row r="214" spans="1:26" ht="15.75">
      <c r="A214" s="30">
        <v>18824</v>
      </c>
      <c r="B214" s="32" t="s">
        <v>171</v>
      </c>
      <c r="C214" s="32" t="s">
        <v>806</v>
      </c>
      <c r="D214" s="32" t="s">
        <v>807</v>
      </c>
      <c r="E214" s="39">
        <v>2000</v>
      </c>
      <c r="F214" s="33">
        <v>0</v>
      </c>
      <c r="G214" s="33">
        <v>2000</v>
      </c>
      <c r="H214" s="39">
        <v>0</v>
      </c>
      <c r="I214" s="33">
        <v>2000</v>
      </c>
      <c r="J214" s="39">
        <v>2</v>
      </c>
      <c r="K214" s="39">
        <v>0</v>
      </c>
      <c r="L214" s="39">
        <v>0</v>
      </c>
      <c r="M214" s="39">
        <v>0</v>
      </c>
      <c r="N214" s="39">
        <v>0</v>
      </c>
      <c r="O214" s="39">
        <v>0</v>
      </c>
      <c r="P214" s="140">
        <v>0</v>
      </c>
      <c r="Q214" s="33">
        <f>I214-J214-K214-L214-M214-N214-O214-P214</f>
        <v>1998</v>
      </c>
      <c r="R214" s="35" t="s">
        <v>138</v>
      </c>
      <c r="S214" s="36"/>
      <c r="T214" s="37" t="s">
        <v>32</v>
      </c>
      <c r="U214" s="118" t="s">
        <v>33</v>
      </c>
      <c r="V214" s="68">
        <v>0</v>
      </c>
      <c r="W214" s="69">
        <v>0</v>
      </c>
      <c r="X214" s="69">
        <v>0</v>
      </c>
      <c r="Y214" s="70">
        <v>41797</v>
      </c>
      <c r="Z214" s="70">
        <v>41803</v>
      </c>
    </row>
    <row r="215" spans="1:26" ht="15.75">
      <c r="A215" s="30">
        <v>10178</v>
      </c>
      <c r="B215" s="32" t="s">
        <v>808</v>
      </c>
      <c r="C215" s="32" t="s">
        <v>809</v>
      </c>
      <c r="D215" s="32" t="s">
        <v>382</v>
      </c>
      <c r="E215" s="39">
        <v>2000</v>
      </c>
      <c r="F215" s="33">
        <v>0</v>
      </c>
      <c r="G215" s="33">
        <v>2000</v>
      </c>
      <c r="H215" s="39">
        <v>0</v>
      </c>
      <c r="I215" s="33">
        <v>2000</v>
      </c>
      <c r="J215" s="39">
        <v>2</v>
      </c>
      <c r="K215" s="39">
        <v>0</v>
      </c>
      <c r="L215" s="39">
        <v>0</v>
      </c>
      <c r="M215" s="39">
        <v>0</v>
      </c>
      <c r="N215" s="39">
        <v>0</v>
      </c>
      <c r="O215" s="39">
        <v>0</v>
      </c>
      <c r="P215" s="140">
        <v>0</v>
      </c>
      <c r="Q215" s="33">
        <f>I215-J215-K215-L215-M215-N215-O215-P215</f>
        <v>1998</v>
      </c>
      <c r="R215" s="35" t="s">
        <v>138</v>
      </c>
      <c r="S215" s="36"/>
      <c r="T215" s="37" t="s">
        <v>32</v>
      </c>
      <c r="U215" s="118" t="s">
        <v>33</v>
      </c>
      <c r="V215" s="68">
        <v>0</v>
      </c>
      <c r="W215" s="69">
        <v>0</v>
      </c>
      <c r="X215" s="69">
        <v>0</v>
      </c>
      <c r="Y215" s="70">
        <v>41797</v>
      </c>
      <c r="Z215" s="70">
        <v>41803</v>
      </c>
    </row>
    <row r="216" spans="1:26" ht="15.75">
      <c r="A216" s="30">
        <v>40915</v>
      </c>
      <c r="B216" s="32" t="s">
        <v>735</v>
      </c>
      <c r="C216" s="32" t="s">
        <v>810</v>
      </c>
      <c r="D216" s="32" t="s">
        <v>811</v>
      </c>
      <c r="E216" s="39">
        <v>1600</v>
      </c>
      <c r="F216" s="33">
        <v>0</v>
      </c>
      <c r="G216" s="33">
        <v>1600</v>
      </c>
      <c r="H216" s="39">
        <v>0</v>
      </c>
      <c r="I216" s="33">
        <v>1600</v>
      </c>
      <c r="J216" s="39">
        <v>2</v>
      </c>
      <c r="K216" s="39">
        <v>0</v>
      </c>
      <c r="L216" s="39">
        <v>0</v>
      </c>
      <c r="M216" s="39">
        <v>0</v>
      </c>
      <c r="N216" s="39">
        <v>0</v>
      </c>
      <c r="O216" s="39">
        <v>0</v>
      </c>
      <c r="P216" s="140">
        <v>0</v>
      </c>
      <c r="Q216" s="33">
        <f>I216-J216-K216-L216-M216-N216-O216-P216</f>
        <v>1598</v>
      </c>
      <c r="R216" s="35" t="s">
        <v>138</v>
      </c>
      <c r="S216" s="36"/>
      <c r="T216" s="37" t="s">
        <v>32</v>
      </c>
      <c r="U216" s="118" t="s">
        <v>33</v>
      </c>
      <c r="V216" s="68">
        <v>0</v>
      </c>
      <c r="W216" s="69">
        <v>0</v>
      </c>
      <c r="X216" s="69">
        <v>0</v>
      </c>
      <c r="Y216" s="70">
        <v>41797</v>
      </c>
      <c r="Z216" s="70">
        <v>41803</v>
      </c>
    </row>
    <row r="217" spans="1:26" ht="15.75">
      <c r="A217" s="30">
        <v>33364</v>
      </c>
      <c r="B217" s="30" t="s">
        <v>812</v>
      </c>
      <c r="C217" s="30" t="s">
        <v>813</v>
      </c>
      <c r="D217" s="30" t="s">
        <v>262</v>
      </c>
      <c r="E217" s="39">
        <v>1600</v>
      </c>
      <c r="F217" s="33">
        <v>0</v>
      </c>
      <c r="G217" s="33">
        <v>1600</v>
      </c>
      <c r="H217" s="39">
        <v>0</v>
      </c>
      <c r="I217" s="33">
        <v>1600</v>
      </c>
      <c r="J217" s="39">
        <v>1</v>
      </c>
      <c r="K217" s="39">
        <v>0</v>
      </c>
      <c r="L217" s="39">
        <v>0</v>
      </c>
      <c r="M217" s="39">
        <v>0</v>
      </c>
      <c r="N217" s="39">
        <v>0</v>
      </c>
      <c r="O217" s="39">
        <v>0</v>
      </c>
      <c r="P217" s="140">
        <v>0</v>
      </c>
      <c r="Q217" s="33">
        <f>I217-J217-K217-L217-M217-N217-O217-P217</f>
        <v>1599</v>
      </c>
      <c r="R217" s="36" t="s">
        <v>138</v>
      </c>
      <c r="S217" s="36"/>
      <c r="T217" s="37" t="s">
        <v>32</v>
      </c>
      <c r="U217" s="118" t="s">
        <v>33</v>
      </c>
      <c r="V217" s="68">
        <v>0</v>
      </c>
      <c r="W217" s="69">
        <v>0</v>
      </c>
      <c r="X217" s="69">
        <v>0</v>
      </c>
      <c r="Y217" s="70">
        <v>41797</v>
      </c>
      <c r="Z217" s="70">
        <v>41803</v>
      </c>
    </row>
    <row r="218" spans="1:26" ht="15.75">
      <c r="A218" s="30">
        <v>48692</v>
      </c>
      <c r="B218" s="32" t="s">
        <v>460</v>
      </c>
      <c r="C218" s="32" t="s">
        <v>461</v>
      </c>
      <c r="D218" s="32" t="s">
        <v>295</v>
      </c>
      <c r="E218" s="39">
        <v>1600</v>
      </c>
      <c r="F218" s="33">
        <v>0</v>
      </c>
      <c r="G218" s="33">
        <v>1600</v>
      </c>
      <c r="H218" s="39">
        <v>0</v>
      </c>
      <c r="I218" s="33">
        <v>1600</v>
      </c>
      <c r="J218" s="39">
        <v>2</v>
      </c>
      <c r="K218" s="39">
        <v>0</v>
      </c>
      <c r="L218" s="39">
        <v>0</v>
      </c>
      <c r="M218" s="39">
        <v>0</v>
      </c>
      <c r="N218" s="39">
        <v>0</v>
      </c>
      <c r="O218" s="39">
        <v>0</v>
      </c>
      <c r="P218" s="140">
        <v>0</v>
      </c>
      <c r="Q218" s="33">
        <f>I218-J218-K218-L218-M218-N218-O218-P218</f>
        <v>1598</v>
      </c>
      <c r="R218" s="35" t="s">
        <v>138</v>
      </c>
      <c r="S218" s="36"/>
      <c r="T218" s="37" t="s">
        <v>32</v>
      </c>
      <c r="U218" s="118" t="s">
        <v>33</v>
      </c>
      <c r="V218" s="68">
        <v>0</v>
      </c>
      <c r="W218" s="69">
        <v>0</v>
      </c>
      <c r="X218" s="69">
        <v>0</v>
      </c>
      <c r="Y218" s="70">
        <v>41797</v>
      </c>
      <c r="Z218" s="70">
        <v>41803</v>
      </c>
    </row>
    <row r="219" spans="1:26" ht="15.75">
      <c r="A219" s="32">
        <v>15225</v>
      </c>
      <c r="B219" s="40" t="s">
        <v>814</v>
      </c>
      <c r="C219" s="40" t="s">
        <v>815</v>
      </c>
      <c r="D219" s="40" t="s">
        <v>816</v>
      </c>
      <c r="E219" s="41">
        <v>1000</v>
      </c>
      <c r="F219" s="33">
        <v>0</v>
      </c>
      <c r="G219" s="33">
        <v>1000</v>
      </c>
      <c r="H219" s="39">
        <v>0</v>
      </c>
      <c r="I219" s="33">
        <v>1000</v>
      </c>
      <c r="J219" s="41">
        <v>1</v>
      </c>
      <c r="K219" s="39">
        <v>0</v>
      </c>
      <c r="L219" s="39">
        <v>0</v>
      </c>
      <c r="M219" s="39">
        <v>0</v>
      </c>
      <c r="N219" s="39">
        <v>0</v>
      </c>
      <c r="O219" s="41">
        <v>0</v>
      </c>
      <c r="P219" s="140">
        <v>0</v>
      </c>
      <c r="Q219" s="33">
        <f>I219-J219-K219-L219-M219-N219-O219-P219</f>
        <v>999</v>
      </c>
      <c r="R219" s="41" t="s">
        <v>138</v>
      </c>
      <c r="S219" s="41"/>
      <c r="T219" s="37" t="s">
        <v>34</v>
      </c>
      <c r="U219" s="118" t="s">
        <v>39</v>
      </c>
      <c r="V219" s="68">
        <v>0</v>
      </c>
      <c r="W219" s="69">
        <v>0</v>
      </c>
      <c r="X219" s="69">
        <v>0</v>
      </c>
      <c r="Y219" s="70">
        <v>41797</v>
      </c>
      <c r="Z219" s="70">
        <v>41803</v>
      </c>
    </row>
    <row r="220" spans="1:26" ht="15.75">
      <c r="A220" s="30">
        <v>51342</v>
      </c>
      <c r="B220" s="32" t="s">
        <v>817</v>
      </c>
      <c r="C220" s="32" t="s">
        <v>818</v>
      </c>
      <c r="D220" s="32" t="s">
        <v>819</v>
      </c>
      <c r="E220" s="39">
        <v>1000</v>
      </c>
      <c r="F220" s="33">
        <v>0</v>
      </c>
      <c r="G220" s="33">
        <v>1000</v>
      </c>
      <c r="H220" s="39">
        <v>0</v>
      </c>
      <c r="I220" s="33">
        <v>1000</v>
      </c>
      <c r="J220" s="39">
        <v>1</v>
      </c>
      <c r="K220" s="39">
        <v>0</v>
      </c>
      <c r="L220" s="39">
        <v>0</v>
      </c>
      <c r="M220" s="39">
        <v>0</v>
      </c>
      <c r="N220" s="39">
        <v>0</v>
      </c>
      <c r="O220" s="39">
        <v>0</v>
      </c>
      <c r="P220" s="140">
        <v>0</v>
      </c>
      <c r="Q220" s="33">
        <f>I220-J220-K220-L220-M220-N220-O220-P220</f>
        <v>999</v>
      </c>
      <c r="R220" s="35" t="s">
        <v>138</v>
      </c>
      <c r="S220" s="36"/>
      <c r="T220" s="37" t="s">
        <v>76</v>
      </c>
      <c r="U220" s="118" t="s">
        <v>106</v>
      </c>
      <c r="V220" s="68">
        <v>0</v>
      </c>
      <c r="W220" s="69">
        <v>0</v>
      </c>
      <c r="X220" s="69">
        <v>0</v>
      </c>
      <c r="Y220" s="70">
        <v>41797</v>
      </c>
      <c r="Z220" s="70">
        <v>41803</v>
      </c>
    </row>
    <row r="221" spans="1:26" ht="15.75">
      <c r="A221" s="30">
        <v>51197</v>
      </c>
      <c r="B221" s="30" t="s">
        <v>820</v>
      </c>
      <c r="C221" s="30" t="s">
        <v>821</v>
      </c>
      <c r="D221" s="30" t="s">
        <v>348</v>
      </c>
      <c r="E221" s="39">
        <v>1000</v>
      </c>
      <c r="F221" s="33">
        <v>0</v>
      </c>
      <c r="G221" s="33">
        <v>1000</v>
      </c>
      <c r="H221" s="39">
        <v>0</v>
      </c>
      <c r="I221" s="33">
        <v>1000</v>
      </c>
      <c r="J221" s="39">
        <v>1</v>
      </c>
      <c r="K221" s="39">
        <v>0</v>
      </c>
      <c r="L221" s="39">
        <v>0</v>
      </c>
      <c r="M221" s="39">
        <v>0</v>
      </c>
      <c r="N221" s="39">
        <v>0</v>
      </c>
      <c r="O221" s="39">
        <v>0</v>
      </c>
      <c r="P221" s="140">
        <v>0</v>
      </c>
      <c r="Q221" s="33">
        <f>I221-J221-K221-L221-M221-N221-O221-P221</f>
        <v>999</v>
      </c>
      <c r="R221" s="36" t="s">
        <v>138</v>
      </c>
      <c r="S221" s="36"/>
      <c r="T221" s="37" t="s">
        <v>32</v>
      </c>
      <c r="U221" s="118" t="s">
        <v>33</v>
      </c>
      <c r="V221" s="68">
        <v>0</v>
      </c>
      <c r="W221" s="69">
        <v>0</v>
      </c>
      <c r="X221" s="69">
        <v>0</v>
      </c>
      <c r="Y221" s="70">
        <v>41797</v>
      </c>
      <c r="Z221" s="70">
        <v>41803</v>
      </c>
    </row>
    <row r="222" spans="1:26" ht="15.75">
      <c r="A222" s="30">
        <v>92</v>
      </c>
      <c r="B222" s="32" t="s">
        <v>40</v>
      </c>
      <c r="C222" s="32" t="s">
        <v>822</v>
      </c>
      <c r="D222" s="32" t="s">
        <v>40</v>
      </c>
      <c r="E222" s="39">
        <v>1000</v>
      </c>
      <c r="F222" s="33">
        <v>0</v>
      </c>
      <c r="G222" s="33">
        <v>1000</v>
      </c>
      <c r="H222" s="39">
        <v>0</v>
      </c>
      <c r="I222" s="33">
        <v>1000</v>
      </c>
      <c r="J222" s="39">
        <v>1</v>
      </c>
      <c r="K222" s="39">
        <v>0</v>
      </c>
      <c r="L222" s="39">
        <v>0</v>
      </c>
      <c r="M222" s="39">
        <v>0</v>
      </c>
      <c r="N222" s="39">
        <v>0</v>
      </c>
      <c r="O222" s="39">
        <v>0</v>
      </c>
      <c r="P222" s="140">
        <v>0</v>
      </c>
      <c r="Q222" s="33">
        <f>I222-J222-K222-L222-M222-N222-O222-P222</f>
        <v>999</v>
      </c>
      <c r="R222" s="35" t="s">
        <v>138</v>
      </c>
      <c r="S222" s="36"/>
      <c r="T222" s="37" t="s">
        <v>32</v>
      </c>
      <c r="U222" s="118" t="s">
        <v>33</v>
      </c>
      <c r="V222" s="68">
        <v>0</v>
      </c>
      <c r="W222" s="69">
        <v>0</v>
      </c>
      <c r="X222" s="69">
        <v>0</v>
      </c>
      <c r="Y222" s="70">
        <v>41797</v>
      </c>
      <c r="Z222" s="70">
        <v>41803</v>
      </c>
    </row>
    <row r="223" spans="1:26" ht="15.75">
      <c r="A223" s="30">
        <v>4421</v>
      </c>
      <c r="B223" s="32" t="s">
        <v>823</v>
      </c>
      <c r="C223" s="32" t="s">
        <v>824</v>
      </c>
      <c r="D223" s="32" t="s">
        <v>825</v>
      </c>
      <c r="E223" s="39">
        <v>1000</v>
      </c>
      <c r="F223" s="33">
        <v>0</v>
      </c>
      <c r="G223" s="33">
        <v>1000</v>
      </c>
      <c r="H223" s="39">
        <v>0</v>
      </c>
      <c r="I223" s="33">
        <v>1000</v>
      </c>
      <c r="J223" s="39">
        <v>1</v>
      </c>
      <c r="K223" s="39">
        <v>0</v>
      </c>
      <c r="L223" s="39">
        <v>0</v>
      </c>
      <c r="M223" s="39">
        <v>0</v>
      </c>
      <c r="N223" s="39">
        <v>0</v>
      </c>
      <c r="O223" s="39">
        <v>0</v>
      </c>
      <c r="P223" s="140">
        <v>0</v>
      </c>
      <c r="Q223" s="33">
        <f>I223-J223-K223-L223-M223-N223-O223-P223</f>
        <v>999</v>
      </c>
      <c r="R223" s="36" t="s">
        <v>138</v>
      </c>
      <c r="S223" s="35"/>
      <c r="T223" s="42" t="s">
        <v>32</v>
      </c>
      <c r="U223" s="118" t="s">
        <v>33</v>
      </c>
      <c r="V223" s="68">
        <v>0</v>
      </c>
      <c r="W223" s="69">
        <v>0</v>
      </c>
      <c r="X223" s="69">
        <v>0</v>
      </c>
      <c r="Y223" s="70">
        <v>41797</v>
      </c>
      <c r="Z223" s="70">
        <v>41803</v>
      </c>
    </row>
    <row r="224" spans="1:26" ht="15.75">
      <c r="A224" s="30">
        <v>19690</v>
      </c>
      <c r="B224" s="32" t="s">
        <v>826</v>
      </c>
      <c r="C224" s="32" t="s">
        <v>398</v>
      </c>
      <c r="D224" s="32" t="s">
        <v>827</v>
      </c>
      <c r="E224" s="39">
        <v>1000</v>
      </c>
      <c r="F224" s="33">
        <v>0</v>
      </c>
      <c r="G224" s="33">
        <v>1000</v>
      </c>
      <c r="H224" s="39">
        <v>0</v>
      </c>
      <c r="I224" s="33">
        <v>1000</v>
      </c>
      <c r="J224" s="39">
        <v>1</v>
      </c>
      <c r="K224" s="39">
        <v>0</v>
      </c>
      <c r="L224" s="39">
        <v>0</v>
      </c>
      <c r="M224" s="39">
        <v>0</v>
      </c>
      <c r="N224" s="39">
        <v>0</v>
      </c>
      <c r="O224" s="39">
        <v>0</v>
      </c>
      <c r="P224" s="140">
        <v>0</v>
      </c>
      <c r="Q224" s="33">
        <f>I224-J224-K224-L224-M224-N224-O224-P224</f>
        <v>999</v>
      </c>
      <c r="R224" s="35" t="s">
        <v>138</v>
      </c>
      <c r="S224" s="36"/>
      <c r="T224" s="37" t="s">
        <v>34</v>
      </c>
      <c r="U224" s="118" t="s">
        <v>43</v>
      </c>
      <c r="V224" s="68">
        <v>0</v>
      </c>
      <c r="W224" s="69">
        <v>0</v>
      </c>
      <c r="X224" s="69">
        <v>0</v>
      </c>
      <c r="Y224" s="70">
        <v>41797</v>
      </c>
      <c r="Z224" s="70">
        <v>41803</v>
      </c>
    </row>
    <row r="225" spans="1:26" ht="15.75">
      <c r="A225" s="32">
        <v>309</v>
      </c>
      <c r="B225" s="40" t="s">
        <v>40</v>
      </c>
      <c r="C225" s="40" t="s">
        <v>828</v>
      </c>
      <c r="D225" s="40" t="s">
        <v>40</v>
      </c>
      <c r="E225" s="39">
        <v>1000</v>
      </c>
      <c r="F225" s="33">
        <v>0</v>
      </c>
      <c r="G225" s="33">
        <v>1000</v>
      </c>
      <c r="H225" s="39">
        <v>0</v>
      </c>
      <c r="I225" s="33">
        <v>1000</v>
      </c>
      <c r="J225" s="39">
        <v>1</v>
      </c>
      <c r="K225" s="39">
        <v>0</v>
      </c>
      <c r="L225" s="39">
        <v>0</v>
      </c>
      <c r="M225" s="39">
        <v>0</v>
      </c>
      <c r="N225" s="39">
        <v>0</v>
      </c>
      <c r="O225" s="39">
        <v>0</v>
      </c>
      <c r="P225" s="140">
        <v>0</v>
      </c>
      <c r="Q225" s="33">
        <f>I225-J225-K225-L225-M225-N225-O225-P225</f>
        <v>999</v>
      </c>
      <c r="R225" s="41" t="s">
        <v>138</v>
      </c>
      <c r="S225" s="41"/>
      <c r="T225" s="42" t="s">
        <v>32</v>
      </c>
      <c r="U225" s="118" t="s">
        <v>33</v>
      </c>
      <c r="V225" s="68">
        <v>0</v>
      </c>
      <c r="W225" s="69">
        <v>0</v>
      </c>
      <c r="X225" s="69">
        <v>0</v>
      </c>
      <c r="Y225" s="70">
        <v>41797</v>
      </c>
      <c r="Z225" s="70">
        <v>41803</v>
      </c>
    </row>
    <row r="226" spans="1:26" ht="15.75">
      <c r="A226" s="30">
        <v>380</v>
      </c>
      <c r="B226" s="32">
        <v>5</v>
      </c>
      <c r="C226" s="32" t="s">
        <v>459</v>
      </c>
      <c r="D226" s="32" t="s">
        <v>137</v>
      </c>
      <c r="E226" s="39">
        <v>1000</v>
      </c>
      <c r="F226" s="33">
        <v>0</v>
      </c>
      <c r="G226" s="33">
        <v>1000</v>
      </c>
      <c r="H226" s="39">
        <v>0</v>
      </c>
      <c r="I226" s="33">
        <v>1000</v>
      </c>
      <c r="J226" s="39">
        <v>1</v>
      </c>
      <c r="K226" s="39">
        <v>0</v>
      </c>
      <c r="L226" s="39">
        <v>0</v>
      </c>
      <c r="M226" s="39">
        <v>0</v>
      </c>
      <c r="N226" s="39">
        <v>0</v>
      </c>
      <c r="O226" s="39">
        <v>0</v>
      </c>
      <c r="P226" s="140">
        <v>0</v>
      </c>
      <c r="Q226" s="33">
        <f>I226-J226-K226-L226-M226-N226-O226-P226</f>
        <v>999</v>
      </c>
      <c r="R226" s="35" t="s">
        <v>138</v>
      </c>
      <c r="S226" s="36"/>
      <c r="T226" s="37" t="s">
        <v>32</v>
      </c>
      <c r="U226" s="118" t="s">
        <v>33</v>
      </c>
      <c r="V226" s="68">
        <v>0</v>
      </c>
      <c r="W226" s="69">
        <v>0</v>
      </c>
      <c r="X226" s="69">
        <v>0</v>
      </c>
      <c r="Y226" s="70">
        <v>41797</v>
      </c>
      <c r="Z226" s="70">
        <v>41803</v>
      </c>
    </row>
    <row r="227" spans="1:26" ht="15.75">
      <c r="A227" s="30">
        <v>47792</v>
      </c>
      <c r="B227" s="32" t="s">
        <v>458</v>
      </c>
      <c r="C227" s="32" t="s">
        <v>282</v>
      </c>
      <c r="D227" s="32" t="s">
        <v>257</v>
      </c>
      <c r="E227" s="39">
        <v>1000</v>
      </c>
      <c r="F227" s="33">
        <v>0</v>
      </c>
      <c r="G227" s="33">
        <v>1000</v>
      </c>
      <c r="H227" s="39">
        <v>0</v>
      </c>
      <c r="I227" s="33">
        <v>1000</v>
      </c>
      <c r="J227" s="39">
        <v>1</v>
      </c>
      <c r="K227" s="39">
        <v>0</v>
      </c>
      <c r="L227" s="39">
        <v>0</v>
      </c>
      <c r="M227" s="39">
        <v>0</v>
      </c>
      <c r="N227" s="39">
        <v>0</v>
      </c>
      <c r="O227" s="39">
        <v>0</v>
      </c>
      <c r="P227" s="140">
        <v>0</v>
      </c>
      <c r="Q227" s="33">
        <f>I227-J227-K227-L227-M227-N227-O227-P227</f>
        <v>999</v>
      </c>
      <c r="R227" s="35" t="s">
        <v>138</v>
      </c>
      <c r="S227" s="36"/>
      <c r="T227" s="37" t="s">
        <v>32</v>
      </c>
      <c r="U227" s="118" t="s">
        <v>33</v>
      </c>
      <c r="V227" s="68">
        <v>0</v>
      </c>
      <c r="W227" s="69">
        <v>0</v>
      </c>
      <c r="X227" s="69">
        <v>0</v>
      </c>
      <c r="Y227" s="70">
        <v>41797</v>
      </c>
      <c r="Z227" s="70">
        <v>41803</v>
      </c>
    </row>
    <row r="228" spans="1:26" ht="15.75">
      <c r="A228" s="30">
        <v>18696</v>
      </c>
      <c r="B228" s="32" t="s">
        <v>829</v>
      </c>
      <c r="C228" s="32" t="s">
        <v>830</v>
      </c>
      <c r="D228" s="32" t="s">
        <v>831</v>
      </c>
      <c r="E228" s="39">
        <v>1000</v>
      </c>
      <c r="F228" s="33">
        <v>0</v>
      </c>
      <c r="G228" s="33">
        <v>1000</v>
      </c>
      <c r="H228" s="39">
        <v>0</v>
      </c>
      <c r="I228" s="33">
        <v>1000</v>
      </c>
      <c r="J228" s="39">
        <v>1</v>
      </c>
      <c r="K228" s="39">
        <v>0</v>
      </c>
      <c r="L228" s="39">
        <v>0</v>
      </c>
      <c r="M228" s="39">
        <v>0</v>
      </c>
      <c r="N228" s="39">
        <v>0</v>
      </c>
      <c r="O228" s="39">
        <v>0</v>
      </c>
      <c r="P228" s="140">
        <v>0</v>
      </c>
      <c r="Q228" s="33">
        <f>I228-J228-K228-L228-M228-N228-O228-P228</f>
        <v>999</v>
      </c>
      <c r="R228" s="35" t="s">
        <v>138</v>
      </c>
      <c r="S228" s="36"/>
      <c r="T228" s="37" t="s">
        <v>32</v>
      </c>
      <c r="U228" s="118" t="s">
        <v>41</v>
      </c>
      <c r="V228" s="68">
        <v>0</v>
      </c>
      <c r="W228" s="69">
        <v>0</v>
      </c>
      <c r="X228" s="69">
        <v>0</v>
      </c>
      <c r="Y228" s="70">
        <v>41797</v>
      </c>
      <c r="Z228" s="70">
        <v>41803</v>
      </c>
    </row>
    <row r="229" spans="1:26" ht="15.75">
      <c r="A229" s="30">
        <v>23735</v>
      </c>
      <c r="B229" s="32" t="s">
        <v>436</v>
      </c>
      <c r="C229" s="32" t="s">
        <v>342</v>
      </c>
      <c r="D229" s="32" t="s">
        <v>171</v>
      </c>
      <c r="E229" s="39">
        <v>1000</v>
      </c>
      <c r="F229" s="33">
        <v>0</v>
      </c>
      <c r="G229" s="33">
        <v>1000</v>
      </c>
      <c r="H229" s="39">
        <v>0</v>
      </c>
      <c r="I229" s="33">
        <v>1000</v>
      </c>
      <c r="J229" s="39">
        <v>1</v>
      </c>
      <c r="K229" s="39">
        <v>0</v>
      </c>
      <c r="L229" s="39">
        <v>0</v>
      </c>
      <c r="M229" s="39">
        <v>0</v>
      </c>
      <c r="N229" s="39">
        <v>0</v>
      </c>
      <c r="O229" s="39">
        <v>0</v>
      </c>
      <c r="P229" s="140">
        <v>0</v>
      </c>
      <c r="Q229" s="33">
        <f>I229-J229-K229-L229-M229-N229-O229-P229</f>
        <v>999</v>
      </c>
      <c r="R229" s="36" t="s">
        <v>138</v>
      </c>
      <c r="S229" s="35"/>
      <c r="T229" s="42" t="s">
        <v>32</v>
      </c>
      <c r="U229" s="118" t="s">
        <v>33</v>
      </c>
      <c r="V229" s="68">
        <v>0</v>
      </c>
      <c r="W229" s="69">
        <v>0</v>
      </c>
      <c r="X229" s="69">
        <v>0</v>
      </c>
      <c r="Y229" s="70">
        <v>41797</v>
      </c>
      <c r="Z229" s="70">
        <v>41803</v>
      </c>
    </row>
    <row r="230" spans="1:26" ht="15.75">
      <c r="A230" s="43">
        <v>66138</v>
      </c>
      <c r="B230" s="125" t="s">
        <v>446</v>
      </c>
      <c r="C230" s="41" t="s">
        <v>832</v>
      </c>
      <c r="D230" s="41" t="s">
        <v>833</v>
      </c>
      <c r="E230" s="39">
        <v>600</v>
      </c>
      <c r="F230" s="33">
        <v>0</v>
      </c>
      <c r="G230" s="33">
        <v>600</v>
      </c>
      <c r="H230" s="39">
        <v>0</v>
      </c>
      <c r="I230" s="33">
        <v>600</v>
      </c>
      <c r="J230" s="39">
        <v>1</v>
      </c>
      <c r="K230" s="39">
        <v>0</v>
      </c>
      <c r="L230" s="39">
        <v>0</v>
      </c>
      <c r="M230" s="39">
        <v>0</v>
      </c>
      <c r="N230" s="39">
        <v>0</v>
      </c>
      <c r="O230" s="39">
        <v>0</v>
      </c>
      <c r="P230" s="140">
        <v>0</v>
      </c>
      <c r="Q230" s="33">
        <f>I230-J230-K230-L230-M230-N230-O230-P230</f>
        <v>599</v>
      </c>
      <c r="R230" s="41" t="s">
        <v>138</v>
      </c>
      <c r="S230" s="36"/>
      <c r="T230" s="37" t="s">
        <v>32</v>
      </c>
      <c r="U230" s="118" t="s">
        <v>33</v>
      </c>
      <c r="V230" s="68">
        <v>0</v>
      </c>
      <c r="W230" s="69">
        <v>0</v>
      </c>
      <c r="X230" s="69">
        <v>0</v>
      </c>
      <c r="Y230" s="70">
        <v>41797</v>
      </c>
      <c r="Z230" s="70">
        <v>41803</v>
      </c>
    </row>
    <row r="231" spans="1:26" s="99" customFormat="1">
      <c r="A231" s="136"/>
      <c r="B231" s="136"/>
      <c r="C231" s="136"/>
      <c r="D231" s="136"/>
      <c r="E231" s="137">
        <f>SUM(E5:E230)-E118-E119-E120-E121-E122+1040</f>
        <v>755980</v>
      </c>
      <c r="F231" s="137">
        <f>SUM(F5:F230)-F118-F119-F120-F121-F122+104</f>
        <v>46020</v>
      </c>
      <c r="G231" s="137">
        <f>SUM(G5:G230)-G118-G119-G120-G121-G122+936</f>
        <v>709960</v>
      </c>
      <c r="H231" s="137">
        <f>SUM(H5:H230)-H118-H119-H120-H121-H122+104</f>
        <v>30218.5</v>
      </c>
      <c r="I231" s="137">
        <f>SUM(I5:I230)-I118-I119-I120-I121-I122+832</f>
        <v>679741.5</v>
      </c>
      <c r="J231" s="137">
        <f>SUM(J5:J230)-J118-J119-J120-J121-J122+1.25</f>
        <v>773.58999999999992</v>
      </c>
      <c r="K231" s="137">
        <f>SUM(K5:K230)-K118-K119-K120-K121-K122</f>
        <v>0</v>
      </c>
      <c r="L231" s="137">
        <f>SUM(L5:L230)-L118-L119-L120-L121-L122</f>
        <v>1000</v>
      </c>
      <c r="M231" s="137">
        <f>SUM(M5:M230)-M118-M119-M120-M121-M122</f>
        <v>0</v>
      </c>
      <c r="N231" s="137">
        <f>SUM(N5:N230)-N118-N119-N120-N121-N122</f>
        <v>0</v>
      </c>
      <c r="O231" s="137">
        <f>SUM(O5:O230)-O118-O119-O120-O121-O122</f>
        <v>2400</v>
      </c>
      <c r="P231" s="137">
        <f>SUM(P5:P230)-P118-P119-P120-P121-P122</f>
        <v>2000</v>
      </c>
      <c r="Q231" s="137">
        <f>SUM(Q5:Q230)-Q118-Q119-Q120-Q121-Q122+830.75</f>
        <v>673567.91</v>
      </c>
      <c r="R231" s="136"/>
      <c r="S231" s="136"/>
      <c r="T231" s="136"/>
      <c r="U231" s="136"/>
      <c r="X231" s="138"/>
    </row>
    <row r="232" spans="1:26">
      <c r="A232" s="1"/>
      <c r="B232" s="67"/>
      <c r="C232" s="67"/>
      <c r="D232" s="160" t="s">
        <v>834</v>
      </c>
      <c r="E232" s="139">
        <f>E116+E117</f>
        <v>4880</v>
      </c>
      <c r="F232" s="139">
        <f>F116+F117</f>
        <v>0</v>
      </c>
      <c r="G232" s="139">
        <f>G116+G117</f>
        <v>4880</v>
      </c>
      <c r="H232" s="139">
        <f>H116+H117</f>
        <v>488</v>
      </c>
      <c r="I232" s="139">
        <f>I116+I117</f>
        <v>4392</v>
      </c>
      <c r="J232" s="139">
        <f>J116+J117</f>
        <v>0</v>
      </c>
      <c r="K232" s="139">
        <f>K116+K117</f>
        <v>0</v>
      </c>
      <c r="L232" s="139">
        <f>L116+L117</f>
        <v>0</v>
      </c>
      <c r="M232" s="139">
        <f>M116+M117</f>
        <v>0</v>
      </c>
      <c r="N232" s="139">
        <f>N116+N117</f>
        <v>0</v>
      </c>
      <c r="O232" s="139">
        <f>O116+O117</f>
        <v>0</v>
      </c>
      <c r="P232" s="139">
        <f>P116+P117</f>
        <v>0</v>
      </c>
      <c r="Q232" s="139">
        <f>Q116+Q117</f>
        <v>4392</v>
      </c>
      <c r="R232" s="1"/>
      <c r="S232" s="1"/>
      <c r="T232" s="1"/>
      <c r="U232" s="1"/>
      <c r="V232" s="1"/>
      <c r="W232" s="1"/>
      <c r="Y232" s="1"/>
      <c r="Z232" s="1"/>
    </row>
    <row r="233" spans="1:26">
      <c r="A233" s="1"/>
      <c r="B233" s="67"/>
      <c r="C233" s="67"/>
      <c r="D233" s="160" t="s">
        <v>235</v>
      </c>
      <c r="E233" s="139">
        <f>E231-E232</f>
        <v>751100</v>
      </c>
      <c r="F233" s="139">
        <f>F231-F232</f>
        <v>46020</v>
      </c>
      <c r="G233" s="139">
        <f>G231-G232</f>
        <v>705080</v>
      </c>
      <c r="H233" s="139">
        <f>H231-H232</f>
        <v>29730.5</v>
      </c>
      <c r="I233" s="139">
        <f>I231-I232</f>
        <v>675349.5</v>
      </c>
      <c r="J233" s="139">
        <f>J231-J232</f>
        <v>773.58999999999992</v>
      </c>
      <c r="K233" s="139">
        <f>K231-K232</f>
        <v>0</v>
      </c>
      <c r="L233" s="139">
        <f>L231-L232</f>
        <v>1000</v>
      </c>
      <c r="M233" s="139">
        <f>M231-M232</f>
        <v>0</v>
      </c>
      <c r="N233" s="139">
        <f>N231-N232</f>
        <v>0</v>
      </c>
      <c r="O233" s="139">
        <f>O231-O232</f>
        <v>2400</v>
      </c>
      <c r="P233" s="139">
        <f>P231-P232</f>
        <v>2000</v>
      </c>
      <c r="Q233" s="139">
        <f>Q231-Q232</f>
        <v>669175.91</v>
      </c>
      <c r="R233" s="1"/>
      <c r="S233" s="1"/>
      <c r="T233" s="1"/>
      <c r="U233" s="1"/>
      <c r="V233" s="1"/>
      <c r="W233" s="1"/>
      <c r="Y233" s="1"/>
      <c r="Z233" s="1"/>
    </row>
    <row r="234" spans="1:26">
      <c r="A234" s="67"/>
      <c r="B234" s="67"/>
      <c r="C234" s="67"/>
      <c r="D234" s="160" t="s">
        <v>835</v>
      </c>
      <c r="E234" s="132">
        <f>E231-E232-E233</f>
        <v>0</v>
      </c>
      <c r="F234" s="75">
        <f>F231-F232-F233</f>
        <v>0</v>
      </c>
      <c r="G234" s="75">
        <f>G231-G232-G233</f>
        <v>0</v>
      </c>
      <c r="H234" s="132">
        <f>H231-H232-H233</f>
        <v>0</v>
      </c>
      <c r="I234" s="75">
        <f>I231-I232-I233</f>
        <v>0</v>
      </c>
      <c r="J234" s="132">
        <f>J231-J232-J233</f>
        <v>0</v>
      </c>
      <c r="K234" s="132">
        <f>K231-K232-K233</f>
        <v>0</v>
      </c>
      <c r="L234" s="132">
        <f>L231-L232-L233</f>
        <v>0</v>
      </c>
      <c r="M234" s="132">
        <f>M231-M232-M233</f>
        <v>0</v>
      </c>
      <c r="N234" s="132">
        <f>N231-N232-N233</f>
        <v>0</v>
      </c>
      <c r="O234" s="132">
        <f>O231-O232-O233</f>
        <v>0</v>
      </c>
      <c r="P234" s="132">
        <f>P231-P232-P233</f>
        <v>0</v>
      </c>
      <c r="Q234" s="75">
        <f>Q231-Q232-Q233</f>
        <v>0</v>
      </c>
      <c r="R234" s="67"/>
      <c r="S234" s="1"/>
      <c r="T234" s="1"/>
      <c r="U234" s="1"/>
      <c r="V234" s="1"/>
      <c r="W234" s="1"/>
      <c r="Y234" s="1"/>
      <c r="Z234" s="1"/>
    </row>
    <row r="235" spans="1:26">
      <c r="Q235" s="7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32"/>
  <sheetViews>
    <sheetView topLeftCell="A13" workbookViewId="0">
      <selection activeCell="N22" sqref="N22"/>
    </sheetView>
  </sheetViews>
  <sheetFormatPr defaultRowHeight="15"/>
  <cols>
    <col min="1" max="1" width="28.42578125" style="107" customWidth="1"/>
    <col min="2" max="2" width="19.5703125" style="170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2.7109375" style="1" customWidth="1"/>
    <col min="13" max="13" width="16.140625" style="1" customWidth="1"/>
    <col min="14" max="14" width="12.7109375" style="1" bestFit="1" customWidth="1"/>
    <col min="15" max="15" width="11.28515625" style="1" bestFit="1" customWidth="1"/>
    <col min="16" max="16" width="11.5703125" style="1" bestFit="1" customWidth="1"/>
    <col min="17" max="17" width="9.5703125" style="1" bestFit="1" customWidth="1"/>
    <col min="18" max="16384" width="9.140625" style="1"/>
  </cols>
  <sheetData>
    <row r="1" spans="1:17" ht="15.75">
      <c r="A1" s="76" t="s">
        <v>213</v>
      </c>
      <c r="B1" s="167"/>
    </row>
    <row r="2" spans="1:17" ht="15.75">
      <c r="A2" s="76" t="s">
        <v>469</v>
      </c>
      <c r="B2" s="167"/>
    </row>
    <row r="3" spans="1:17" s="73" customFormat="1" ht="35.25" customHeight="1">
      <c r="A3" s="77"/>
      <c r="B3" s="168"/>
      <c r="C3" s="78" t="s">
        <v>214</v>
      </c>
      <c r="D3" s="78" t="s">
        <v>215</v>
      </c>
      <c r="E3" s="78" t="s">
        <v>216</v>
      </c>
      <c r="F3" s="78" t="s">
        <v>217</v>
      </c>
      <c r="G3" s="78" t="s">
        <v>218</v>
      </c>
      <c r="H3" s="79" t="s">
        <v>219</v>
      </c>
      <c r="I3" s="79" t="s">
        <v>220</v>
      </c>
      <c r="J3" s="79" t="s">
        <v>221</v>
      </c>
      <c r="K3" s="79" t="s">
        <v>222</v>
      </c>
      <c r="L3" s="80" t="s">
        <v>223</v>
      </c>
      <c r="M3" s="81" t="s">
        <v>224</v>
      </c>
    </row>
    <row r="4" spans="1:17" ht="17.25">
      <c r="A4" s="82" t="s">
        <v>225</v>
      </c>
      <c r="B4" s="169"/>
      <c r="C4" s="83">
        <v>296265</v>
      </c>
      <c r="D4" s="83">
        <v>14806.5</v>
      </c>
      <c r="E4" s="83">
        <f t="shared" ref="E4:E9" si="0">C4-D4</f>
        <v>281458.5</v>
      </c>
      <c r="F4" s="83">
        <f>C4*0.1</f>
        <v>29626.5</v>
      </c>
      <c r="G4" s="83">
        <f>E4-F4</f>
        <v>251832</v>
      </c>
      <c r="H4" s="83">
        <v>0</v>
      </c>
      <c r="I4" s="83">
        <v>0</v>
      </c>
      <c r="J4" s="83">
        <v>0</v>
      </c>
      <c r="K4" s="83">
        <v>0</v>
      </c>
      <c r="L4" s="83">
        <f>D31</f>
        <v>4756.2700000000004</v>
      </c>
      <c r="M4" s="84">
        <f>G4-L4</f>
        <v>247075.73</v>
      </c>
      <c r="N4" s="85"/>
      <c r="O4" s="75"/>
      <c r="P4" s="85"/>
      <c r="Q4" s="75"/>
    </row>
    <row r="5" spans="1:17" ht="17.25">
      <c r="A5" s="82" t="s">
        <v>862</v>
      </c>
      <c r="B5" s="169"/>
      <c r="C5" s="83">
        <v>4880</v>
      </c>
      <c r="D5" s="83">
        <v>0</v>
      </c>
      <c r="E5" s="83">
        <f>C5-D5</f>
        <v>4880</v>
      </c>
      <c r="F5" s="83">
        <f>C5*0.1</f>
        <v>488</v>
      </c>
      <c r="G5" s="83">
        <f>E5-F5</f>
        <v>4392</v>
      </c>
      <c r="H5" s="83"/>
      <c r="I5" s="83"/>
      <c r="J5" s="83"/>
      <c r="K5" s="83"/>
      <c r="L5" s="83">
        <v>0</v>
      </c>
      <c r="M5" s="84">
        <f>G5-L5</f>
        <v>4392</v>
      </c>
      <c r="N5" s="85"/>
      <c r="O5" s="75"/>
      <c r="P5" s="85"/>
      <c r="Q5" s="75"/>
    </row>
    <row r="6" spans="1:17" ht="17.25">
      <c r="A6" s="82" t="s">
        <v>226</v>
      </c>
      <c r="B6" s="169"/>
      <c r="C6" s="83">
        <v>380845</v>
      </c>
      <c r="D6" s="83">
        <v>23914.5</v>
      </c>
      <c r="E6" s="83">
        <f t="shared" si="0"/>
        <v>356930.5</v>
      </c>
      <c r="F6" s="83">
        <v>0</v>
      </c>
      <c r="G6" s="83">
        <f t="shared" ref="G6:G9" si="1">E6-F6</f>
        <v>356930.5</v>
      </c>
      <c r="H6" s="83"/>
      <c r="I6" s="83"/>
      <c r="J6" s="83"/>
      <c r="K6" s="83">
        <v>0</v>
      </c>
      <c r="L6" s="83">
        <v>1414.32</v>
      </c>
      <c r="M6" s="84">
        <f t="shared" ref="M6:M9" si="2">G6-L6</f>
        <v>355516.18</v>
      </c>
      <c r="N6" s="75"/>
      <c r="O6" s="75"/>
    </row>
    <row r="7" spans="1:17" ht="17.25">
      <c r="A7" s="86" t="s">
        <v>227</v>
      </c>
      <c r="C7" s="83">
        <v>1750</v>
      </c>
      <c r="D7" s="83">
        <v>75</v>
      </c>
      <c r="E7" s="83">
        <f t="shared" si="0"/>
        <v>1675</v>
      </c>
      <c r="F7" s="83">
        <v>0</v>
      </c>
      <c r="G7" s="83">
        <f t="shared" si="1"/>
        <v>1675</v>
      </c>
      <c r="H7" s="83"/>
      <c r="I7" s="83"/>
      <c r="J7" s="83"/>
      <c r="K7" s="83">
        <v>0</v>
      </c>
      <c r="L7" s="83">
        <v>1.75</v>
      </c>
      <c r="M7" s="84">
        <f>G7-L7</f>
        <v>1673.25</v>
      </c>
    </row>
    <row r="8" spans="1:17" ht="17.25">
      <c r="A8" s="86" t="s">
        <v>228</v>
      </c>
      <c r="C8" s="83">
        <v>71200</v>
      </c>
      <c r="D8" s="83">
        <v>7120</v>
      </c>
      <c r="E8" s="83">
        <f t="shared" si="0"/>
        <v>64080</v>
      </c>
      <c r="F8" s="83">
        <v>0</v>
      </c>
      <c r="G8" s="83">
        <f t="shared" si="1"/>
        <v>64080</v>
      </c>
      <c r="H8" s="83"/>
      <c r="I8" s="83"/>
      <c r="J8" s="83"/>
      <c r="K8" s="83">
        <v>0</v>
      </c>
      <c r="L8" s="83">
        <v>0</v>
      </c>
      <c r="M8" s="84">
        <f>G8-L8</f>
        <v>64080</v>
      </c>
    </row>
    <row r="9" spans="1:17" ht="25.5">
      <c r="A9" s="87" t="s">
        <v>229</v>
      </c>
      <c r="B9" s="171"/>
      <c r="C9" s="88">
        <v>1040</v>
      </c>
      <c r="D9" s="89">
        <v>104</v>
      </c>
      <c r="E9" s="83">
        <f t="shared" si="0"/>
        <v>936</v>
      </c>
      <c r="F9" s="83">
        <v>104</v>
      </c>
      <c r="G9" s="83">
        <f t="shared" si="1"/>
        <v>832</v>
      </c>
      <c r="H9" s="89">
        <v>1.36</v>
      </c>
      <c r="I9" s="89"/>
      <c r="J9" s="89"/>
      <c r="K9" s="90"/>
      <c r="L9" s="90">
        <v>1.25</v>
      </c>
      <c r="M9" s="91">
        <f t="shared" si="2"/>
        <v>830.75</v>
      </c>
      <c r="N9" s="67"/>
    </row>
    <row r="10" spans="1:17" ht="17.25">
      <c r="A10" s="92" t="s">
        <v>230</v>
      </c>
      <c r="B10" s="172"/>
      <c r="C10" s="93">
        <f>SUM(C4:C9)</f>
        <v>755980</v>
      </c>
      <c r="D10" s="93">
        <f>SUM(D4:D9)</f>
        <v>46020</v>
      </c>
      <c r="E10" s="93">
        <f>SUM(E4:E9)</f>
        <v>709960</v>
      </c>
      <c r="F10" s="93">
        <f>SUM(F4:F9)</f>
        <v>30218.5</v>
      </c>
      <c r="G10" s="93">
        <f>SUM(G4:G9)</f>
        <v>679741.5</v>
      </c>
      <c r="H10" s="93">
        <f t="shared" ref="H10:K10" si="3">SUM(H4:H9)</f>
        <v>1.36</v>
      </c>
      <c r="I10" s="93">
        <f t="shared" si="3"/>
        <v>0</v>
      </c>
      <c r="J10" s="93">
        <f t="shared" si="3"/>
        <v>0</v>
      </c>
      <c r="K10" s="93">
        <f t="shared" si="3"/>
        <v>0</v>
      </c>
      <c r="L10" s="93">
        <f>SUM(L4:L9)</f>
        <v>6173.59</v>
      </c>
      <c r="M10" s="93">
        <f>SUM(M4:M9)</f>
        <v>673567.91</v>
      </c>
    </row>
    <row r="11" spans="1:17" ht="17.25">
      <c r="A11" s="94"/>
      <c r="B11" s="173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</row>
    <row r="12" spans="1:17" s="99" customFormat="1" ht="17.25">
      <c r="A12" s="96"/>
      <c r="B12" s="174"/>
      <c r="C12" s="84"/>
      <c r="D12" s="84"/>
      <c r="E12" s="97"/>
      <c r="F12" s="98"/>
      <c r="G12" s="97"/>
      <c r="H12" s="97"/>
      <c r="I12" s="97"/>
      <c r="J12" s="97"/>
      <c r="K12" s="97"/>
      <c r="L12" s="98"/>
      <c r="M12" s="84"/>
    </row>
    <row r="13" spans="1:17" ht="17.25">
      <c r="A13" s="94"/>
      <c r="B13" s="173"/>
      <c r="C13" s="100"/>
      <c r="D13" s="100"/>
      <c r="E13" s="100"/>
      <c r="F13" s="95"/>
      <c r="G13" s="100"/>
      <c r="H13" s="100"/>
      <c r="I13" s="100"/>
      <c r="J13" s="100"/>
      <c r="K13" s="100"/>
      <c r="L13" s="100"/>
      <c r="M13" s="100"/>
    </row>
    <row r="14" spans="1:17" ht="17.25">
      <c r="A14" s="101" t="s">
        <v>231</v>
      </c>
      <c r="B14" s="175" t="s">
        <v>468</v>
      </c>
      <c r="C14" s="102" t="s">
        <v>232</v>
      </c>
      <c r="D14" s="103" t="s">
        <v>233</v>
      </c>
      <c r="E14" s="102" t="s">
        <v>232</v>
      </c>
      <c r="F14" s="104" t="s">
        <v>234</v>
      </c>
      <c r="G14" s="102" t="s">
        <v>235</v>
      </c>
      <c r="H14" s="100"/>
      <c r="I14" s="100"/>
      <c r="J14" s="100"/>
      <c r="K14" s="100"/>
      <c r="L14" s="100"/>
      <c r="M14" s="100"/>
    </row>
    <row r="15" spans="1:17" ht="17.25">
      <c r="A15" s="82" t="s">
        <v>236</v>
      </c>
      <c r="B15" s="165">
        <v>0</v>
      </c>
      <c r="C15" s="105"/>
      <c r="D15" s="105">
        <v>356.27</v>
      </c>
      <c r="E15" s="105">
        <v>0</v>
      </c>
      <c r="F15" s="105">
        <v>414.32</v>
      </c>
      <c r="G15" s="84">
        <f t="shared" ref="G15:G23" si="4">SUM(C15:F15)</f>
        <v>770.58999999999992</v>
      </c>
      <c r="H15" s="100"/>
      <c r="I15" s="100"/>
      <c r="J15" s="100"/>
      <c r="K15" s="100"/>
      <c r="L15" s="100"/>
      <c r="M15" s="100"/>
    </row>
    <row r="16" spans="1:17" ht="17.25">
      <c r="A16" s="82" t="s">
        <v>237</v>
      </c>
      <c r="B16" s="165">
        <v>0</v>
      </c>
      <c r="C16" s="105"/>
      <c r="D16" s="105">
        <v>0</v>
      </c>
      <c r="E16" s="105">
        <v>0</v>
      </c>
      <c r="F16" s="105">
        <v>1.25</v>
      </c>
      <c r="G16" s="84">
        <f t="shared" si="4"/>
        <v>1.25</v>
      </c>
      <c r="H16" s="100"/>
      <c r="I16" s="100"/>
      <c r="J16" s="100"/>
      <c r="K16" s="100"/>
      <c r="L16" s="100"/>
      <c r="M16" s="100"/>
    </row>
    <row r="17" spans="1:13" ht="17.25">
      <c r="A17" s="82" t="s">
        <v>238</v>
      </c>
      <c r="B17" s="165">
        <v>0</v>
      </c>
      <c r="C17" s="105"/>
      <c r="D17" s="105">
        <v>0</v>
      </c>
      <c r="E17" s="105">
        <v>0</v>
      </c>
      <c r="F17" s="105">
        <v>1.75</v>
      </c>
      <c r="G17" s="84">
        <f t="shared" si="4"/>
        <v>1.75</v>
      </c>
      <c r="H17" s="100"/>
      <c r="I17" s="100"/>
      <c r="J17" s="100"/>
      <c r="K17" s="100"/>
      <c r="L17" s="100"/>
      <c r="M17" s="100"/>
    </row>
    <row r="18" spans="1:13" ht="17.25">
      <c r="A18" s="82" t="s">
        <v>239</v>
      </c>
      <c r="B18" s="165">
        <f>364219-G18</f>
        <v>363219</v>
      </c>
      <c r="C18" s="105"/>
      <c r="D18" s="105">
        <v>0</v>
      </c>
      <c r="E18" s="105">
        <v>0</v>
      </c>
      <c r="F18" s="105">
        <v>1000</v>
      </c>
      <c r="G18" s="84">
        <f t="shared" si="4"/>
        <v>1000</v>
      </c>
      <c r="H18" s="100"/>
      <c r="I18" s="100"/>
      <c r="J18" s="100"/>
      <c r="K18" s="100"/>
      <c r="L18" s="100"/>
      <c r="M18" s="100"/>
    </row>
    <row r="19" spans="1:13" ht="17.25">
      <c r="A19" s="82" t="s">
        <v>220</v>
      </c>
      <c r="B19" s="165">
        <v>4236</v>
      </c>
      <c r="C19" s="105"/>
      <c r="D19" s="105" t="s">
        <v>40</v>
      </c>
      <c r="E19" s="105">
        <v>0</v>
      </c>
      <c r="F19" s="105">
        <v>0</v>
      </c>
      <c r="G19" s="84">
        <f t="shared" si="4"/>
        <v>0</v>
      </c>
      <c r="H19" s="100"/>
      <c r="I19" s="100"/>
      <c r="J19" s="100"/>
      <c r="K19" s="100"/>
      <c r="L19" s="100"/>
      <c r="M19" s="100"/>
    </row>
    <row r="20" spans="1:13" ht="17.25">
      <c r="A20" s="82" t="s">
        <v>467</v>
      </c>
      <c r="B20" s="165">
        <v>154236</v>
      </c>
      <c r="C20" s="105"/>
      <c r="D20" s="105">
        <v>0</v>
      </c>
      <c r="E20" s="105">
        <v>0</v>
      </c>
      <c r="F20" s="105">
        <v>0</v>
      </c>
      <c r="G20" s="84">
        <f t="shared" si="4"/>
        <v>0</v>
      </c>
      <c r="H20" s="100"/>
      <c r="I20" s="100"/>
      <c r="J20" s="100"/>
      <c r="K20" s="100"/>
      <c r="L20" s="100"/>
      <c r="M20" s="100"/>
    </row>
    <row r="21" spans="1:13" ht="17.25">
      <c r="A21" s="82" t="s">
        <v>291</v>
      </c>
      <c r="B21" s="165">
        <v>0</v>
      </c>
      <c r="C21" s="105"/>
      <c r="D21" s="105">
        <v>0</v>
      </c>
      <c r="E21" s="105">
        <v>0</v>
      </c>
      <c r="F21" s="105">
        <v>0</v>
      </c>
      <c r="G21" s="84">
        <f t="shared" si="4"/>
        <v>0</v>
      </c>
      <c r="H21" s="100"/>
      <c r="I21" s="100"/>
      <c r="J21" s="100"/>
      <c r="K21" s="100"/>
      <c r="L21" s="100"/>
      <c r="M21" s="100"/>
    </row>
    <row r="22" spans="1:13" ht="17.25">
      <c r="A22" s="82" t="s">
        <v>290</v>
      </c>
      <c r="B22" s="165">
        <v>0</v>
      </c>
      <c r="C22" s="105">
        <v>0</v>
      </c>
      <c r="D22" s="105">
        <v>2000</v>
      </c>
      <c r="E22" s="105">
        <v>0</v>
      </c>
      <c r="F22" s="105">
        <v>0</v>
      </c>
      <c r="G22" s="84">
        <f t="shared" si="4"/>
        <v>2000</v>
      </c>
      <c r="H22" s="100"/>
      <c r="I22" s="100"/>
      <c r="J22" s="100"/>
      <c r="K22" s="100"/>
      <c r="L22" s="100"/>
      <c r="M22" s="100"/>
    </row>
    <row r="23" spans="1:13" ht="17.25">
      <c r="A23" s="82" t="s">
        <v>240</v>
      </c>
      <c r="B23" s="165">
        <v>0</v>
      </c>
      <c r="C23" s="105">
        <v>0</v>
      </c>
      <c r="D23" s="105">
        <v>2400</v>
      </c>
      <c r="E23" s="105">
        <v>0</v>
      </c>
      <c r="F23" s="105">
        <v>0</v>
      </c>
      <c r="G23" s="84">
        <f t="shared" si="4"/>
        <v>2400</v>
      </c>
      <c r="H23" s="100"/>
      <c r="I23" s="100"/>
      <c r="J23" s="100"/>
      <c r="K23" s="100"/>
      <c r="L23" s="100"/>
      <c r="M23" s="100"/>
    </row>
    <row r="24" spans="1:13" ht="17.25">
      <c r="A24" s="82" t="s">
        <v>863</v>
      </c>
      <c r="B24" s="165">
        <v>630</v>
      </c>
      <c r="C24" s="105"/>
      <c r="D24" s="105"/>
      <c r="E24" s="105"/>
      <c r="F24" s="105"/>
      <c r="G24" s="84"/>
      <c r="H24" s="100"/>
      <c r="I24" s="100"/>
      <c r="J24" s="100"/>
      <c r="K24" s="100"/>
      <c r="L24" s="100"/>
      <c r="M24" s="100"/>
    </row>
    <row r="25" spans="1:13" ht="17.25">
      <c r="A25" s="82" t="s">
        <v>864</v>
      </c>
      <c r="B25" s="165">
        <v>5282</v>
      </c>
      <c r="C25" s="105"/>
      <c r="D25" s="105"/>
      <c r="E25" s="105"/>
      <c r="F25" s="105"/>
      <c r="G25" s="84"/>
      <c r="H25" s="100"/>
      <c r="I25" s="100"/>
      <c r="J25" s="100"/>
      <c r="K25" s="100"/>
      <c r="L25" s="100"/>
      <c r="M25" s="100"/>
    </row>
    <row r="26" spans="1:13" ht="17.25">
      <c r="A26" s="82" t="s">
        <v>865</v>
      </c>
      <c r="B26" s="165">
        <v>3456</v>
      </c>
      <c r="C26" s="105"/>
      <c r="D26" s="105"/>
      <c r="E26" s="105"/>
      <c r="F26" s="105"/>
      <c r="G26" s="84"/>
      <c r="H26" s="100"/>
      <c r="I26" s="100"/>
      <c r="J26" s="100"/>
      <c r="K26" s="100"/>
      <c r="L26" s="100"/>
      <c r="M26" s="100"/>
    </row>
    <row r="27" spans="1:13" ht="17.25">
      <c r="A27" s="82" t="s">
        <v>866</v>
      </c>
      <c r="B27" s="165">
        <v>56915</v>
      </c>
      <c r="C27" s="105"/>
      <c r="D27" s="105"/>
      <c r="E27" s="105"/>
      <c r="F27" s="105"/>
      <c r="G27" s="84"/>
      <c r="H27" s="100"/>
      <c r="I27" s="100"/>
      <c r="J27" s="100"/>
      <c r="K27" s="100"/>
      <c r="L27" s="100"/>
      <c r="M27" s="100"/>
    </row>
    <row r="28" spans="1:13" ht="17.25">
      <c r="A28" s="82" t="s">
        <v>867</v>
      </c>
      <c r="B28" s="165">
        <v>33000</v>
      </c>
      <c r="C28" s="105"/>
      <c r="D28" s="105"/>
      <c r="E28" s="105"/>
      <c r="F28" s="105"/>
      <c r="G28" s="84"/>
      <c r="H28" s="100"/>
      <c r="I28" s="100"/>
      <c r="J28" s="100"/>
      <c r="K28" s="100"/>
      <c r="L28" s="100"/>
      <c r="M28" s="100"/>
    </row>
    <row r="29" spans="1:13" ht="17.25">
      <c r="A29" s="82" t="s">
        <v>868</v>
      </c>
      <c r="B29" s="165">
        <f>67027+18776</f>
        <v>85803</v>
      </c>
      <c r="C29" s="105"/>
      <c r="D29" s="105"/>
      <c r="E29" s="105"/>
      <c r="F29" s="105"/>
      <c r="G29" s="84"/>
      <c r="H29" s="100"/>
      <c r="I29" s="100"/>
      <c r="J29" s="100"/>
      <c r="K29" s="100"/>
      <c r="L29" s="100"/>
      <c r="M29" s="100"/>
    </row>
    <row r="30" spans="1:13" ht="17.25">
      <c r="A30" s="82" t="s">
        <v>869</v>
      </c>
      <c r="B30" s="165">
        <v>225198</v>
      </c>
      <c r="C30" s="105"/>
      <c r="D30" s="105"/>
      <c r="E30" s="105"/>
      <c r="F30" s="105"/>
      <c r="G30" s="84"/>
      <c r="H30" s="100"/>
      <c r="I30" s="100"/>
      <c r="J30" s="100"/>
      <c r="K30" s="100"/>
      <c r="L30" s="100"/>
      <c r="M30" s="100"/>
    </row>
    <row r="31" spans="1:13" ht="18" thickBot="1">
      <c r="A31" s="94"/>
      <c r="B31" s="166">
        <f>SUM(B15:B30)</f>
        <v>931975</v>
      </c>
      <c r="C31" s="106">
        <f t="shared" ref="C31:G31" si="5">SUM(C15:C23)</f>
        <v>0</v>
      </c>
      <c r="D31" s="106">
        <f t="shared" si="5"/>
        <v>4756.2700000000004</v>
      </c>
      <c r="E31" s="106">
        <f t="shared" si="5"/>
        <v>0</v>
      </c>
      <c r="F31" s="106">
        <f t="shared" si="5"/>
        <v>1417.32</v>
      </c>
      <c r="G31" s="106">
        <f t="shared" si="5"/>
        <v>6173.59</v>
      </c>
      <c r="H31" s="100"/>
      <c r="I31" s="100"/>
      <c r="J31" s="100"/>
      <c r="K31" s="100"/>
      <c r="L31" s="100"/>
      <c r="M31" s="100"/>
    </row>
    <row r="32" spans="1:13" ht="15.75" thickTop="1">
      <c r="G32" s="75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2014-06-23T05:30:49Z</dcterms:modified>
</cp:coreProperties>
</file>