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isco-my.sharepoint.com/personal/keshn_cisco_com/Documents/"/>
    </mc:Choice>
  </mc:AlternateContent>
  <xr:revisionPtr revIDLastSave="4129" documentId="11_E60897F41BE170836B02CE998F75CCDC64E183C8" xr6:coauthVersionLast="47" xr6:coauthVersionMax="47" xr10:uidLastSave="{71C005B6-CB32-4166-80DB-67B8237AC793}"/>
  <bookViews>
    <workbookView xWindow="800" yWindow="540" windowWidth="31080" windowHeight="17980" xr2:uid="{00000000-000D-0000-FFFF-FFFF00000000}"/>
  </bookViews>
  <sheets>
    <sheet name="Sheet1" sheetId="1" r:id="rId1"/>
    <sheet name="Sheet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5" i="1"/>
  <c r="C2" i="1"/>
  <c r="C28" i="1"/>
  <c r="K39" i="1"/>
  <c r="L32" i="1"/>
  <c r="L3" i="1"/>
  <c r="L4" i="1"/>
  <c r="L6" i="1"/>
  <c r="L7" i="1"/>
  <c r="L8" i="1"/>
  <c r="L30" i="1"/>
  <c r="L9" i="1"/>
  <c r="L10" i="1"/>
  <c r="L11" i="1"/>
  <c r="L12" i="1"/>
  <c r="L13" i="1"/>
  <c r="L14" i="1"/>
  <c r="L16" i="1"/>
  <c r="L17" i="1"/>
  <c r="L19" i="1"/>
  <c r="L20" i="1"/>
  <c r="L21" i="1"/>
  <c r="L22" i="1"/>
  <c r="L23" i="1"/>
  <c r="L24" i="1"/>
  <c r="L25" i="1"/>
  <c r="L26" i="1"/>
  <c r="L27" i="1"/>
  <c r="L29" i="1"/>
  <c r="L2" i="1"/>
  <c r="C32" i="1"/>
  <c r="H32" i="1"/>
  <c r="H4" i="1"/>
  <c r="H5" i="1"/>
  <c r="H6" i="1"/>
  <c r="H8" i="1"/>
  <c r="H9" i="1"/>
  <c r="H10" i="1"/>
  <c r="H12" i="1"/>
  <c r="H14" i="1"/>
  <c r="H15" i="1"/>
  <c r="H16" i="1"/>
  <c r="H19" i="1"/>
  <c r="H22" i="1"/>
  <c r="H23" i="1"/>
  <c r="H26" i="1"/>
  <c r="H27" i="1"/>
  <c r="H24" i="1"/>
  <c r="H2" i="1"/>
  <c r="H13" i="1"/>
  <c r="H20" i="1"/>
  <c r="H30" i="1"/>
  <c r="H17" i="1"/>
  <c r="H18" i="1"/>
  <c r="H29" i="1"/>
  <c r="H25" i="1"/>
  <c r="H7" i="1"/>
  <c r="H21" i="1"/>
  <c r="H3" i="1"/>
  <c r="C4" i="1"/>
  <c r="C5" i="1"/>
  <c r="C6" i="1"/>
  <c r="C8" i="1"/>
  <c r="C9" i="1"/>
  <c r="C10" i="1"/>
  <c r="C12" i="1"/>
  <c r="C14" i="1"/>
  <c r="C15" i="1"/>
  <c r="C16" i="1"/>
  <c r="C19" i="1"/>
  <c r="C22" i="1"/>
  <c r="C23" i="1"/>
  <c r="C26" i="1"/>
  <c r="C27" i="1"/>
  <c r="C24" i="1"/>
  <c r="C13" i="1"/>
  <c r="C20" i="1"/>
  <c r="C30" i="1"/>
  <c r="C17" i="1"/>
  <c r="C18" i="1"/>
  <c r="C29" i="1"/>
  <c r="C25" i="1"/>
  <c r="C7" i="1"/>
  <c r="C21" i="1"/>
  <c r="C3" i="1"/>
  <c r="K42" i="1" l="1"/>
  <c r="K40" i="1"/>
  <c r="K41" i="1"/>
</calcChain>
</file>

<file path=xl/sharedStrings.xml><?xml version="1.0" encoding="utf-8"?>
<sst xmlns="http://schemas.openxmlformats.org/spreadsheetml/2006/main" count="323" uniqueCount="187">
  <si>
    <t>Router Internal Name</t>
  </si>
  <si>
    <t>Telnet IP</t>
  </si>
  <si>
    <t>Is telnet IP valid?</t>
  </si>
  <si>
    <t>Telnet Port 1</t>
  </si>
  <si>
    <t>Telnet Port 2 (For HA devices)</t>
  </si>
  <si>
    <t>Ixia/Spirent Ports</t>
  </si>
  <si>
    <t>Management IP</t>
  </si>
  <si>
    <t>Is management IP valid?</t>
  </si>
  <si>
    <t>MH config</t>
  </si>
  <si>
    <t>User</t>
  </si>
  <si>
    <t>Shared boxes</t>
  </si>
  <si>
    <t>Status</t>
  </si>
  <si>
    <t>Comment/Project</t>
  </si>
  <si>
    <t>ETA</t>
  </si>
  <si>
    <t>RSP4</t>
  </si>
  <si>
    <t>10.64.103.82</t>
  </si>
  <si>
    <t>Port 33,34</t>
  </si>
  <si>
    <t>7.1.10.148</t>
  </si>
  <si>
    <t>aruchan2</t>
  </si>
  <si>
    <t>Jarvis-v2</t>
  </si>
  <si>
    <t>mvpn p0 j2 IT</t>
  </si>
  <si>
    <t>Four node topology</t>
  </si>
  <si>
    <t xml:space="preserve">Single node </t>
  </si>
  <si>
    <t>Turin</t>
  </si>
  <si>
    <t>Port 10, 11</t>
  </si>
  <si>
    <t>7.1.10.131</t>
  </si>
  <si>
    <t>KDDI EVPN</t>
  </si>
  <si>
    <t>1. Automation topology:</t>
  </si>
  <si>
    <t xml:space="preserve">1. standalone </t>
  </si>
  <si>
    <t>Tortin</t>
  </si>
  <si>
    <t>Te0/0/1/0/1&lt;-&gt;sp 1/3</t>
  </si>
  <si>
    <t>7.1.10.132</t>
  </si>
  <si>
    <t>anand/ughosh</t>
  </si>
  <si>
    <t>ERPS/Automation</t>
  </si>
  <si>
    <t>vpls pw</t>
  </si>
  <si>
    <t>keshn</t>
  </si>
  <si>
    <t>Standalone</t>
  </si>
  <si>
    <t>Pyke</t>
  </si>
  <si>
    <t>7.1.10.133</t>
  </si>
  <si>
    <t>Dual SLC</t>
  </si>
  <si>
    <t>2034/2035</t>
  </si>
  <si>
    <t>BundlePindown/automation/EPRS</t>
  </si>
  <si>
    <t>7.1.10.134</t>
  </si>
  <si>
    <t>anish</t>
  </si>
  <si>
    <t>BundlePindown/automation</t>
  </si>
  <si>
    <t>7.1.10.156</t>
  </si>
  <si>
    <t>navemuri</t>
  </si>
  <si>
    <t>MOGRE</t>
  </si>
  <si>
    <t>PIM SM for MVPN IT</t>
  </si>
  <si>
    <t>Automation</t>
  </si>
  <si>
    <t>Port 9</t>
  </si>
  <si>
    <t>7.1.10.135</t>
  </si>
  <si>
    <t>Two node topology</t>
  </si>
  <si>
    <t>Port 17,18</t>
  </si>
  <si>
    <t>7.1.10.136</t>
  </si>
  <si>
    <t>suypraka</t>
  </si>
  <si>
    <t>RJIL/MOGRE/ERPS</t>
  </si>
  <si>
    <t>de automation/Profile 22 UT/IT (751)</t>
  </si>
  <si>
    <t>Five and more node topo:</t>
  </si>
  <si>
    <t>stats</t>
  </si>
  <si>
    <t>Port 13,14</t>
  </si>
  <si>
    <t>7.1.10.137</t>
  </si>
  <si>
    <t>Pranjal</t>
  </si>
  <si>
    <t>Jarvis-v1/RJIL</t>
  </si>
  <si>
    <t>1. AT&amp;T</t>
  </si>
  <si>
    <t>Free</t>
  </si>
  <si>
    <t>Arches</t>
  </si>
  <si>
    <t>Te0/0/0/16&lt;-&gt;sp 1/4</t>
  </si>
  <si>
    <t>7.1.10.158</t>
  </si>
  <si>
    <t>nraghuva</t>
  </si>
  <si>
    <t>Anish/Arun</t>
  </si>
  <si>
    <t>AT&amp;T</t>
  </si>
  <si>
    <t>Port 16,28</t>
  </si>
  <si>
    <t>7.1.10.138</t>
  </si>
  <si>
    <t>MoGRE/RJIL</t>
  </si>
  <si>
    <t>2. Jarvis-v1</t>
  </si>
  <si>
    <t>J_Modular</t>
  </si>
  <si>
    <t>Port 8</t>
  </si>
  <si>
    <t>7.1.10.149</t>
  </si>
  <si>
    <t>controller Optics0/3/0/35
 breakout 4x10
!</t>
  </si>
  <si>
    <t>mvettupa</t>
  </si>
  <si>
    <t>mvpn p0 topology</t>
  </si>
  <si>
    <t>RJIL/Jarvis-v1</t>
  </si>
  <si>
    <t>Bigbend</t>
  </si>
  <si>
    <t>7.1.10.139</t>
  </si>
  <si>
    <t>Booked to use along with 2005-Tortin</t>
  </si>
  <si>
    <t>7.1.10.140</t>
  </si>
  <si>
    <t>DDC: AT&amp;T Xleaf</t>
  </si>
  <si>
    <t>FREE</t>
  </si>
  <si>
    <t>Customer Issue</t>
  </si>
  <si>
    <t>7.1.10.141</t>
  </si>
  <si>
    <t>3. RSP4 setup</t>
  </si>
  <si>
    <t>7.1.10.152</t>
  </si>
  <si>
    <t>Murali</t>
  </si>
  <si>
    <t>2040/41</t>
  </si>
  <si>
    <t>RSP4 setup</t>
  </si>
  <si>
    <t>Port 32</t>
  </si>
  <si>
    <t>7.1.10.153</t>
  </si>
  <si>
    <t>Customer Issue /Limitation: Can't load private image.</t>
  </si>
  <si>
    <t>2.Bundle Pindown</t>
  </si>
  <si>
    <t>UFI_2</t>
  </si>
  <si>
    <t>7.1.10.142</t>
  </si>
  <si>
    <t>RJIL</t>
  </si>
  <si>
    <t>7.1.10.150</t>
  </si>
  <si>
    <t>rohigupt</t>
  </si>
  <si>
    <t>74x issues</t>
  </si>
  <si>
    <t>Rohit</t>
  </si>
  <si>
    <t>4. Jarvis-v2</t>
  </si>
  <si>
    <t>Eyrie</t>
  </si>
  <si>
    <t>Ixia 10.64.109.98 Port 2/15</t>
  </si>
  <si>
    <t>7.1.10.159</t>
  </si>
  <si>
    <t>J2 scale</t>
  </si>
  <si>
    <t>2015/16</t>
  </si>
  <si>
    <t>RJIL/Bindle pindown</t>
  </si>
  <si>
    <t>Balaji</t>
  </si>
  <si>
    <t>2002/2003</t>
  </si>
  <si>
    <t>Darwin</t>
  </si>
  <si>
    <t>spirent Port 1/2</t>
  </si>
  <si>
    <t>7.1.10.143</t>
  </si>
  <si>
    <t>experiment to remove HW reference</t>
  </si>
  <si>
    <t>Automation/Bundle pindown</t>
  </si>
  <si>
    <t>UFI</t>
  </si>
  <si>
    <t>7.1.10.144</t>
  </si>
  <si>
    <t>ANISH</t>
  </si>
  <si>
    <t>2034/35</t>
  </si>
  <si>
    <t>Taihu</t>
  </si>
  <si>
    <t>10.64.103.90</t>
  </si>
  <si>
    <t>Port 15</t>
  </si>
  <si>
    <t>7.1.10.147</t>
  </si>
  <si>
    <t>De automation + LSM Support</t>
  </si>
  <si>
    <t>J2_modular</t>
  </si>
  <si>
    <t>7.1.10.155</t>
  </si>
  <si>
    <t>controller Optics0/1/0/0
 breakout 4x10
!
controller Optics0/4/0/2
 breakout 4x10
!
controller Optics0/4/0/29
 breakout 4x10
!</t>
  </si>
  <si>
    <t>Port 34,35</t>
  </si>
  <si>
    <t>7.1.10.145</t>
  </si>
  <si>
    <t>7.1.10.146</t>
  </si>
  <si>
    <t xml:space="preserve">MoGRE </t>
  </si>
  <si>
    <t>DDC</t>
  </si>
  <si>
    <t>Port 19,20</t>
  </si>
  <si>
    <t>7.1.10.154</t>
  </si>
  <si>
    <t>de automation/Profile 22 UT/IT</t>
  </si>
  <si>
    <t>Zermatt</t>
  </si>
  <si>
    <t>7.1.10.151</t>
  </si>
  <si>
    <t>standalone</t>
  </si>
  <si>
    <t>1. Ingress/Egress stats topo</t>
  </si>
  <si>
    <t>RTP</t>
  </si>
  <si>
    <t>drameshb</t>
  </si>
  <si>
    <t>fretta1</t>
  </si>
  <si>
    <t>IPV6 split lookup</t>
  </si>
  <si>
    <t>show_topology</t>
  </si>
  <si>
    <t>Notes</t>
  </si>
  <si>
    <t>3.RJIL</t>
  </si>
  <si>
    <t>Mogre</t>
  </si>
  <si>
    <t>This sheet is being used by show_topology tool to generate the topology diagram.</t>
  </si>
  <si>
    <t>MOGRE/ERPS/RJIL</t>
  </si>
  <si>
    <t>The first empty cell in col A (colored in red) will act as a delimiter to the tool and all the routers above this cell only will be used for topology diagram generation.</t>
  </si>
  <si>
    <t xml:space="preserve">Total </t>
  </si>
  <si>
    <t>RJIL/MOGRE/BundlePindown</t>
  </si>
  <si>
    <t>If there is an empty cell in col B, then, this router will be skipped.</t>
  </si>
  <si>
    <t>Occupied</t>
  </si>
  <si>
    <t>Col C and col H are used to validate IP addresses in their preceding columns.. This is needed because the data validation formula is cannot be as long as it is.</t>
  </si>
  <si>
    <t>ETA Expired</t>
  </si>
  <si>
    <t>Three Node topo</t>
  </si>
  <si>
    <t>MH config is the ‘must-have’ config for a router. For example, breakout config.</t>
  </si>
  <si>
    <t>1. EPRS</t>
  </si>
  <si>
    <t>Automation/EPRS</t>
  </si>
  <si>
    <t>It is assumed that all routers will have common credentials - lab/lab123</t>
  </si>
  <si>
    <t>Guidelines to update data</t>
  </si>
  <si>
    <t>Col A must not have a &lt;space&gt; character.</t>
  </si>
  <si>
    <t>If new router is to be included in the topology diagram, add it above the red row, else add it below the red row.</t>
  </si>
  <si>
    <t>IXIA Chassis IP</t>
  </si>
  <si>
    <t>10.64.109.98</t>
  </si>
  <si>
    <t>The red row must always be vacant as this is used as a delimiter for the "show_topology" tool.</t>
  </si>
  <si>
    <t>Spirent Chassis IP</t>
  </si>
  <si>
    <t>10.78.100.19, 10.64.109.18</t>
  </si>
  <si>
    <t>Though, data validation rules have been added to avoid discrepency, it is still our collective responsibility to maintain the consistency and correctness of data in this sheet.</t>
  </si>
  <si>
    <t>Port</t>
  </si>
  <si>
    <t>IXIA port</t>
  </si>
  <si>
    <t>Interface</t>
  </si>
  <si>
    <t>Spirent Port</t>
  </si>
  <si>
    <t>rohit</t>
  </si>
  <si>
    <t>anand</t>
  </si>
  <si>
    <t>pranjsri</t>
  </si>
  <si>
    <t>samts</t>
  </si>
  <si>
    <t>muchittu</t>
  </si>
  <si>
    <t>aruchan</t>
  </si>
  <si>
    <t>2002/03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</si>
</sst>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8"/>
      <name val="Century Gothic"/>
      <family val="2"/>
      <scheme val="minor"/>
    </font>
    <font>
      <sz val="12"/>
      <color rgb="FF9C5700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rgb="FFFF0000"/>
      <name val="Century Gothic"/>
      <family val="2"/>
      <scheme val="minor"/>
    </font>
    <font>
      <b/>
      <sz val="14"/>
      <color rgb="FF00B050"/>
      <name val="Century Gothic"/>
      <family val="2"/>
      <scheme val="minor"/>
    </font>
    <font>
      <sz val="14"/>
      <color rgb="FF141414"/>
      <name val="Helvetica Neue"/>
      <family val="2"/>
    </font>
    <font>
      <sz val="14"/>
      <color theme="1"/>
      <name val="Helvetica Neue"/>
      <family val="2"/>
    </font>
    <font>
      <sz val="14"/>
      <color rgb="FF23282D"/>
      <name val="Courier New"/>
      <family val="1"/>
    </font>
    <font>
      <u/>
      <sz val="14"/>
      <color theme="10"/>
      <name val="Century Gothic"/>
      <family val="2"/>
      <scheme val="minor"/>
    </font>
    <font>
      <b/>
      <sz val="12"/>
      <color rgb="FF9C5700"/>
      <name val="Century Gothic"/>
      <family val="1"/>
      <scheme val="minor"/>
    </font>
    <font>
      <b/>
      <sz val="14"/>
      <color theme="1"/>
      <name val="Century Gothic"/>
      <family val="1"/>
      <scheme val="minor"/>
    </font>
    <font>
      <b/>
      <sz val="14"/>
      <color rgb="FFC00000"/>
      <name val="Century Gothic"/>
      <family val="1"/>
      <scheme val="minor"/>
    </font>
    <font>
      <b/>
      <sz val="14"/>
      <color rgb="FF938600"/>
      <name val="Century Gothic"/>
      <family val="1"/>
      <scheme val="minor"/>
    </font>
    <font>
      <b/>
      <sz val="14"/>
      <color theme="8"/>
      <name val="Century Gothic"/>
      <family val="1"/>
      <scheme val="minor"/>
    </font>
    <font>
      <sz val="26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5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8"/>
      </left>
      <right style="thin">
        <color rgb="FFB2B2B2"/>
      </right>
      <top style="medium">
        <color theme="8"/>
      </top>
      <bottom style="medium">
        <color theme="8"/>
      </bottom>
      <diagonal/>
    </border>
    <border>
      <left style="thin">
        <color rgb="FFB2B2B2"/>
      </left>
      <right style="thin">
        <color rgb="FFB2B2B2"/>
      </right>
      <top style="medium">
        <color theme="8"/>
      </top>
      <bottom style="medium">
        <color theme="8"/>
      </bottom>
      <diagonal/>
    </border>
    <border>
      <left style="thin">
        <color rgb="FFB2B2B2"/>
      </left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6" borderId="0" applyNumberFormat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4" fillId="0" borderId="1" xfId="0" applyFont="1" applyBorder="1"/>
    <xf numFmtId="0" fontId="0" fillId="2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9" fillId="0" borderId="5" xfId="0" applyFont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9" fillId="0" borderId="0" xfId="0" applyFont="1" applyBorder="1" applyAlignment="1">
      <alignment wrapText="1"/>
    </xf>
    <xf numFmtId="164" fontId="9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right" wrapText="1"/>
    </xf>
    <xf numFmtId="0" fontId="9" fillId="0" borderId="1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9" fillId="0" borderId="1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9" fillId="0" borderId="2" xfId="0" applyFont="1" applyBorder="1" applyAlignment="1">
      <alignment horizontal="right" wrapText="1"/>
    </xf>
    <xf numFmtId="0" fontId="9" fillId="2" borderId="0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9" xfId="0" applyFont="1" applyBorder="1" applyAlignment="1">
      <alignment horizontal="right" wrapText="1"/>
    </xf>
    <xf numFmtId="0" fontId="9" fillId="0" borderId="10" xfId="0" applyFont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4" xfId="0" applyFont="1" applyBorder="1" applyAlignment="1">
      <alignment wrapText="1"/>
    </xf>
    <xf numFmtId="0" fontId="15" fillId="0" borderId="0" xfId="1" applyFont="1" applyAlignment="1">
      <alignment wrapText="1"/>
    </xf>
    <xf numFmtId="0" fontId="9" fillId="0" borderId="5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8" fillId="3" borderId="0" xfId="2" applyBorder="1" applyAlignment="1">
      <alignment horizontal="right" wrapText="1"/>
    </xf>
    <xf numFmtId="0" fontId="8" fillId="3" borderId="13" xfId="2" applyBorder="1" applyAlignment="1">
      <alignment horizontal="right" wrapText="1"/>
    </xf>
    <xf numFmtId="0" fontId="8" fillId="3" borderId="14" xfId="2" applyBorder="1" applyAlignment="1">
      <alignment horizontal="right" wrapText="1"/>
    </xf>
    <xf numFmtId="0" fontId="8" fillId="3" borderId="16" xfId="2" applyBorder="1" applyAlignment="1">
      <alignment horizontal="right" wrapText="1"/>
    </xf>
    <xf numFmtId="0" fontId="8" fillId="3" borderId="18" xfId="2" applyBorder="1" applyAlignment="1">
      <alignment horizontal="left" wrapText="1"/>
    </xf>
    <xf numFmtId="0" fontId="8" fillId="3" borderId="19" xfId="2" applyBorder="1" applyAlignment="1">
      <alignment horizontal="left" wrapText="1"/>
    </xf>
    <xf numFmtId="0" fontId="9" fillId="4" borderId="21" xfId="3" applyFont="1" applyBorder="1" applyAlignment="1">
      <alignment vertical="center" wrapText="1"/>
    </xf>
    <xf numFmtId="0" fontId="9" fillId="4" borderId="25" xfId="3" applyFont="1" applyBorder="1" applyAlignment="1">
      <alignment vertical="center" wrapText="1"/>
    </xf>
    <xf numFmtId="0" fontId="17" fillId="4" borderId="20" xfId="3" applyFont="1" applyBorder="1" applyAlignment="1">
      <alignment vertical="center" wrapText="1"/>
    </xf>
    <xf numFmtId="0" fontId="17" fillId="4" borderId="24" xfId="3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164" fontId="9" fillId="5" borderId="0" xfId="0" applyNumberFormat="1" applyFont="1" applyFill="1" applyAlignment="1">
      <alignment horizontal="center" vertical="center" wrapText="1"/>
    </xf>
    <xf numFmtId="0" fontId="17" fillId="4" borderId="20" xfId="3" applyFont="1" applyBorder="1" applyAlignment="1">
      <alignment horizontal="center" vertical="center" wrapText="1"/>
    </xf>
    <xf numFmtId="0" fontId="9" fillId="4" borderId="21" xfId="3" applyFont="1" applyBorder="1" applyAlignment="1">
      <alignment horizontal="center" vertical="center" wrapText="1"/>
    </xf>
    <xf numFmtId="0" fontId="18" fillId="4" borderId="22" xfId="3" applyFont="1" applyBorder="1" applyAlignment="1">
      <alignment horizontal="center" vertical="center" wrapText="1"/>
    </xf>
    <xf numFmtId="0" fontId="19" fillId="4" borderId="22" xfId="3" applyFont="1" applyBorder="1" applyAlignment="1">
      <alignment horizontal="center" vertical="center" wrapText="1"/>
    </xf>
    <xf numFmtId="0" fontId="20" fillId="4" borderId="24" xfId="3" applyFont="1" applyBorder="1" applyAlignment="1">
      <alignment horizontal="center" vertical="center" wrapText="1"/>
    </xf>
    <xf numFmtId="0" fontId="1" fillId="4" borderId="23" xfId="3" applyFont="1" applyBorder="1" applyAlignment="1">
      <alignment horizontal="center" vertical="center" wrapText="1"/>
    </xf>
    <xf numFmtId="0" fontId="1" fillId="4" borderId="25" xfId="3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1" fillId="6" borderId="26" xfId="4" applyFont="1" applyBorder="1" applyAlignment="1">
      <alignment horizontal="center" vertical="center" wrapText="1"/>
    </xf>
    <xf numFmtId="0" fontId="21" fillId="6" borderId="27" xfId="4" applyFont="1" applyBorder="1" applyAlignment="1">
      <alignment horizontal="center" vertical="center" wrapText="1"/>
    </xf>
    <xf numFmtId="0" fontId="21" fillId="6" borderId="28" xfId="4" applyFont="1" applyBorder="1" applyAlignment="1">
      <alignment horizontal="center" vertical="center" wrapText="1"/>
    </xf>
    <xf numFmtId="0" fontId="8" fillId="3" borderId="0" xfId="2" applyBorder="1" applyAlignment="1">
      <alignment horizontal="left" wrapText="1"/>
    </xf>
    <xf numFmtId="0" fontId="8" fillId="3" borderId="16" xfId="2" applyBorder="1" applyAlignment="1">
      <alignment horizontal="left" wrapText="1"/>
    </xf>
    <xf numFmtId="0" fontId="16" fillId="3" borderId="12" xfId="2" applyFont="1" applyBorder="1" applyAlignment="1">
      <alignment horizontal="right" vertical="top" wrapText="1"/>
    </xf>
    <xf numFmtId="0" fontId="16" fillId="3" borderId="15" xfId="2" applyFont="1" applyBorder="1" applyAlignment="1">
      <alignment horizontal="right" vertical="top" wrapText="1"/>
    </xf>
    <xf numFmtId="0" fontId="16" fillId="3" borderId="17" xfId="2" applyFont="1" applyBorder="1" applyAlignment="1">
      <alignment horizontal="right" vertical="top" wrapText="1"/>
    </xf>
  </cellXfs>
  <cellStyles count="5">
    <cellStyle name="40% - Accent1" xfId="3" builtinId="31"/>
    <cellStyle name="40% - Accent5" xfId="4" builtinId="47"/>
    <cellStyle name="Hyperlink" xfId="1" builtinId="8"/>
    <cellStyle name="Neutral" xfId="2" builtinId="28"/>
    <cellStyle name="Normal" xfId="0" builtinId="0"/>
  </cellStyles>
  <dxfs count="38">
    <dxf>
      <font>
        <strike val="0"/>
        <outline val="0"/>
        <shadow val="0"/>
        <vertAlign val="baseline"/>
        <sz val="14"/>
      </font>
      <numFmt numFmtId="164" formatCode="[$-F800]dddd\,\ mmmm\ dd\,\ 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938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627921-6A9C-6145-BB0F-16F87E6B3469}" name="Table6" displayName="Table6" ref="A1:N32" totalsRowShown="0" headerRowDxfId="15" dataDxfId="14">
  <autoFilter ref="A1:N32" xr:uid="{E2FDD3AC-7414-3741-8CCB-B47B60A9F3C3}"/>
  <sortState xmlns:xlrd2="http://schemas.microsoft.com/office/spreadsheetml/2017/richdata2" ref="A2:N32">
    <sortCondition ref="D1:D32"/>
  </sortState>
  <tableColumns count="14">
    <tableColumn id="1" xr3:uid="{507D1F3A-1889-5B46-868B-DD96A187F89A}" name="Router Internal Name" dataDxfId="13"/>
    <tableColumn id="2" xr3:uid="{DB385969-9E5E-F641-A496-8C228478F59F}" name="Telnet IP" dataDxfId="12"/>
    <tableColumn id="3" xr3:uid="{816A530D-C967-5C42-A8EF-BE69A7B11E9A}" name="Is telnet IP valid?" dataDxfId="11"/>
    <tableColumn id="4" xr3:uid="{C3522CB7-60C5-6A47-8EDE-C9536899C9F1}" name="Telnet Port 1" dataDxfId="10"/>
    <tableColumn id="5" xr3:uid="{BA819EC5-B0EE-FA43-AE56-4F73261FB8E2}" name="Telnet Port 2 (For HA devices)" dataDxfId="9"/>
    <tableColumn id="6" xr3:uid="{CB344E16-72D4-E140-9DC7-AD752AC486D9}" name="Ixia/Spirent Ports" dataDxfId="8"/>
    <tableColumn id="7" xr3:uid="{1CD1021C-AC36-A849-8498-BFC27BACE39E}" name="Management IP" dataDxfId="7"/>
    <tableColumn id="8" xr3:uid="{126453F5-A602-7547-A69D-2DA6A6E20653}" name="Is management IP valid?" dataDxfId="6"/>
    <tableColumn id="9" xr3:uid="{ACB43034-D160-124E-937E-056BF0492562}" name="MH config" dataDxfId="5"/>
    <tableColumn id="10" xr3:uid="{9D5CBEF5-548F-E744-A6A8-A0255A6EC501}" name="User" dataDxfId="4"/>
    <tableColumn id="11" xr3:uid="{F4935910-7E27-A04A-958F-12BF1E7DBF17}" name="Shared boxes" dataDxfId="3"/>
    <tableColumn id="12" xr3:uid="{D2CA7700-16E3-CB45-8A11-69329F783032}" name="Status" dataDxfId="2"/>
    <tableColumn id="13" xr3:uid="{A714DD5A-5AC7-6B41-B0D3-A2275D1E1B7C}" name="Comment/Project" dataDxfId="1"/>
    <tableColumn id="14" xr3:uid="{D4256C2A-FEBB-BA42-922C-A1E463B440F0}" name="ETA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64.104.150.240:9000/m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61"/>
  <sheetViews>
    <sheetView showGridLines="0" tabSelected="1" zoomScale="75" zoomScaleNormal="63" workbookViewId="0">
      <selection activeCell="D13" sqref="D13"/>
    </sheetView>
  </sheetViews>
  <sheetFormatPr defaultColWidth="8.875" defaultRowHeight="18"/>
  <cols>
    <col min="1" max="1" width="27" style="37" customWidth="1"/>
    <col min="2" max="2" width="18.375" style="37" customWidth="1"/>
    <col min="3" max="3" width="21" style="37" hidden="1" customWidth="1"/>
    <col min="4" max="4" width="20.625" style="37" customWidth="1"/>
    <col min="5" max="5" width="22.625" style="37" customWidth="1"/>
    <col min="6" max="6" width="26" style="37" customWidth="1"/>
    <col min="7" max="7" width="17.875" style="37" customWidth="1"/>
    <col min="8" max="8" width="2.875" style="37" hidden="1" customWidth="1"/>
    <col min="9" max="9" width="22" style="37" customWidth="1"/>
    <col min="10" max="10" width="26" style="37" customWidth="1"/>
    <col min="11" max="11" width="30.125" style="12" customWidth="1"/>
    <col min="12" max="12" width="19.875" style="12" customWidth="1"/>
    <col min="13" max="13" width="31.5" style="12" customWidth="1"/>
    <col min="14" max="14" width="51.5" style="14" customWidth="1"/>
    <col min="15" max="16" width="43.5" style="14" customWidth="1"/>
    <col min="17" max="17" width="20.5" style="12" customWidth="1"/>
    <col min="18" max="18" width="10" style="12" customWidth="1"/>
    <col min="19" max="19" width="9.125" style="12" customWidth="1"/>
    <col min="20" max="20" width="31.5" style="12" customWidth="1"/>
    <col min="21" max="21" width="10.625" style="13" customWidth="1"/>
    <col min="22" max="22" width="10.125" style="12" customWidth="1"/>
    <col min="23" max="23" width="11" style="12" customWidth="1"/>
    <col min="24" max="24" width="22.5" style="12" customWidth="1"/>
    <col min="25" max="16384" width="8.875" style="12"/>
  </cols>
  <sheetData>
    <row r="1" spans="1:31" ht="48.9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  <c r="Q1"/>
    </row>
    <row r="2" spans="1:31" ht="30" customHeight="1">
      <c r="A2" s="57" t="s">
        <v>14</v>
      </c>
      <c r="B2" s="57" t="s">
        <v>15</v>
      </c>
      <c r="C2" s="57" t="b">
        <f>IF(ISBLANK(B2), "NA", AND(VALUE(LEFT(B2, FIND(".", B2)-1))&lt;256, VALUE(MID(B2, FIND(".", B2)+1, FIND(".", B2, FIND(".", B2)+1)-FIND(".", B2)-1))&lt;256, VALUE(MID(B2, FIND(".",B2,FIND(".", B2)+1)+1, FIND(".", B2, FIND(".",B2,FIND(".", B2)+1)+1)-FIND(".",B2,FIND(".", B2)+1)-1))&lt;256, VALUE(RIGHT(B2,LEN(B2)-FIND(".",B2,FIND(".",B2,FIND(".",B2)+1)+1)))&lt;256))</f>
        <v>1</v>
      </c>
      <c r="D2" s="57">
        <v>2002</v>
      </c>
      <c r="E2" s="58">
        <v>2003</v>
      </c>
      <c r="F2" s="58" t="s">
        <v>16</v>
      </c>
      <c r="G2" s="58" t="s">
        <v>17</v>
      </c>
      <c r="H2" s="57" t="b">
        <f t="shared" ref="H2:H10" si="0">IF(ISBLANK(G2), "NA", AND(VALUE(LEFT(G2, FIND(".", G2)-1))&lt;256, VALUE(MID(G2, FIND(".", G2)+1, FIND(".", G2, FIND(".", G2)+1)-FIND(".", G2)-1))&lt;256, VALUE(MID(G2, FIND(".",G2,FIND(".", G2)+1)+1, FIND(".", G2, FIND(".",G2,FIND(".", G2)+1)+1)-FIND(".",G2,FIND(".", G2)+1)-1))&lt;256, VALUE(RIGHT(G2,LEN(G2)-FIND(".",G2,FIND(".",G2,FIND(".",G2)+1)+1)))&lt;256))</f>
        <v>1</v>
      </c>
      <c r="I2" s="57"/>
      <c r="J2" s="57" t="s">
        <v>18</v>
      </c>
      <c r="K2" s="57" t="s">
        <v>19</v>
      </c>
      <c r="L2" s="57" t="str">
        <f ca="1">IF(ISBLANK(J2),"FREE",IF(OR(ISBLANK(N2),N2&lt;TODAY()),"ETA EXPIRED","OCCUPIED"))</f>
        <v>OCCUPIED</v>
      </c>
      <c r="M2" s="57" t="s">
        <v>20</v>
      </c>
      <c r="N2" s="59">
        <v>44330</v>
      </c>
      <c r="Q2" s="13"/>
      <c r="R2" s="15" t="s">
        <v>21</v>
      </c>
      <c r="V2" s="15" t="s">
        <v>22</v>
      </c>
    </row>
    <row r="3" spans="1:31" ht="30" customHeight="1">
      <c r="A3" s="57" t="s">
        <v>23</v>
      </c>
      <c r="B3" s="57" t="s">
        <v>15</v>
      </c>
      <c r="C3" s="57" t="b">
        <f t="shared" ref="C3:C10" si="1">IF(ISBLANK(B3), "NA", AND(VALUE(LEFT(B3, FIND(".", B3)-1))&lt;256, VALUE(MID(B3, FIND(".", B3)+1, FIND(".", B3, FIND(".", B3)+1)-FIND(".", B3)-1))&lt;256, VALUE(MID(B3, FIND(".",B3,FIND(".", B3)+1)+1, FIND(".", B3, FIND(".",B3,FIND(".", B3)+1)+1)-FIND(".",B3,FIND(".", B3)+1)-1))&lt;256, VALUE(RIGHT(B3,LEN(B3)-FIND(".",B3,FIND(".",B3,FIND(".",B3)+1)+1)))&lt;256))</f>
        <v>1</v>
      </c>
      <c r="D3" s="57">
        <v>2004</v>
      </c>
      <c r="E3" s="58"/>
      <c r="F3" s="58" t="s">
        <v>24</v>
      </c>
      <c r="G3" s="58" t="s">
        <v>25</v>
      </c>
      <c r="H3" s="58" t="b">
        <f t="shared" si="0"/>
        <v>1</v>
      </c>
      <c r="I3" s="58"/>
      <c r="J3" s="57"/>
      <c r="K3" s="57" t="s">
        <v>26</v>
      </c>
      <c r="L3" s="57" t="str">
        <f t="shared" ref="L3:L29" ca="1" si="2">IF(ISBLANK(J3),"FREE",IF(OR(ISBLANK(N3),N3&lt;TODAY()),"ETA EXPIRED","OCCUPIED"))</f>
        <v>FREE</v>
      </c>
      <c r="M3" s="57"/>
      <c r="N3" s="59">
        <v>44311</v>
      </c>
      <c r="Q3" s="13"/>
      <c r="R3" s="16" t="s">
        <v>27</v>
      </c>
      <c r="S3" s="13"/>
      <c r="T3" s="13"/>
      <c r="V3" s="9" t="s">
        <v>28</v>
      </c>
      <c r="W3" s="13"/>
      <c r="X3" s="13"/>
      <c r="Y3" s="13"/>
      <c r="Z3" s="13"/>
      <c r="AA3" s="13"/>
      <c r="AB3" s="13"/>
      <c r="AC3" s="13"/>
      <c r="AD3" s="13"/>
      <c r="AE3" s="13"/>
    </row>
    <row r="4" spans="1:31" ht="30" customHeight="1">
      <c r="A4" s="57" t="s">
        <v>29</v>
      </c>
      <c r="B4" s="57" t="s">
        <v>15</v>
      </c>
      <c r="C4" s="57" t="b">
        <f t="shared" si="1"/>
        <v>1</v>
      </c>
      <c r="D4" s="57">
        <v>2005</v>
      </c>
      <c r="E4" s="57"/>
      <c r="F4" s="57" t="s">
        <v>30</v>
      </c>
      <c r="G4" s="57" t="s">
        <v>31</v>
      </c>
      <c r="H4" s="57" t="b">
        <f t="shared" si="0"/>
        <v>1</v>
      </c>
      <c r="I4" s="57"/>
      <c r="J4" s="57" t="s">
        <v>32</v>
      </c>
      <c r="K4" s="57" t="s">
        <v>33</v>
      </c>
      <c r="L4" s="57" t="str">
        <f t="shared" ca="1" si="2"/>
        <v>ETA EXPIRED</v>
      </c>
      <c r="M4" s="57" t="s">
        <v>34</v>
      </c>
      <c r="N4" s="59">
        <v>44302</v>
      </c>
      <c r="Q4" s="13"/>
      <c r="R4" s="17" t="s">
        <v>35</v>
      </c>
      <c r="S4" s="18">
        <v>2005</v>
      </c>
      <c r="T4" s="10" t="s">
        <v>33</v>
      </c>
      <c r="V4" s="17" t="s">
        <v>36</v>
      </c>
      <c r="W4" s="19">
        <v>2006</v>
      </c>
      <c r="X4" s="10"/>
      <c r="AB4" s="13"/>
      <c r="AC4" s="13"/>
      <c r="AD4" s="13"/>
      <c r="AE4" s="13"/>
    </row>
    <row r="5" spans="1:31" ht="30" customHeight="1">
      <c r="A5" s="57" t="s">
        <v>37</v>
      </c>
      <c r="B5" s="57" t="s">
        <v>15</v>
      </c>
      <c r="C5" s="57" t="b">
        <f t="shared" si="1"/>
        <v>1</v>
      </c>
      <c r="D5" s="57">
        <v>2006</v>
      </c>
      <c r="E5" s="57"/>
      <c r="F5" s="57"/>
      <c r="G5" s="57" t="s">
        <v>38</v>
      </c>
      <c r="H5" s="57" t="b">
        <f t="shared" si="0"/>
        <v>1</v>
      </c>
      <c r="I5" s="57"/>
      <c r="J5" s="57"/>
      <c r="K5" s="57" t="s">
        <v>39</v>
      </c>
      <c r="L5" s="57" t="str">
        <f ca="1">IF(ISBLANK(J5),"FREE",IF(OR(ISBLANK(N5),N5&lt;TODAY()),"ETA EXPIRED","OCCUPIED"))</f>
        <v>FREE</v>
      </c>
      <c r="M5" s="57"/>
      <c r="N5" s="59">
        <v>44326</v>
      </c>
      <c r="Q5" s="13"/>
      <c r="R5" s="17"/>
      <c r="S5" s="10" t="s">
        <v>40</v>
      </c>
      <c r="T5" s="7" t="s">
        <v>41</v>
      </c>
      <c r="V5" s="20"/>
      <c r="W5" s="21">
        <v>2007</v>
      </c>
      <c r="X5" s="22"/>
      <c r="AB5" s="13"/>
      <c r="AC5" s="13"/>
      <c r="AD5" s="13"/>
      <c r="AE5" s="13"/>
    </row>
    <row r="6" spans="1:31" ht="30" customHeight="1">
      <c r="A6" s="57" t="s">
        <v>37</v>
      </c>
      <c r="B6" s="57" t="s">
        <v>15</v>
      </c>
      <c r="C6" s="57" t="b">
        <f t="shared" si="1"/>
        <v>1</v>
      </c>
      <c r="D6" s="57">
        <v>2007</v>
      </c>
      <c r="E6" s="57"/>
      <c r="F6" s="57"/>
      <c r="G6" s="57" t="s">
        <v>42</v>
      </c>
      <c r="H6" s="57" t="b">
        <f t="shared" si="0"/>
        <v>1</v>
      </c>
      <c r="I6" s="57"/>
      <c r="J6" s="57" t="s">
        <v>43</v>
      </c>
      <c r="K6" s="57" t="s">
        <v>26</v>
      </c>
      <c r="L6" s="57" t="str">
        <f t="shared" ca="1" si="2"/>
        <v>ETA EXPIRED</v>
      </c>
      <c r="M6" s="70"/>
      <c r="N6" s="59">
        <v>44323</v>
      </c>
      <c r="Q6" s="13"/>
      <c r="R6" s="17"/>
      <c r="S6" s="23">
        <v>2017</v>
      </c>
      <c r="T6" s="8" t="s">
        <v>44</v>
      </c>
      <c r="V6" s="17"/>
      <c r="W6" s="19">
        <v>2010</v>
      </c>
      <c r="X6" s="10"/>
      <c r="AB6" s="13"/>
      <c r="AC6" s="13"/>
      <c r="AD6" s="13"/>
      <c r="AE6" s="13"/>
    </row>
    <row r="7" spans="1:31" ht="30" customHeight="1">
      <c r="A7" s="57" t="s">
        <v>29</v>
      </c>
      <c r="B7" s="57" t="s">
        <v>15</v>
      </c>
      <c r="C7" s="57" t="b">
        <f t="shared" si="1"/>
        <v>1</v>
      </c>
      <c r="D7" s="57">
        <v>2008</v>
      </c>
      <c r="E7" s="58"/>
      <c r="F7" s="58"/>
      <c r="G7" s="58" t="s">
        <v>45</v>
      </c>
      <c r="H7" s="57" t="b">
        <f t="shared" si="0"/>
        <v>1</v>
      </c>
      <c r="I7" s="57"/>
      <c r="J7" s="57" t="s">
        <v>46</v>
      </c>
      <c r="K7" s="57" t="s">
        <v>47</v>
      </c>
      <c r="L7" s="57" t="str">
        <f t="shared" ca="1" si="2"/>
        <v>OCCUPIED</v>
      </c>
      <c r="M7" s="57" t="s">
        <v>48</v>
      </c>
      <c r="N7" s="59">
        <v>44347</v>
      </c>
      <c r="Q7" s="13"/>
      <c r="R7" s="17"/>
      <c r="S7" s="18">
        <v>2022</v>
      </c>
      <c r="T7" s="10" t="s">
        <v>49</v>
      </c>
      <c r="V7" s="13"/>
      <c r="W7" s="13"/>
      <c r="X7" s="13"/>
      <c r="AB7" s="13"/>
      <c r="AC7" s="13"/>
      <c r="AD7" s="13"/>
      <c r="AE7" s="13"/>
    </row>
    <row r="8" spans="1:31" ht="30" customHeight="1">
      <c r="A8" s="57" t="s">
        <v>29</v>
      </c>
      <c r="B8" s="57" t="s">
        <v>15</v>
      </c>
      <c r="C8" s="57" t="b">
        <f t="shared" si="1"/>
        <v>1</v>
      </c>
      <c r="D8" s="57">
        <v>2009</v>
      </c>
      <c r="E8" s="57"/>
      <c r="F8" s="57" t="s">
        <v>50</v>
      </c>
      <c r="G8" s="57" t="s">
        <v>51</v>
      </c>
      <c r="H8" s="57" t="b">
        <f t="shared" si="0"/>
        <v>1</v>
      </c>
      <c r="I8" s="57"/>
      <c r="J8" s="57"/>
      <c r="K8" s="57" t="s">
        <v>26</v>
      </c>
      <c r="L8" s="57" t="str">
        <f t="shared" ca="1" si="2"/>
        <v>FREE</v>
      </c>
      <c r="M8" s="57"/>
      <c r="N8" s="59">
        <v>44311</v>
      </c>
      <c r="Q8" s="13"/>
      <c r="S8" s="13"/>
      <c r="T8" s="9"/>
      <c r="V8" s="15" t="s">
        <v>52</v>
      </c>
      <c r="W8" s="13"/>
      <c r="X8" s="9"/>
      <c r="AB8" s="13"/>
      <c r="AC8" s="13"/>
      <c r="AD8" s="13"/>
      <c r="AE8" s="13"/>
    </row>
    <row r="9" spans="1:31" ht="30" customHeight="1">
      <c r="A9" s="57" t="s">
        <v>29</v>
      </c>
      <c r="B9" s="57" t="s">
        <v>15</v>
      </c>
      <c r="C9" s="57" t="b">
        <f t="shared" si="1"/>
        <v>1</v>
      </c>
      <c r="D9" s="57">
        <v>2011</v>
      </c>
      <c r="E9" s="58"/>
      <c r="F9" s="58" t="s">
        <v>53</v>
      </c>
      <c r="G9" s="58" t="s">
        <v>54</v>
      </c>
      <c r="H9" s="57" t="b">
        <f t="shared" si="0"/>
        <v>1</v>
      </c>
      <c r="I9" s="57"/>
      <c r="J9" s="57" t="s">
        <v>55</v>
      </c>
      <c r="K9" s="57" t="s">
        <v>56</v>
      </c>
      <c r="L9" s="57" t="str">
        <f t="shared" ca="1" si="2"/>
        <v>ETA EXPIRED</v>
      </c>
      <c r="M9" s="57" t="s">
        <v>57</v>
      </c>
      <c r="N9" s="59"/>
      <c r="Q9" s="13"/>
      <c r="R9" s="15" t="s">
        <v>58</v>
      </c>
      <c r="V9" s="25"/>
      <c r="W9" s="26">
        <v>2009</v>
      </c>
      <c r="X9" s="8" t="s">
        <v>59</v>
      </c>
      <c r="Y9" s="27"/>
      <c r="Z9" s="27"/>
      <c r="AA9" s="27"/>
      <c r="AB9" s="13"/>
      <c r="AC9" s="13"/>
      <c r="AD9" s="13"/>
      <c r="AE9" s="13"/>
    </row>
    <row r="10" spans="1:31" ht="30" customHeight="1">
      <c r="A10" s="57" t="s">
        <v>29</v>
      </c>
      <c r="B10" s="57" t="s">
        <v>15</v>
      </c>
      <c r="C10" s="57" t="b">
        <f t="shared" si="1"/>
        <v>1</v>
      </c>
      <c r="D10" s="57">
        <v>2012</v>
      </c>
      <c r="E10" s="58"/>
      <c r="F10" s="58" t="s">
        <v>60</v>
      </c>
      <c r="G10" s="58" t="s">
        <v>61</v>
      </c>
      <c r="H10" s="57" t="b">
        <f t="shared" si="0"/>
        <v>1</v>
      </c>
      <c r="I10" s="57"/>
      <c r="J10" s="57" t="s">
        <v>62</v>
      </c>
      <c r="K10" s="57" t="s">
        <v>63</v>
      </c>
      <c r="L10" s="57" t="str">
        <f t="shared" ca="1" si="2"/>
        <v>OCCUPIED</v>
      </c>
      <c r="M10" s="57"/>
      <c r="N10" s="59">
        <v>44331</v>
      </c>
      <c r="Q10" s="13"/>
      <c r="R10" s="12" t="s">
        <v>64</v>
      </c>
      <c r="V10" s="17" t="s">
        <v>65</v>
      </c>
      <c r="W10" s="19">
        <v>2004</v>
      </c>
      <c r="X10" s="10" t="s">
        <v>59</v>
      </c>
      <c r="Y10" s="9"/>
      <c r="Z10" s="13"/>
      <c r="AA10" s="27"/>
      <c r="AB10" s="27"/>
      <c r="AC10" s="13"/>
      <c r="AD10" s="13"/>
      <c r="AE10" s="13"/>
    </row>
    <row r="11" spans="1:31" ht="30" customHeight="1">
      <c r="A11" s="57" t="s">
        <v>66</v>
      </c>
      <c r="B11" s="57" t="s">
        <v>15</v>
      </c>
      <c r="C11" s="57" t="b">
        <v>1</v>
      </c>
      <c r="D11" s="57">
        <v>2031</v>
      </c>
      <c r="E11" s="58"/>
      <c r="F11" s="58" t="s">
        <v>67</v>
      </c>
      <c r="G11" s="58" t="s">
        <v>68</v>
      </c>
      <c r="H11" s="57" t="b">
        <v>1</v>
      </c>
      <c r="I11" s="57"/>
      <c r="J11" s="57" t="s">
        <v>69</v>
      </c>
      <c r="K11" s="57"/>
      <c r="L11" s="57" t="str">
        <f t="shared" ca="1" si="2"/>
        <v>OCCUPIED</v>
      </c>
      <c r="M11" s="57"/>
      <c r="N11" s="59">
        <v>44331</v>
      </c>
      <c r="Q11" s="13"/>
      <c r="R11" s="17" t="s">
        <v>70</v>
      </c>
      <c r="S11" s="18">
        <v>2018</v>
      </c>
      <c r="T11" s="10" t="s">
        <v>71</v>
      </c>
      <c r="W11" s="13"/>
      <c r="X11" s="13"/>
      <c r="Y11" s="9"/>
      <c r="Z11" s="13"/>
      <c r="AA11" s="27"/>
      <c r="AB11" s="27"/>
      <c r="AC11" s="13"/>
      <c r="AD11" s="13"/>
      <c r="AE11" s="13"/>
    </row>
    <row r="12" spans="1:31" ht="30" customHeight="1">
      <c r="A12" s="57" t="s">
        <v>23</v>
      </c>
      <c r="B12" s="57" t="s">
        <v>15</v>
      </c>
      <c r="C12" s="57" t="b">
        <f t="shared" ref="C12:C29" si="3">IF(ISBLANK(B12), "NA", AND(VALUE(LEFT(B12, FIND(".", B12)-1))&lt;256, VALUE(MID(B12, FIND(".", B12)+1, FIND(".", B12, FIND(".", B12)+1)-FIND(".", B12)-1))&lt;256, VALUE(MID(B12, FIND(".",B12,FIND(".", B12)+1)+1, FIND(".", B12, FIND(".",B12,FIND(".", B12)+1)+1)-FIND(".",B12,FIND(".", B12)+1)-1))&lt;256, VALUE(RIGHT(B12,LEN(B12)-FIND(".",B12,FIND(".",B12,FIND(".",B12)+1)+1)))&lt;256))</f>
        <v>1</v>
      </c>
      <c r="D12" s="58">
        <v>2014</v>
      </c>
      <c r="E12" s="58"/>
      <c r="F12" s="58" t="s">
        <v>72</v>
      </c>
      <c r="G12" s="58" t="s">
        <v>73</v>
      </c>
      <c r="H12" s="57" t="b">
        <f t="shared" ref="H12:H29" si="4">IF(ISBLANK(G12), "NA", AND(VALUE(LEFT(G12, FIND(".", G12)-1))&lt;256, VALUE(MID(G12, FIND(".", G12)+1, FIND(".", G12, FIND(".", G12)+1)-FIND(".", G12)-1))&lt;256, VALUE(MID(G12, FIND(".",G12,FIND(".", G12)+1)+1, FIND(".", G12, FIND(".",G12,FIND(".", G12)+1)+1)-FIND(".",G12,FIND(".", G12)+1)-1))&lt;256, VALUE(RIGHT(G12,LEN(G12)-FIND(".",G12,FIND(".",G12,FIND(".",G12)+1)+1)))&lt;256))</f>
        <v>1</v>
      </c>
      <c r="I12" s="57"/>
      <c r="J12" s="57" t="s">
        <v>46</v>
      </c>
      <c r="K12" s="57" t="s">
        <v>74</v>
      </c>
      <c r="L12" s="57" t="str">
        <f t="shared" ca="1" si="2"/>
        <v>OCCUPIED</v>
      </c>
      <c r="M12" s="57" t="s">
        <v>48</v>
      </c>
      <c r="N12" s="59">
        <v>44347</v>
      </c>
      <c r="Q12" s="13"/>
      <c r="R12" s="17"/>
      <c r="S12" s="28">
        <v>2019</v>
      </c>
      <c r="T12" s="10" t="s">
        <v>71</v>
      </c>
      <c r="U12" s="27"/>
      <c r="V12" s="16" t="s">
        <v>75</v>
      </c>
      <c r="W12" s="13"/>
      <c r="X12" s="13"/>
      <c r="Y12" s="9"/>
      <c r="Z12" s="27"/>
      <c r="AA12" s="27"/>
      <c r="AB12" s="27"/>
      <c r="AC12" s="13"/>
      <c r="AD12" s="13"/>
      <c r="AE12" s="13"/>
    </row>
    <row r="13" spans="1:31" ht="46.5" customHeight="1">
      <c r="A13" s="57" t="s">
        <v>76</v>
      </c>
      <c r="B13" s="57" t="s">
        <v>15</v>
      </c>
      <c r="C13" s="57" t="b">
        <f t="shared" si="3"/>
        <v>1</v>
      </c>
      <c r="D13" s="57">
        <v>2015</v>
      </c>
      <c r="E13" s="58">
        <v>2016</v>
      </c>
      <c r="F13" s="58" t="s">
        <v>77</v>
      </c>
      <c r="G13" s="58" t="s">
        <v>78</v>
      </c>
      <c r="H13" s="57" t="b">
        <f t="shared" si="4"/>
        <v>1</v>
      </c>
      <c r="I13" s="57" t="s">
        <v>79</v>
      </c>
      <c r="J13" s="57" t="s">
        <v>80</v>
      </c>
      <c r="K13" s="57" t="s">
        <v>81</v>
      </c>
      <c r="L13" s="57" t="str">
        <f t="shared" ca="1" si="2"/>
        <v>ETA EXPIRED</v>
      </c>
      <c r="M13" s="57"/>
      <c r="N13" s="59">
        <v>44315</v>
      </c>
      <c r="Q13" s="13"/>
      <c r="R13" s="17"/>
      <c r="S13" s="18">
        <v>2020</v>
      </c>
      <c r="T13" s="10" t="s">
        <v>71</v>
      </c>
      <c r="V13" s="17"/>
      <c r="W13" s="29">
        <v>2012</v>
      </c>
      <c r="X13" s="10" t="s">
        <v>82</v>
      </c>
      <c r="Y13" s="9"/>
      <c r="Z13" s="27"/>
      <c r="AA13" s="27"/>
      <c r="AB13" s="27"/>
      <c r="AC13" s="13"/>
      <c r="AD13" s="13"/>
      <c r="AE13" s="13"/>
    </row>
    <row r="14" spans="1:31" ht="30" customHeight="1">
      <c r="A14" s="57" t="s">
        <v>83</v>
      </c>
      <c r="B14" s="57" t="s">
        <v>15</v>
      </c>
      <c r="C14" s="57" t="b">
        <f t="shared" si="3"/>
        <v>1</v>
      </c>
      <c r="D14" s="57">
        <v>2017</v>
      </c>
      <c r="E14" s="58"/>
      <c r="F14" s="58"/>
      <c r="G14" s="58" t="s">
        <v>84</v>
      </c>
      <c r="H14" s="57" t="b">
        <f t="shared" si="4"/>
        <v>1</v>
      </c>
      <c r="I14" s="57"/>
      <c r="J14" s="57" t="s">
        <v>69</v>
      </c>
      <c r="K14" s="57" t="s">
        <v>44</v>
      </c>
      <c r="L14" s="57" t="str">
        <f t="shared" ca="1" si="2"/>
        <v>OCCUPIED</v>
      </c>
      <c r="M14" s="57" t="s">
        <v>85</v>
      </c>
      <c r="N14" s="59">
        <v>44331</v>
      </c>
      <c r="Q14" s="13"/>
      <c r="R14" s="17"/>
      <c r="S14" s="18">
        <v>2021</v>
      </c>
      <c r="T14" s="10" t="s">
        <v>71</v>
      </c>
      <c r="V14" s="17"/>
      <c r="W14" s="29">
        <v>2013</v>
      </c>
      <c r="X14" s="10" t="s">
        <v>82</v>
      </c>
      <c r="Y14" s="13"/>
      <c r="Z14" s="13"/>
      <c r="AA14" s="13"/>
      <c r="AB14" s="13"/>
      <c r="AC14" s="13"/>
      <c r="AD14" s="13"/>
      <c r="AE14" s="13"/>
    </row>
    <row r="15" spans="1:31" ht="30" customHeight="1">
      <c r="A15" s="57" t="s">
        <v>29</v>
      </c>
      <c r="B15" s="57" t="s">
        <v>15</v>
      </c>
      <c r="C15" s="57" t="b">
        <f t="shared" si="3"/>
        <v>1</v>
      </c>
      <c r="D15" s="57">
        <v>2018</v>
      </c>
      <c r="E15" s="58"/>
      <c r="F15" s="58"/>
      <c r="G15" s="58" t="s">
        <v>86</v>
      </c>
      <c r="H15" s="57" t="b">
        <f t="shared" si="4"/>
        <v>1</v>
      </c>
      <c r="I15" s="57"/>
      <c r="J15" s="57"/>
      <c r="K15" s="57" t="s">
        <v>87</v>
      </c>
      <c r="L15" s="57" t="s">
        <v>88</v>
      </c>
      <c r="M15" s="57" t="s">
        <v>89</v>
      </c>
      <c r="N15" s="59">
        <v>44321</v>
      </c>
      <c r="Q15" s="13"/>
      <c r="R15" s="17"/>
      <c r="S15" s="23">
        <v>2027</v>
      </c>
      <c r="T15" s="10" t="s">
        <v>71</v>
      </c>
      <c r="V15" s="27"/>
      <c r="W15" s="13"/>
      <c r="X15" s="13"/>
      <c r="Z15" s="13"/>
      <c r="AA15" s="13"/>
      <c r="AB15" s="13"/>
      <c r="AC15" s="13"/>
      <c r="AD15" s="13"/>
      <c r="AE15" s="13"/>
    </row>
    <row r="16" spans="1:31" ht="30" customHeight="1">
      <c r="A16" s="57" t="s">
        <v>29</v>
      </c>
      <c r="B16" s="57" t="s">
        <v>15</v>
      </c>
      <c r="C16" s="57" t="b">
        <f t="shared" si="3"/>
        <v>1</v>
      </c>
      <c r="D16" s="57">
        <v>2019</v>
      </c>
      <c r="E16" s="58"/>
      <c r="F16" s="58"/>
      <c r="G16" s="58" t="s">
        <v>90</v>
      </c>
      <c r="H16" s="57" t="b">
        <f t="shared" si="4"/>
        <v>1</v>
      </c>
      <c r="I16" s="57"/>
      <c r="J16" s="57"/>
      <c r="K16" s="57" t="s">
        <v>26</v>
      </c>
      <c r="L16" s="57" t="str">
        <f t="shared" ca="1" si="2"/>
        <v>FREE</v>
      </c>
      <c r="M16" s="57"/>
      <c r="N16" s="59">
        <v>44311</v>
      </c>
      <c r="Q16" s="13"/>
      <c r="R16" s="17"/>
      <c r="S16" s="18">
        <v>2022</v>
      </c>
      <c r="T16" s="10" t="s">
        <v>71</v>
      </c>
      <c r="V16" s="30" t="s">
        <v>91</v>
      </c>
      <c r="W16" s="13"/>
      <c r="X16" s="13"/>
      <c r="Y16" s="27"/>
      <c r="AA16" s="13"/>
      <c r="AB16" s="27"/>
      <c r="AC16" s="13"/>
      <c r="AD16" s="13"/>
      <c r="AE16" s="13"/>
    </row>
    <row r="17" spans="1:31" ht="30" customHeight="1">
      <c r="A17" s="57" t="s">
        <v>83</v>
      </c>
      <c r="B17" s="57" t="s">
        <v>15</v>
      </c>
      <c r="C17" s="57" t="b">
        <f t="shared" si="3"/>
        <v>1</v>
      </c>
      <c r="D17" s="57">
        <v>2020</v>
      </c>
      <c r="E17" s="58"/>
      <c r="F17" s="58"/>
      <c r="G17" s="58" t="s">
        <v>92</v>
      </c>
      <c r="H17" s="57" t="b">
        <f t="shared" si="4"/>
        <v>1</v>
      </c>
      <c r="I17" s="57"/>
      <c r="J17" s="57"/>
      <c r="K17" s="57" t="s">
        <v>26</v>
      </c>
      <c r="L17" s="57" t="str">
        <f t="shared" ca="1" si="2"/>
        <v>FREE</v>
      </c>
      <c r="M17" s="57"/>
      <c r="N17" s="59">
        <v>44311</v>
      </c>
      <c r="Q17" s="13"/>
      <c r="V17" s="17" t="s">
        <v>93</v>
      </c>
      <c r="W17" s="31" t="s">
        <v>94</v>
      </c>
      <c r="X17" s="10" t="s">
        <v>95</v>
      </c>
      <c r="Y17" s="13"/>
      <c r="AA17" s="13"/>
      <c r="AB17" s="27"/>
      <c r="AC17" s="13"/>
      <c r="AD17" s="13"/>
      <c r="AE17" s="13"/>
    </row>
    <row r="18" spans="1:31" ht="30" customHeight="1">
      <c r="A18" s="57" t="s">
        <v>83</v>
      </c>
      <c r="B18" s="57" t="s">
        <v>15</v>
      </c>
      <c r="C18" s="57" t="b">
        <f t="shared" si="3"/>
        <v>1</v>
      </c>
      <c r="D18" s="57">
        <v>2021</v>
      </c>
      <c r="E18" s="58"/>
      <c r="F18" s="58" t="s">
        <v>96</v>
      </c>
      <c r="G18" s="58" t="s">
        <v>97</v>
      </c>
      <c r="H18" s="57" t="b">
        <f t="shared" si="4"/>
        <v>1</v>
      </c>
      <c r="I18" s="57"/>
      <c r="J18" s="57"/>
      <c r="K18" s="57" t="s">
        <v>87</v>
      </c>
      <c r="L18" s="57" t="s">
        <v>88</v>
      </c>
      <c r="M18" s="57" t="s">
        <v>98</v>
      </c>
      <c r="N18" s="59">
        <v>44321</v>
      </c>
      <c r="Q18" s="32"/>
      <c r="R18" s="16" t="s">
        <v>99</v>
      </c>
      <c r="U18" s="27"/>
      <c r="V18" s="33"/>
      <c r="W18" s="34">
        <v>2039</v>
      </c>
      <c r="X18" s="10" t="s">
        <v>95</v>
      </c>
      <c r="Y18" s="13"/>
      <c r="Z18" s="13"/>
      <c r="AA18" s="13"/>
      <c r="AB18" s="13"/>
      <c r="AC18" s="13"/>
      <c r="AD18" s="13"/>
      <c r="AE18" s="13"/>
    </row>
    <row r="19" spans="1:31" ht="30" customHeight="1">
      <c r="A19" s="57" t="s">
        <v>100</v>
      </c>
      <c r="B19" s="57" t="s">
        <v>15</v>
      </c>
      <c r="C19" s="57" t="b">
        <f t="shared" si="3"/>
        <v>1</v>
      </c>
      <c r="D19" s="57">
        <v>2022</v>
      </c>
      <c r="E19" s="58"/>
      <c r="F19" s="58"/>
      <c r="G19" s="58" t="s">
        <v>101</v>
      </c>
      <c r="H19" s="57" t="b">
        <f t="shared" si="4"/>
        <v>1</v>
      </c>
      <c r="I19" s="57"/>
      <c r="J19" s="57"/>
      <c r="K19" s="57" t="s">
        <v>39</v>
      </c>
      <c r="L19" s="57" t="str">
        <f t="shared" ca="1" si="2"/>
        <v>FREE</v>
      </c>
      <c r="M19" s="57"/>
      <c r="N19" s="59">
        <v>44326</v>
      </c>
      <c r="Q19" s="32"/>
      <c r="R19" s="17"/>
      <c r="S19" s="18">
        <v>2012</v>
      </c>
      <c r="T19" s="35" t="s">
        <v>102</v>
      </c>
      <c r="U19" s="27"/>
      <c r="V19" s="13"/>
      <c r="W19" s="13"/>
      <c r="X19" s="9"/>
      <c r="Y19" s="27"/>
      <c r="Z19" s="13"/>
      <c r="AA19" s="13"/>
      <c r="AB19" s="13"/>
      <c r="AC19" s="13"/>
      <c r="AD19" s="13"/>
      <c r="AE19" s="13"/>
    </row>
    <row r="20" spans="1:31" ht="44.25" customHeight="1">
      <c r="A20" s="57" t="s">
        <v>14</v>
      </c>
      <c r="B20" s="57" t="s">
        <v>15</v>
      </c>
      <c r="C20" s="57" t="b">
        <f t="shared" si="3"/>
        <v>1</v>
      </c>
      <c r="D20" s="57">
        <v>2034</v>
      </c>
      <c r="E20" s="58">
        <v>2035</v>
      </c>
      <c r="F20" s="58"/>
      <c r="G20" s="58" t="s">
        <v>103</v>
      </c>
      <c r="H20" s="57" t="b">
        <f t="shared" si="4"/>
        <v>1</v>
      </c>
      <c r="I20" s="57"/>
      <c r="J20" s="57" t="s">
        <v>104</v>
      </c>
      <c r="K20" s="57" t="s">
        <v>41</v>
      </c>
      <c r="L20" s="57" t="str">
        <f t="shared" ca="1" si="2"/>
        <v>OCCUPIED</v>
      </c>
      <c r="M20" s="57" t="s">
        <v>105</v>
      </c>
      <c r="N20" s="59">
        <v>44332</v>
      </c>
      <c r="Q20" s="13"/>
      <c r="R20" s="17" t="s">
        <v>106</v>
      </c>
      <c r="S20" s="28">
        <v>2014</v>
      </c>
      <c r="T20" s="7"/>
      <c r="U20" s="27"/>
      <c r="V20" s="9" t="s">
        <v>107</v>
      </c>
      <c r="W20" s="9"/>
      <c r="X20" s="27"/>
      <c r="Y20" s="27"/>
      <c r="AB20" s="13"/>
      <c r="AC20" s="13"/>
      <c r="AD20" s="13"/>
      <c r="AE20" s="13"/>
    </row>
    <row r="21" spans="1:31" s="13" customFormat="1" ht="30" customHeight="1">
      <c r="A21" s="57" t="s">
        <v>108</v>
      </c>
      <c r="B21" s="57" t="s">
        <v>15</v>
      </c>
      <c r="C21" s="57" t="b">
        <f t="shared" si="3"/>
        <v>1</v>
      </c>
      <c r="D21" s="57">
        <v>2023</v>
      </c>
      <c r="E21" s="58"/>
      <c r="F21" s="58" t="s">
        <v>109</v>
      </c>
      <c r="G21" s="58" t="s">
        <v>110</v>
      </c>
      <c r="H21" s="57" t="b">
        <f t="shared" si="4"/>
        <v>1</v>
      </c>
      <c r="I21" s="57"/>
      <c r="J21" s="57" t="s">
        <v>104</v>
      </c>
      <c r="K21" s="57"/>
      <c r="L21" s="57" t="str">
        <f t="shared" ca="1" si="2"/>
        <v>OCCUPIED</v>
      </c>
      <c r="M21" s="57" t="s">
        <v>111</v>
      </c>
      <c r="N21" s="59">
        <v>44339</v>
      </c>
      <c r="O21" s="14"/>
      <c r="P21" s="14"/>
      <c r="R21" s="17"/>
      <c r="S21" s="36" t="s">
        <v>112</v>
      </c>
      <c r="T21" s="36" t="s">
        <v>113</v>
      </c>
      <c r="U21" s="27"/>
      <c r="V21" s="17" t="s">
        <v>114</v>
      </c>
      <c r="W21" s="31" t="s">
        <v>115</v>
      </c>
      <c r="X21" s="10" t="s">
        <v>19</v>
      </c>
    </row>
    <row r="22" spans="1:31" ht="30" customHeight="1">
      <c r="A22" s="57" t="s">
        <v>116</v>
      </c>
      <c r="B22" s="57" t="s">
        <v>15</v>
      </c>
      <c r="C22" s="57" t="b">
        <f t="shared" si="3"/>
        <v>1</v>
      </c>
      <c r="D22" s="57">
        <v>2024</v>
      </c>
      <c r="E22" s="58"/>
      <c r="F22" s="58" t="s">
        <v>117</v>
      </c>
      <c r="G22" s="58" t="s">
        <v>118</v>
      </c>
      <c r="H22" s="57" t="b">
        <f t="shared" si="4"/>
        <v>1</v>
      </c>
      <c r="I22" s="57"/>
      <c r="J22" s="57" t="s">
        <v>69</v>
      </c>
      <c r="K22" s="57">
        <v>2027</v>
      </c>
      <c r="L22" s="57" t="str">
        <f t="shared" ca="1" si="2"/>
        <v>OCCUPIED</v>
      </c>
      <c r="M22" s="57" t="s">
        <v>119</v>
      </c>
      <c r="N22" s="59">
        <v>44331</v>
      </c>
      <c r="Q22" s="13"/>
      <c r="R22" s="17"/>
      <c r="S22" s="18">
        <v>2017</v>
      </c>
      <c r="T22" s="35" t="s">
        <v>120</v>
      </c>
      <c r="U22" s="27"/>
      <c r="V22" s="17"/>
      <c r="W22" s="29">
        <v>2038</v>
      </c>
      <c r="X22" s="10" t="s">
        <v>19</v>
      </c>
      <c r="Y22" s="27"/>
      <c r="Z22" s="27"/>
      <c r="AA22" s="13"/>
      <c r="AB22" s="13"/>
      <c r="AC22" s="13"/>
      <c r="AD22" s="13"/>
      <c r="AE22" s="13"/>
    </row>
    <row r="23" spans="1:31" ht="30" customHeight="1">
      <c r="A23" s="57" t="s">
        <v>121</v>
      </c>
      <c r="B23" s="57" t="s">
        <v>15</v>
      </c>
      <c r="C23" s="57" t="b">
        <f t="shared" si="3"/>
        <v>1</v>
      </c>
      <c r="D23" s="57">
        <v>2025</v>
      </c>
      <c r="E23" s="58"/>
      <c r="F23" s="58"/>
      <c r="G23" s="58" t="s">
        <v>122</v>
      </c>
      <c r="H23" s="57" t="b">
        <f t="shared" si="4"/>
        <v>1</v>
      </c>
      <c r="I23" s="57"/>
      <c r="J23" s="57" t="s">
        <v>123</v>
      </c>
      <c r="K23" s="57" t="s">
        <v>39</v>
      </c>
      <c r="L23" s="57" t="str">
        <f t="shared" ca="1" si="2"/>
        <v>ETA EXPIRED</v>
      </c>
      <c r="M23" s="57"/>
      <c r="N23" s="59">
        <v>44314</v>
      </c>
      <c r="Q23" s="13"/>
      <c r="R23" s="17"/>
      <c r="S23" s="35" t="s">
        <v>124</v>
      </c>
      <c r="T23" s="7" t="s">
        <v>41</v>
      </c>
      <c r="V23" s="13"/>
      <c r="W23" s="13"/>
      <c r="X23" s="13"/>
      <c r="Y23" s="13"/>
      <c r="AC23" s="13"/>
      <c r="AD23" s="13"/>
      <c r="AE23" s="13"/>
    </row>
    <row r="24" spans="1:31" ht="30" customHeight="1">
      <c r="A24" s="57" t="s">
        <v>125</v>
      </c>
      <c r="B24" s="57" t="s">
        <v>126</v>
      </c>
      <c r="C24" s="57" t="b">
        <f t="shared" si="3"/>
        <v>1</v>
      </c>
      <c r="D24" s="57">
        <v>2027</v>
      </c>
      <c r="E24" s="58"/>
      <c r="F24" s="58" t="s">
        <v>127</v>
      </c>
      <c r="G24" s="58" t="s">
        <v>128</v>
      </c>
      <c r="H24" s="57" t="b">
        <f t="shared" si="4"/>
        <v>1</v>
      </c>
      <c r="I24" s="57"/>
      <c r="J24" s="57" t="s">
        <v>62</v>
      </c>
      <c r="K24" s="57" t="s">
        <v>63</v>
      </c>
      <c r="L24" s="57" t="str">
        <f t="shared" ca="1" si="2"/>
        <v>OCCUPIED</v>
      </c>
      <c r="M24" s="57" t="s">
        <v>129</v>
      </c>
      <c r="N24" s="59">
        <v>44331</v>
      </c>
      <c r="Q24" s="13"/>
      <c r="V24" s="9"/>
      <c r="W24" s="13"/>
      <c r="X24" s="13"/>
      <c r="Y24" s="13"/>
      <c r="AC24" s="13"/>
      <c r="AD24" s="13"/>
      <c r="AE24" s="13"/>
    </row>
    <row r="25" spans="1:31" ht="30" customHeight="1">
      <c r="A25" s="57" t="s">
        <v>130</v>
      </c>
      <c r="B25" s="57" t="s">
        <v>15</v>
      </c>
      <c r="C25" s="57" t="b">
        <f t="shared" si="3"/>
        <v>1</v>
      </c>
      <c r="D25" s="57">
        <v>2028</v>
      </c>
      <c r="E25" s="58"/>
      <c r="F25" s="58"/>
      <c r="G25" s="58" t="s">
        <v>131</v>
      </c>
      <c r="H25" s="57" t="b">
        <f t="shared" si="4"/>
        <v>1</v>
      </c>
      <c r="I25" s="57" t="s">
        <v>132</v>
      </c>
      <c r="J25" s="57" t="s">
        <v>18</v>
      </c>
      <c r="K25" s="57" t="s">
        <v>81</v>
      </c>
      <c r="L25" s="57" t="str">
        <f t="shared" ca="1" si="2"/>
        <v>OCCUPIED</v>
      </c>
      <c r="M25" s="57" t="s">
        <v>20</v>
      </c>
      <c r="N25" s="59">
        <v>44330</v>
      </c>
      <c r="Q25" s="13"/>
      <c r="V25" s="9"/>
      <c r="W25" s="13"/>
      <c r="X25" s="13"/>
      <c r="Y25" s="13"/>
      <c r="AC25" s="13"/>
      <c r="AD25" s="13"/>
      <c r="AE25" s="13"/>
    </row>
    <row r="26" spans="1:31" ht="30" customHeight="1">
      <c r="A26" s="57" t="s">
        <v>14</v>
      </c>
      <c r="B26" s="57" t="s">
        <v>15</v>
      </c>
      <c r="C26" s="57" t="b">
        <f t="shared" si="3"/>
        <v>1</v>
      </c>
      <c r="D26" s="57">
        <v>2032</v>
      </c>
      <c r="E26" s="58"/>
      <c r="F26" s="58" t="s">
        <v>133</v>
      </c>
      <c r="G26" s="58" t="s">
        <v>134</v>
      </c>
      <c r="H26" s="57" t="b">
        <f t="shared" si="4"/>
        <v>1</v>
      </c>
      <c r="I26" s="57"/>
      <c r="J26" s="57" t="s">
        <v>18</v>
      </c>
      <c r="K26" s="57" t="s">
        <v>81</v>
      </c>
      <c r="L26" s="57" t="str">
        <f t="shared" ca="1" si="2"/>
        <v>OCCUPIED</v>
      </c>
      <c r="M26" s="57" t="s">
        <v>20</v>
      </c>
      <c r="N26" s="59">
        <v>44330</v>
      </c>
      <c r="Q26" s="13"/>
      <c r="V26" s="9"/>
      <c r="W26" s="13"/>
      <c r="X26" s="13"/>
      <c r="Y26" s="13"/>
      <c r="AC26" s="13"/>
      <c r="AD26" s="13"/>
      <c r="AE26" s="13"/>
    </row>
    <row r="27" spans="1:31" ht="30" customHeight="1">
      <c r="A27" s="57" t="s">
        <v>14</v>
      </c>
      <c r="B27" s="57" t="s">
        <v>15</v>
      </c>
      <c r="C27" s="57" t="b">
        <f t="shared" si="3"/>
        <v>1</v>
      </c>
      <c r="D27" s="57">
        <v>2039</v>
      </c>
      <c r="E27" s="58"/>
      <c r="F27" s="58" t="s">
        <v>53</v>
      </c>
      <c r="G27" s="58" t="s">
        <v>135</v>
      </c>
      <c r="H27" s="57" t="b">
        <f t="shared" si="4"/>
        <v>1</v>
      </c>
      <c r="I27" s="57"/>
      <c r="J27" s="57" t="s">
        <v>46</v>
      </c>
      <c r="K27" s="57" t="s">
        <v>136</v>
      </c>
      <c r="L27" s="57" t="str">
        <f t="shared" ca="1" si="2"/>
        <v>OCCUPIED</v>
      </c>
      <c r="M27" s="57" t="s">
        <v>48</v>
      </c>
      <c r="N27" s="59">
        <v>44347</v>
      </c>
      <c r="Q27" s="13"/>
      <c r="V27" s="9"/>
      <c r="W27" s="13"/>
      <c r="X27" s="13"/>
      <c r="Y27" s="13"/>
      <c r="AC27" s="13"/>
      <c r="AD27" s="13"/>
      <c r="AE27" s="13"/>
    </row>
    <row r="28" spans="1:31" ht="30" customHeight="1">
      <c r="A28" s="57" t="s">
        <v>137</v>
      </c>
      <c r="B28" s="57" t="s">
        <v>126</v>
      </c>
      <c r="C28" s="57" t="b">
        <f>IF(ISBLANK(B28), "NA", AND(VALUE(LEFT(B28, FIND(".", B28)-1))&lt;256, VALUE(MID(B28, FIND(".", B28)+1, FIND(".", B28, FIND(".", B28)+1)-FIND(".", B28)-1))&lt;256, VALUE(MID(B28, FIND(".",B28,FIND(".", B28)+1)+1, FIND(".", B28, FIND(".",B28,FIND(".", B28)+1)+1)-FIND(".",B28,FIND(".", B28)+1)-1))&lt;256, VALUE(RIGHT(B28,LEN(B28)-FIND(".",B28,FIND(".",B28,FIND(".",B28)+1)+1)))&lt;256))</f>
        <v>1</v>
      </c>
      <c r="D28" s="57">
        <v>2025</v>
      </c>
      <c r="E28" s="58"/>
      <c r="F28" s="58"/>
      <c r="G28" s="58"/>
      <c r="H28" s="57"/>
      <c r="I28" s="57"/>
      <c r="J28" s="57"/>
      <c r="K28" s="57"/>
      <c r="L28" s="57" t="str">
        <f t="shared" ca="1" si="2"/>
        <v>FREE</v>
      </c>
      <c r="M28" s="57"/>
      <c r="N28" s="59"/>
      <c r="Q28" s="13"/>
      <c r="V28" s="9"/>
      <c r="W28" s="13"/>
      <c r="X28" s="13"/>
      <c r="Y28" s="13"/>
      <c r="AC28" s="13"/>
      <c r="AD28" s="13"/>
      <c r="AE28" s="13"/>
    </row>
    <row r="29" spans="1:31" ht="30" customHeight="1">
      <c r="A29" s="57" t="s">
        <v>14</v>
      </c>
      <c r="B29" s="57" t="s">
        <v>15</v>
      </c>
      <c r="C29" s="57" t="b">
        <f t="shared" si="3"/>
        <v>1</v>
      </c>
      <c r="D29" s="57">
        <v>2040</v>
      </c>
      <c r="E29" s="58">
        <v>2041</v>
      </c>
      <c r="F29" s="58" t="s">
        <v>138</v>
      </c>
      <c r="G29" s="58" t="s">
        <v>139</v>
      </c>
      <c r="H29" s="57" t="b">
        <f t="shared" si="4"/>
        <v>1</v>
      </c>
      <c r="I29" s="57"/>
      <c r="J29" s="57" t="s">
        <v>55</v>
      </c>
      <c r="K29" s="57" t="s">
        <v>95</v>
      </c>
      <c r="L29" s="57" t="str">
        <f t="shared" ca="1" si="2"/>
        <v>ETA EXPIRED</v>
      </c>
      <c r="M29" s="57" t="s">
        <v>140</v>
      </c>
      <c r="N29" s="59"/>
      <c r="Q29" s="13"/>
      <c r="V29" s="9"/>
      <c r="W29" s="13"/>
      <c r="X29" s="13"/>
      <c r="Y29" s="13"/>
      <c r="AC29" s="13"/>
      <c r="AD29" s="13"/>
      <c r="AE29" s="13"/>
    </row>
    <row r="30" spans="1:31" ht="30" customHeight="1">
      <c r="A30" s="57" t="s">
        <v>141</v>
      </c>
      <c r="B30" s="57" t="s">
        <v>15</v>
      </c>
      <c r="C30" s="57" t="b">
        <f>IF(ISBLANK(B30), "NA", AND(VALUE(LEFT(B30, FIND(".", B30)-1))&lt;256, VALUE(MID(B30, FIND(".", B30)+1, FIND(".", B30, FIND(".", B30)+1)-FIND(".", B30)-1))&lt;256, VALUE(MID(B30, FIND(".",B30,FIND(".", B30)+1)+1, FIND(".", B30, FIND(".",B30,FIND(".", B30)+1)+1)-FIND(".",B30,FIND(".", B30)+1)-1))&lt;256, VALUE(RIGHT(B30,LEN(B30)-FIND(".",B30,FIND(".",B30,FIND(".",B30)+1)+1)))&lt;256))</f>
        <v>1</v>
      </c>
      <c r="D30" s="57">
        <v>2010</v>
      </c>
      <c r="E30" s="58"/>
      <c r="F30" s="58"/>
      <c r="G30" s="58" t="s">
        <v>142</v>
      </c>
      <c r="H30" s="57" t="b">
        <f>IF(ISBLANK(G30), "NA", AND(VALUE(LEFT(G30, FIND(".", G30)-1))&lt;256, VALUE(MID(G30, FIND(".", G30)+1, FIND(".", G30, FIND(".", G30)+1)-FIND(".", G30)-1))&lt;256, VALUE(MID(G30, FIND(".",G30,FIND(".", G30)+1)+1, FIND(".", G30, FIND(".",G30,FIND(".", G30)+1)+1)-FIND(".",G30,FIND(".", G30)+1)-1))&lt;256, VALUE(RIGHT(G30,LEN(G30)-FIND(".",G30,FIND(".",G30,FIND(".",G30)+1)+1)))&lt;256))</f>
        <v>1</v>
      </c>
      <c r="I30" s="57"/>
      <c r="J30" s="57"/>
      <c r="K30" s="57" t="s">
        <v>143</v>
      </c>
      <c r="L30" s="57" t="str">
        <f ca="1">IF(ISBLANK(J30),"FREE",IF(OR(ISBLANK(N30),N30&lt;TODAY()),"ETA EXPIRED","OCCUPIED"))</f>
        <v>FREE</v>
      </c>
      <c r="M30" s="57"/>
      <c r="N30" s="59"/>
      <c r="Q30" s="13"/>
      <c r="U30" s="24"/>
      <c r="V30" s="16" t="s">
        <v>144</v>
      </c>
      <c r="W30" s="13"/>
      <c r="X30" s="9"/>
      <c r="Y30" s="13"/>
      <c r="Z30" s="13"/>
      <c r="AA30" s="13"/>
      <c r="AB30" s="13"/>
      <c r="AC30" s="13"/>
      <c r="AD30" s="13"/>
      <c r="AE30" s="13"/>
    </row>
    <row r="31" spans="1:31" ht="14.1" customHeight="1">
      <c r="A31" s="60"/>
      <c r="B31" s="60"/>
      <c r="C31" s="60"/>
      <c r="D31" s="60"/>
      <c r="E31" s="61"/>
      <c r="F31" s="61"/>
      <c r="G31" s="61"/>
      <c r="H31" s="60"/>
      <c r="I31" s="60"/>
      <c r="J31" s="60"/>
      <c r="K31" s="60"/>
      <c r="L31" s="60"/>
      <c r="M31" s="60"/>
      <c r="N31" s="62"/>
      <c r="O31"/>
      <c r="P31"/>
      <c r="U31" s="12"/>
    </row>
    <row r="32" spans="1:31" ht="30" customHeight="1">
      <c r="A32" s="57" t="s">
        <v>145</v>
      </c>
      <c r="B32" s="57" t="s">
        <v>15</v>
      </c>
      <c r="C32" s="57" t="b">
        <f>IF(ISBLANK(B32), "NA", AND(VALUE(LEFT(B32, FIND(".", B32)-1))&lt;256, VALUE(MID(B32, FIND(".", B32)+1, FIND(".", B32, FIND(".", B32)+1)-FIND(".", B32)-1))&lt;256, VALUE(MID(B32, FIND(".",B32,FIND(".", B32)+1)+1, FIND(".", B32, FIND(".",B32,FIND(".", B32)+1)+1)-FIND(".",B32,FIND(".", B32)+1)-1))&lt;256, VALUE(RIGHT(B32,LEN(B32)-FIND(".",B32,FIND(".",B32,FIND(".",B32)+1)+1)))&lt;256))</f>
        <v>1</v>
      </c>
      <c r="D32" s="57"/>
      <c r="E32" s="58"/>
      <c r="F32" s="58"/>
      <c r="G32" s="58"/>
      <c r="H32" s="57" t="str">
        <f>IF(ISBLANK(G32), "NA", AND(VALUE(LEFT(G32, FIND(".", G32)-1))&lt;256, VALUE(MID(G32, FIND(".", G32)+1, FIND(".", G32, FIND(".", G32)+1)-FIND(".", G32)-1))&lt;256, VALUE(MID(G32, FIND(".",G32,FIND(".", G32)+1)+1, FIND(".", G32, FIND(".",G32,FIND(".", G32)+1)+1)-FIND(".",G32,FIND(".", G32)+1)-1))&lt;256, VALUE(RIGHT(G32,LEN(G32)-FIND(".",G32,FIND(".",G32,FIND(".",G32)+1)+1)))&lt;256))</f>
        <v>NA</v>
      </c>
      <c r="I32" s="57"/>
      <c r="J32" s="57" t="s">
        <v>146</v>
      </c>
      <c r="K32" s="57" t="s">
        <v>147</v>
      </c>
      <c r="L32" s="57" t="str">
        <f ca="1">IF(ISBLANK(J32),"FREE",IF(OR(ISBLANK(N32),N32&lt;TODAY()),"ETA EXPIRED","OCCUPIED"))</f>
        <v>ETA EXPIRED</v>
      </c>
      <c r="M32" s="57" t="s">
        <v>148</v>
      </c>
      <c r="N32" s="59">
        <v>44316</v>
      </c>
      <c r="Q32" s="13"/>
      <c r="V32" s="9"/>
      <c r="W32" s="13"/>
      <c r="X32" s="13"/>
      <c r="Y32" s="13"/>
      <c r="AC32" s="13"/>
      <c r="AD32" s="13"/>
      <c r="AE32" s="13"/>
    </row>
    <row r="33" spans="1:31" ht="29.1" customHeight="1" thickBot="1">
      <c r="J33" s="38"/>
    </row>
    <row r="34" spans="1:31" ht="42.95" customHeight="1" thickBot="1">
      <c r="A34"/>
      <c r="B34" s="71" t="s">
        <v>149</v>
      </c>
      <c r="C34" s="72"/>
      <c r="D34" s="72"/>
      <c r="E34" s="72"/>
      <c r="F34" s="72"/>
      <c r="G34" s="73"/>
      <c r="J34" s="38"/>
    </row>
    <row r="35" spans="1:31" ht="20.100000000000001" thickBot="1">
      <c r="B35" s="39"/>
      <c r="C35" s="39"/>
      <c r="D35" s="40"/>
      <c r="F35" s="39"/>
      <c r="G35" s="39"/>
      <c r="H35" s="39"/>
      <c r="I35" s="39"/>
      <c r="J35" s="38"/>
      <c r="Q35" s="13"/>
      <c r="V35" s="9"/>
      <c r="W35" s="13"/>
      <c r="X35" s="13"/>
      <c r="Y35" s="13"/>
      <c r="AC35" s="13"/>
      <c r="AD35" s="13"/>
      <c r="AE35" s="13"/>
    </row>
    <row r="36" spans="1:31">
      <c r="A36" s="76" t="s">
        <v>150</v>
      </c>
      <c r="B36" s="48"/>
      <c r="C36" s="48"/>
      <c r="D36" s="48"/>
      <c r="E36" s="48"/>
      <c r="F36" s="48"/>
      <c r="G36" s="49"/>
      <c r="J36" s="38"/>
      <c r="N36" s="12"/>
      <c r="Q36" s="13"/>
      <c r="V36" s="9"/>
      <c r="W36" s="13"/>
      <c r="X36" s="13"/>
      <c r="Y36" s="13"/>
      <c r="AC36" s="13"/>
      <c r="AD36" s="13"/>
      <c r="AE36" s="13"/>
    </row>
    <row r="37" spans="1:31" ht="18.95">
      <c r="A37" s="77"/>
      <c r="B37" s="47"/>
      <c r="C37" s="47"/>
      <c r="D37" s="47"/>
      <c r="E37" s="47"/>
      <c r="F37" s="47"/>
      <c r="G37" s="50"/>
      <c r="J37" s="38"/>
      <c r="Q37" s="13"/>
      <c r="R37" s="16" t="s">
        <v>151</v>
      </c>
      <c r="S37" s="13"/>
      <c r="T37" s="24"/>
      <c r="V37" s="25" t="s">
        <v>65</v>
      </c>
      <c r="W37" s="41">
        <v>2008</v>
      </c>
      <c r="X37" s="8" t="s">
        <v>152</v>
      </c>
      <c r="Y37" s="13"/>
      <c r="Z37" s="13"/>
      <c r="AA37" s="13"/>
      <c r="AB37" s="13"/>
      <c r="AC37" s="13"/>
      <c r="AD37" s="13"/>
      <c r="AE37" s="13"/>
    </row>
    <row r="38" spans="1:31" ht="20.100000000000001" thickBot="1">
      <c r="A38" s="77"/>
      <c r="B38" s="74" t="s">
        <v>153</v>
      </c>
      <c r="C38" s="74"/>
      <c r="D38" s="74"/>
      <c r="E38" s="74"/>
      <c r="F38" s="74"/>
      <c r="G38" s="75"/>
      <c r="R38" s="17"/>
      <c r="S38" s="19">
        <v>2011</v>
      </c>
      <c r="T38" s="10" t="s">
        <v>154</v>
      </c>
      <c r="U38" s="27"/>
      <c r="V38" s="25"/>
      <c r="W38" s="29">
        <v>2011</v>
      </c>
      <c r="X38" s="10" t="s">
        <v>56</v>
      </c>
      <c r="Y38" s="9"/>
      <c r="Z38" s="27"/>
      <c r="AA38" s="27"/>
      <c r="AB38" s="13"/>
      <c r="AC38" s="13"/>
      <c r="AD38" s="13"/>
      <c r="AE38" s="13"/>
    </row>
    <row r="39" spans="1:31" ht="42" customHeight="1">
      <c r="A39" s="77"/>
      <c r="B39" s="74" t="s">
        <v>155</v>
      </c>
      <c r="C39" s="74"/>
      <c r="D39" s="74"/>
      <c r="E39" s="74"/>
      <c r="F39" s="74"/>
      <c r="G39" s="75"/>
      <c r="J39" s="63" t="s">
        <v>156</v>
      </c>
      <c r="K39" s="64">
        <f>COUNTA(Table6[Router Internal Name])</f>
        <v>30</v>
      </c>
      <c r="R39" s="33"/>
      <c r="S39" s="43">
        <v>2012</v>
      </c>
      <c r="T39" s="7" t="s">
        <v>63</v>
      </c>
      <c r="V39" s="17"/>
      <c r="W39" s="29">
        <v>2014</v>
      </c>
      <c r="X39" s="11" t="s">
        <v>157</v>
      </c>
      <c r="Y39" s="27"/>
      <c r="Z39" s="13"/>
      <c r="AA39" s="27"/>
      <c r="AB39" s="13"/>
      <c r="AC39" s="13"/>
      <c r="AD39" s="13"/>
      <c r="AE39" s="13"/>
    </row>
    <row r="40" spans="1:31" ht="27" customHeight="1">
      <c r="A40" s="77"/>
      <c r="B40" s="74" t="s">
        <v>158</v>
      </c>
      <c r="C40" s="74"/>
      <c r="D40" s="74"/>
      <c r="E40" s="74"/>
      <c r="F40" s="74"/>
      <c r="G40" s="75"/>
      <c r="J40" s="65" t="s">
        <v>159</v>
      </c>
      <c r="K40" s="68">
        <f ca="1">COUNTIF(L2:L32,"*OCCUPIED*")</f>
        <v>13</v>
      </c>
      <c r="R40" s="25"/>
      <c r="S40" s="8">
        <v>2027</v>
      </c>
      <c r="T40" s="8" t="s">
        <v>63</v>
      </c>
      <c r="V40" s="17"/>
      <c r="W40" s="29">
        <v>2008</v>
      </c>
      <c r="X40" s="11" t="s">
        <v>157</v>
      </c>
      <c r="Y40" s="27"/>
      <c r="Z40" s="27"/>
      <c r="AA40" s="13"/>
      <c r="AB40" s="13"/>
      <c r="AC40" s="13"/>
      <c r="AD40" s="13"/>
      <c r="AE40" s="13"/>
    </row>
    <row r="41" spans="1:31" ht="41.1" customHeight="1">
      <c r="A41" s="77"/>
      <c r="B41" s="74" t="s">
        <v>160</v>
      </c>
      <c r="C41" s="74"/>
      <c r="D41" s="74"/>
      <c r="E41" s="74"/>
      <c r="F41" s="74"/>
      <c r="G41" s="75"/>
      <c r="J41" s="66" t="s">
        <v>161</v>
      </c>
      <c r="K41" s="68">
        <f ca="1">COUNTIF(L2:L32,"*ETA*")</f>
        <v>7</v>
      </c>
      <c r="R41" s="25"/>
      <c r="S41" s="8">
        <v>2014</v>
      </c>
      <c r="T41" s="8"/>
      <c r="V41" s="15" t="s">
        <v>162</v>
      </c>
      <c r="W41" s="9"/>
      <c r="X41" s="13"/>
      <c r="Y41" s="27"/>
      <c r="Z41" s="27"/>
      <c r="AA41" s="13"/>
      <c r="AB41" s="13"/>
      <c r="AC41" s="13"/>
      <c r="AD41" s="13"/>
      <c r="AE41" s="13"/>
    </row>
    <row r="42" spans="1:31" ht="29.1" customHeight="1" thickBot="1">
      <c r="A42" s="77"/>
      <c r="B42" s="74" t="s">
        <v>163</v>
      </c>
      <c r="C42" s="74"/>
      <c r="D42" s="74"/>
      <c r="E42" s="74"/>
      <c r="F42" s="74"/>
      <c r="G42" s="75"/>
      <c r="J42" s="67" t="s">
        <v>65</v>
      </c>
      <c r="K42" s="69">
        <f ca="1">COUNTIF(L2:L32,"*FREE*")</f>
        <v>10</v>
      </c>
      <c r="R42" s="19"/>
      <c r="S42" s="10" t="s">
        <v>112</v>
      </c>
      <c r="T42" s="19"/>
      <c r="V42" s="44" t="s">
        <v>164</v>
      </c>
      <c r="W42" s="29">
        <v>2005</v>
      </c>
      <c r="X42" s="10" t="s">
        <v>165</v>
      </c>
      <c r="Y42" s="13"/>
      <c r="AB42" s="13"/>
      <c r="AC42" s="13"/>
      <c r="AD42" s="13"/>
      <c r="AE42" s="13"/>
    </row>
    <row r="43" spans="1:31" ht="27" customHeight="1">
      <c r="A43" s="77"/>
      <c r="B43" s="74" t="s">
        <v>166</v>
      </c>
      <c r="C43" s="74"/>
      <c r="D43" s="74"/>
      <c r="E43" s="74"/>
      <c r="F43" s="74"/>
      <c r="G43" s="75"/>
      <c r="K43" s="42"/>
      <c r="R43" s="13"/>
      <c r="S43" s="27"/>
      <c r="T43" s="13"/>
      <c r="V43" s="44"/>
      <c r="W43" s="45"/>
      <c r="X43" s="7"/>
      <c r="Y43" s="13"/>
      <c r="AB43" s="13"/>
      <c r="AC43" s="13"/>
      <c r="AD43" s="13"/>
      <c r="AE43" s="13"/>
    </row>
    <row r="44" spans="1:31" ht="18.95" thickBot="1">
      <c r="A44" s="78"/>
      <c r="B44" s="51"/>
      <c r="C44" s="51"/>
      <c r="D44" s="51"/>
      <c r="E44" s="51"/>
      <c r="F44" s="51"/>
      <c r="G44" s="52"/>
      <c r="V44" s="33"/>
      <c r="W44" s="45"/>
      <c r="X44" s="7"/>
      <c r="Y44" s="13"/>
      <c r="AB44" s="13"/>
      <c r="AC44" s="13"/>
      <c r="AD44" s="13"/>
      <c r="AE44" s="13"/>
    </row>
    <row r="45" spans="1:31" ht="18.95" thickBot="1">
      <c r="A45" s="46"/>
      <c r="B45" s="46"/>
      <c r="C45" s="46"/>
      <c r="D45" s="46"/>
      <c r="E45" s="46"/>
      <c r="F45" s="46"/>
      <c r="G45" s="46"/>
      <c r="V45" s="33"/>
      <c r="W45" s="45"/>
      <c r="X45" s="7"/>
      <c r="Y45" s="13"/>
      <c r="AB45" s="13"/>
      <c r="AC45" s="13"/>
      <c r="AD45" s="13"/>
      <c r="AE45" s="13"/>
    </row>
    <row r="46" spans="1:31" ht="18.95" customHeight="1">
      <c r="A46" s="76" t="s">
        <v>167</v>
      </c>
      <c r="B46" s="48"/>
      <c r="C46" s="48"/>
      <c r="D46" s="48"/>
      <c r="E46" s="48"/>
      <c r="F46" s="48"/>
      <c r="G46" s="49"/>
      <c r="V46" s="33"/>
      <c r="W46" s="31" t="s">
        <v>124</v>
      </c>
      <c r="X46" s="7" t="s">
        <v>41</v>
      </c>
      <c r="Y46" s="13"/>
      <c r="Z46" s="13"/>
      <c r="AA46" s="13"/>
      <c r="AB46" s="13"/>
      <c r="AC46" s="13"/>
      <c r="AD46" s="13"/>
      <c r="AE46" s="13"/>
    </row>
    <row r="47" spans="1:31" ht="18.95" customHeight="1" thickBot="1">
      <c r="A47" s="77"/>
      <c r="B47" s="74" t="s">
        <v>168</v>
      </c>
      <c r="C47" s="74"/>
      <c r="D47" s="74"/>
      <c r="E47" s="74"/>
      <c r="F47" s="74"/>
      <c r="G47" s="75"/>
      <c r="V47" s="9"/>
      <c r="Y47" s="27"/>
    </row>
    <row r="48" spans="1:31" ht="39.950000000000003" customHeight="1">
      <c r="A48" s="77"/>
      <c r="B48" s="74" t="s">
        <v>169</v>
      </c>
      <c r="C48" s="74"/>
      <c r="D48" s="74"/>
      <c r="E48" s="74"/>
      <c r="F48" s="74"/>
      <c r="G48" s="75"/>
      <c r="J48" s="55" t="s">
        <v>170</v>
      </c>
      <c r="K48" s="53" t="s">
        <v>171</v>
      </c>
      <c r="M48" s="13"/>
    </row>
    <row r="49" spans="1:30" ht="39" thickBot="1">
      <c r="A49" s="77"/>
      <c r="B49" s="74" t="s">
        <v>172</v>
      </c>
      <c r="C49" s="74"/>
      <c r="D49" s="74"/>
      <c r="E49" s="74"/>
      <c r="F49" s="74"/>
      <c r="G49" s="75"/>
      <c r="J49" s="56" t="s">
        <v>173</v>
      </c>
      <c r="K49" s="54" t="s">
        <v>174</v>
      </c>
    </row>
    <row r="50" spans="1:30" ht="42.95" customHeight="1">
      <c r="A50" s="77"/>
      <c r="B50" s="74" t="s">
        <v>175</v>
      </c>
      <c r="C50" s="74"/>
      <c r="D50" s="74"/>
      <c r="E50" s="74"/>
      <c r="F50" s="74"/>
      <c r="G50" s="75"/>
      <c r="AB50" s="13"/>
      <c r="AC50" s="13"/>
      <c r="AD50" s="13"/>
    </row>
    <row r="51" spans="1:30" ht="24" customHeight="1" thickBot="1">
      <c r="A51" s="78"/>
      <c r="B51" s="51"/>
      <c r="C51" s="51"/>
      <c r="D51" s="51"/>
      <c r="E51" s="51"/>
      <c r="F51" s="51"/>
      <c r="G51" s="52"/>
      <c r="AB51" s="13"/>
      <c r="AC51" s="13"/>
      <c r="AD51" s="13"/>
    </row>
    <row r="52" spans="1:30">
      <c r="AB52" s="27"/>
      <c r="AC52" s="13"/>
      <c r="AD52" s="13"/>
    </row>
    <row r="53" spans="1:30">
      <c r="AB53" s="27"/>
      <c r="AC53" s="13"/>
      <c r="AD53" s="13"/>
    </row>
    <row r="54" spans="1:30">
      <c r="AB54" s="27"/>
      <c r="AC54" s="13"/>
      <c r="AD54" s="13"/>
    </row>
    <row r="57" spans="1:30">
      <c r="A57"/>
      <c r="B57"/>
      <c r="C57"/>
      <c r="D57"/>
      <c r="E57"/>
      <c r="F57"/>
      <c r="G57"/>
      <c r="H57"/>
      <c r="I57"/>
      <c r="J57"/>
    </row>
    <row r="58" spans="1:30">
      <c r="A58"/>
      <c r="B58"/>
      <c r="C58"/>
      <c r="D58"/>
      <c r="E58"/>
      <c r="F58"/>
      <c r="G58"/>
      <c r="H58"/>
      <c r="I58"/>
      <c r="J58"/>
    </row>
    <row r="59" spans="1:30">
      <c r="A59"/>
      <c r="B59"/>
      <c r="C59"/>
      <c r="D59"/>
      <c r="E59"/>
      <c r="F59"/>
      <c r="G59"/>
      <c r="H59"/>
      <c r="I59"/>
      <c r="J59"/>
    </row>
    <row r="60" spans="1:30">
      <c r="A60"/>
      <c r="B60"/>
      <c r="C60"/>
      <c r="D60"/>
      <c r="E60"/>
      <c r="F60"/>
      <c r="G60"/>
      <c r="H60"/>
      <c r="I60"/>
      <c r="J60"/>
    </row>
    <row r="61" spans="1:30">
      <c r="A61"/>
      <c r="B61"/>
      <c r="C61"/>
      <c r="D61"/>
      <c r="E61"/>
      <c r="F61"/>
      <c r="G61"/>
      <c r="H61"/>
      <c r="I61"/>
      <c r="J61"/>
    </row>
  </sheetData>
  <sortState xmlns:xlrd2="http://schemas.microsoft.com/office/spreadsheetml/2017/richdata2" ref="A2:M36">
    <sortCondition ref="A2:A36"/>
  </sortState>
  <mergeCells count="13">
    <mergeCell ref="B34:G34"/>
    <mergeCell ref="B49:G49"/>
    <mergeCell ref="B50:G50"/>
    <mergeCell ref="A36:A44"/>
    <mergeCell ref="A46:A51"/>
    <mergeCell ref="B40:G40"/>
    <mergeCell ref="B41:G41"/>
    <mergeCell ref="B42:G42"/>
    <mergeCell ref="B43:G43"/>
    <mergeCell ref="B47:G47"/>
    <mergeCell ref="B48:G48"/>
    <mergeCell ref="B38:G38"/>
    <mergeCell ref="B39:G39"/>
  </mergeCells>
  <phoneticPr fontId="7" type="noConversion"/>
  <conditionalFormatting sqref="L2:L32">
    <cfRule type="containsText" dxfId="37" priority="1" operator="containsText" text="FREE">
      <formula>NOT(ISERROR(SEARCH("FREE",L2)))</formula>
    </cfRule>
    <cfRule type="containsText" dxfId="36" priority="4" operator="containsText" text="ETA EXPIRED">
      <formula>NOT(ISERROR(SEARCH("ETA EXPIRED",L2)))</formula>
    </cfRule>
    <cfRule type="containsText" dxfId="35" priority="5" operator="containsText" text="OCCUPIED">
      <formula>NOT(ISERROR(SEARCH("OCCUPIED",L2)))</formula>
    </cfRule>
  </conditionalFormatting>
  <conditionalFormatting sqref="N32:P32 N2:P30">
    <cfRule type="cellIs" dxfId="34" priority="2" operator="lessThan">
      <formula>TODAY()</formula>
    </cfRule>
  </conditionalFormatting>
  <dataValidations count="15">
    <dataValidation type="list" allowBlank="1" showInputMessage="1" showErrorMessage="1" sqref="W15:W16 AC20:AC21 AC4:AC8 AA40:AA41 AC10:AC13 AB9 AC52:AC54 AA22 W11:W12 AC42:AC45" xr:uid="{333FB99D-B206-E94E-B2AD-EF8E626F726F}">
      <formula1>"OCCUPIED,FREE"</formula1>
    </dataValidation>
    <dataValidation type="custom" allowBlank="1" showErrorMessage="1" errorTitle="No Spaces are allowed" error="Router internal name cannot have spaces." promptTitle="No spaces are allowed" prompt="Router internal name cannot have spaces." sqref="A32 A2:A30" xr:uid="{7876ED0D-37EE-3744-8DF7-32E24E6FE701}">
      <formula1>A2=SUBSTITUTE(A2," ","")</formula1>
    </dataValidation>
    <dataValidation type="whole" allowBlank="1" showErrorMessage="1" errorTitle="Only number allowed" error="Console port can only be a number." sqref="D52:D56 D62:D1048576 D32 D1:D30" xr:uid="{FE73833A-1E45-834E-82D2-A0183C543E6D}">
      <formula1>0</formula1>
      <formula2>9999</formula2>
    </dataValidation>
    <dataValidation type="custom" allowBlank="1" showInputMessage="1" showErrorMessage="1" sqref="B1:C1 B52:C55 B62:C1048576" xr:uid="{A1503DA9-4237-3043-888B-249D7144CAE5}">
      <formula1>AND(--LEFT(B2,FIND(".",B2)-1)&lt;256,--(MID(SUBSTITUTE(B2,".",REPT(" ",99)),99,99))&lt;256,--(MID(SUBSTITUTE(B2,".",REPT(" ",99)),198,99))&lt;256,--TRIM(RIGHT(SUBSTITUTE(B2,".",REPT(" ",99)),99))&lt;256)</formula1>
    </dataValidation>
    <dataValidation type="custom" allowBlank="1" showErrorMessage="1" errorTitle="Invalid IP Address" error="Please enter a valid IP address" sqref="B2" xr:uid="{F0939BFF-E15E-2B46-B4C4-C62C5D4A7C03}">
      <formula1>AND(C2,TRUE)</formula1>
    </dataValidation>
    <dataValidation type="custom" allowBlank="1" showInputMessage="1" showErrorMessage="1" errorTitle="Invalid IP address" error="Please enter a valid IP address" sqref="G32 G2:G30" xr:uid="{C9337BAC-571F-AB47-8479-A8CBA5002837}">
      <formula1>AND(G2,TRUE)</formula1>
    </dataValidation>
    <dataValidation type="whole" allowBlank="1" showInputMessage="1" showErrorMessage="1" errorTitle="Only number allowed" error="Console port can only be a number." sqref="E52:E56 E62:E1048576 E32 E1:E30" xr:uid="{65299A5D-6637-0F4A-BCD9-C491A019A300}">
      <formula1>0</formula1>
      <formula2>9999</formula2>
    </dataValidation>
    <dataValidation type="custom" allowBlank="1" showInputMessage="1" showErrorMessage="1" sqref="B56:C56" xr:uid="{979671A9-7B64-0D49-8F6A-06A1E17D855D}">
      <formula1>AND(--LEFT(#REF!,FIND(".",#REF!)-1)&lt;256,--(MID(SUBSTITUTE(#REF!,".",REPT(" ",99)),99,99))&lt;256,--(MID(SUBSTITUTE(#REF!,".",REPT(" ",99)),198,99))&lt;256,--TRIM(RIGHT(SUBSTITUTE(#REF!,".",REPT(" ",99)),99))&lt;256)</formula1>
    </dataValidation>
    <dataValidation type="custom" allowBlank="1" showInputMessage="1" showErrorMessage="1" errorTitle="Blank row" error="Please leave this row blank." promptTitle="Blank row" prompt="This row has been intentionally left blank." sqref="A31:N31" xr:uid="{45CA0509-8607-E247-9993-D4E6C2F9E36B}">
      <formula1>ISBLANK(A31)</formula1>
    </dataValidation>
    <dataValidation type="list" allowBlank="1" showInputMessage="1" showErrorMessage="1" promptTitle="Do not touch this cell" prompt="This will auto-update based on data in &quot;User&quot; and &quot;ETA&quot; column of this row." sqref="L32 L2:L30" xr:uid="{73E9A6DE-3566-9540-9D4D-B1C0055A3D0F}">
      <formula1>"OCCUPIED,FREE,ETA EXPIRED"</formula1>
    </dataValidation>
    <dataValidation type="date" operator="greaterThan" allowBlank="1" showInputMessage="1" showErrorMessage="1" errorTitle="ETA cannot be in past" error="Please enter a valid ETA in future." sqref="O32:P32 O2:P30" xr:uid="{0780FB51-4415-6B4E-9B48-497745EF2C6C}">
      <formula1>TODAY()</formula1>
    </dataValidation>
    <dataValidation type="date" allowBlank="1" showInputMessage="1" showErrorMessage="1" sqref="O39:P39 O36:P36 N35:P35 N37:P38 N40:P1048576" xr:uid="{41333361-C490-B448-8584-8A1E1732954D}">
      <formula1>44256</formula1>
      <formula2>47554</formula2>
    </dataValidation>
    <dataValidation type="date" operator="greaterThanOrEqual" allowBlank="1" showInputMessage="1" showErrorMessage="1" errorTitle="Invalid Date" error="Please enter a valid date in future." sqref="N32 N2:N30" xr:uid="{5783BE9C-5E2C-A44B-B0BA-4E6AEDDFB499}">
      <formula1>TODAY()</formula1>
    </dataValidation>
    <dataValidation type="date" operator="greaterThan" allowBlank="1" showInputMessage="1" showErrorMessage="1" sqref="O30:P30" xr:uid="{01013DE6-378F-564A-8068-35695D80D536}">
      <formula1>TODAY()</formula1>
    </dataValidation>
    <dataValidation type="custom" allowBlank="1" showErrorMessage="1" errorTitle="Invalid IP Address" error="Please enter a valid IP address" sqref="B32 B3:B30" xr:uid="{F6AA24B2-5894-AB46-8ED5-15231A08A8AD}">
      <formula1>OR(AND(C3,TRUE), "NA")</formula1>
    </dataValidation>
  </dataValidations>
  <hyperlinks>
    <hyperlink ref="B34:G34" r:id="rId1" display="show_topology" xr:uid="{E5F2E802-70D5-2E4B-8291-5BD2EDF30A06}"/>
  </hyperlinks>
  <pageMargins left="0.7" right="0.7" top="0.75" bottom="0.75" header="0.3" footer="0.3"/>
  <pageSetup paperSize="9" orientation="portrait" horizontalDpi="0" verticalDpi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" operator="containsText" id="{BD0D62BA-0544-475A-AE20-9D97F4EBCF40}">
            <xm:f>NOT(ISERROR(SEARCH("OCCUPIED",L9)))</xm:f>
            <xm:f>"OCCUPIED"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AB9 W11:W12 W15 V35:V36 V32 L38:L1048576 AC42:AC45 V23:V30</xm:sqref>
        </x14:conditionalFormatting>
        <x14:conditionalFormatting xmlns:xm="http://schemas.microsoft.com/office/excel/2006/main">
          <x14:cfRule type="containsText" priority="47" operator="containsText" id="{E848F300-0A4E-4E36-A796-4E2945DD00DD}">
            <xm:f>NOT(ISERROR(SEARCH("FREE",L9)))</xm:f>
            <xm:f>"FREE"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AB9 W11:W12 W15 V35:V36 V32 L38:L1048576 AC42:AC45 V23:V30</xm:sqref>
        </x14:conditionalFormatting>
        <x14:conditionalFormatting xmlns:xm="http://schemas.microsoft.com/office/excel/2006/main">
          <x14:cfRule type="containsText" priority="30" operator="containsText" id="{0D44BD13-611F-4A09-A0A6-251390E8D68A}">
            <xm:f>NOT(ISERROR(SEARCH("OCCUPIED",AA22)))</xm:f>
            <xm:f>"OCCUPIED"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AA22</xm:sqref>
        </x14:conditionalFormatting>
        <x14:conditionalFormatting xmlns:xm="http://schemas.microsoft.com/office/excel/2006/main">
          <x14:cfRule type="containsText" priority="29" operator="containsText" id="{07BB6ED4-9B17-4B22-8F09-37F09D71943B}">
            <xm:f>NOT(ISERROR(SEARCH("FREE",AA22)))</xm:f>
            <xm:f>"FREE"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AA22</xm:sqref>
        </x14:conditionalFormatting>
        <x14:conditionalFormatting xmlns:xm="http://schemas.microsoft.com/office/excel/2006/main">
          <x14:cfRule type="containsText" priority="20" operator="containsText" id="{157EF812-EEBE-406A-9B5C-0BCC1B3F140E}">
            <xm:f>NOT(ISERROR(SEARCH("OCCUPIED",AC4)))</xm:f>
            <xm:f>"OCCUPIED"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AC4:AC8</xm:sqref>
        </x14:conditionalFormatting>
        <x14:conditionalFormatting xmlns:xm="http://schemas.microsoft.com/office/excel/2006/main">
          <x14:cfRule type="containsText" priority="19" operator="containsText" id="{0E4E9BE2-A910-4F28-844A-42C4F1D55EAD}">
            <xm:f>NOT(ISERROR(SEARCH("FREE",AC4)))</xm:f>
            <xm:f>"FREE"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AC4:AC8</xm:sqref>
        </x14:conditionalFormatting>
        <x14:conditionalFormatting xmlns:xm="http://schemas.microsoft.com/office/excel/2006/main">
          <x14:cfRule type="containsText" priority="26" operator="containsText" id="{29281569-88C6-41A9-8CEF-D562B5DEC00C}">
            <xm:f>NOT(ISERROR(SEARCH("OCCUPIED",AA40)))</xm:f>
            <xm:f>"OCCUPIED"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AA40:AA41</xm:sqref>
        </x14:conditionalFormatting>
        <x14:conditionalFormatting xmlns:xm="http://schemas.microsoft.com/office/excel/2006/main">
          <x14:cfRule type="containsText" priority="25" operator="containsText" id="{E432797A-314D-4D71-BCF0-33309A3A04B5}">
            <xm:f>NOT(ISERROR(SEARCH("FREE",AA40)))</xm:f>
            <xm:f>"FREE"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AA40:AA41</xm:sqref>
        </x14:conditionalFormatting>
        <x14:conditionalFormatting xmlns:xm="http://schemas.microsoft.com/office/excel/2006/main">
          <x14:cfRule type="containsText" priority="22" operator="containsText" id="{B279D7C9-84EC-49C1-9B1A-E047BCD6B2D8}">
            <xm:f>NOT(ISERROR(SEARCH("OCCUPIED",AC10)))</xm:f>
            <xm:f>"OCCUPIED"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AC10:AC13</xm:sqref>
        </x14:conditionalFormatting>
        <x14:conditionalFormatting xmlns:xm="http://schemas.microsoft.com/office/excel/2006/main">
          <x14:cfRule type="containsText" priority="21" operator="containsText" id="{9253D5E1-FD5D-4340-876C-7584A28CB07A}">
            <xm:f>NOT(ISERROR(SEARCH("FREE",AC10)))</xm:f>
            <xm:f>"FREE"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AC10:AC13</xm:sqref>
        </x14:conditionalFormatting>
        <x14:conditionalFormatting xmlns:xm="http://schemas.microsoft.com/office/excel/2006/main">
          <x14:cfRule type="containsText" priority="18" operator="containsText" id="{219EB421-6E8B-459D-84A6-D7E69DFD6F4E}">
            <xm:f>NOT(ISERROR(SEARCH("OCCUPIED",V19)))</xm:f>
            <xm:f>"OCCUPIED"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V19:V20</xm:sqref>
        </x14:conditionalFormatting>
        <x14:conditionalFormatting xmlns:xm="http://schemas.microsoft.com/office/excel/2006/main">
          <x14:cfRule type="containsText" priority="17" operator="containsText" id="{743E6490-D7B4-47B8-9F5D-F8C612CE73D9}">
            <xm:f>NOT(ISERROR(SEARCH("FREE",V19)))</xm:f>
            <xm:f>"FREE"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V19:V20</xm:sqref>
        </x14:conditionalFormatting>
        <x14:conditionalFormatting xmlns:xm="http://schemas.microsoft.com/office/excel/2006/main">
          <x14:cfRule type="containsText" priority="16" operator="containsText" id="{EC161361-CCAB-4D1A-B74F-B134BDDBA6AA}">
            <xm:f>NOT(ISERROR(SEARCH("OCCUPIED",AC20)))</xm:f>
            <xm:f>"OCCUPIED"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containsText" priority="15" operator="containsText" id="{A9966E7A-39C0-4D23-8A1A-B72B016FDA84}">
            <xm:f>NOT(ISERROR(SEARCH("FREE",AC20)))</xm:f>
            <xm:f>"FREE"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containsText" priority="14" operator="containsText" id="{77584355-3B9C-4286-A648-4A2913D0C177}">
            <xm:f>NOT(ISERROR(SEARCH("OCCUPIED",AC38)))</xm:f>
            <xm:f>"OCCUPIED"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AC38:AC39</xm:sqref>
        </x14:conditionalFormatting>
        <x14:conditionalFormatting xmlns:xm="http://schemas.microsoft.com/office/excel/2006/main">
          <x14:cfRule type="containsText" priority="13" operator="containsText" id="{329A45AF-874D-4D9B-BEC8-B0BE28FA4AB3}">
            <xm:f>NOT(ISERROR(SEARCH("FREE",AC38)))</xm:f>
            <xm:f>"FREE"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AC38:AC39</xm:sqref>
        </x14:conditionalFormatting>
        <x14:conditionalFormatting xmlns:xm="http://schemas.microsoft.com/office/excel/2006/main">
          <x14:cfRule type="containsText" priority="12" operator="containsText" id="{569BAD29-639E-432F-B5B3-5A0D2754390B}">
            <xm:f>NOT(ISERROR(SEARCH("OCCUPIED",AC52)))</xm:f>
            <xm:f>"OCCUPIED"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AC52:AC54</xm:sqref>
        </x14:conditionalFormatting>
        <x14:conditionalFormatting xmlns:xm="http://schemas.microsoft.com/office/excel/2006/main">
          <x14:cfRule type="containsText" priority="11" operator="containsText" id="{37359DB3-5E36-4A3E-8281-04CA6275F935}">
            <xm:f>NOT(ISERROR(SEARCH("FREE",AC52)))</xm:f>
            <xm:f>"FREE"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AC52:AC54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2BD1-FF14-4565-8EBC-545D740D0BB7}">
  <dimension ref="B4:I27"/>
  <sheetViews>
    <sheetView workbookViewId="0">
      <selection activeCell="E12" sqref="E12"/>
    </sheetView>
  </sheetViews>
  <sheetFormatPr defaultColWidth="11" defaultRowHeight="14.1"/>
  <cols>
    <col min="1" max="1" width="16" customWidth="1"/>
    <col min="2" max="2" width="18" customWidth="1"/>
    <col min="8" max="8" width="11.5" customWidth="1"/>
  </cols>
  <sheetData>
    <row r="4" spans="2:9">
      <c r="B4" s="3" t="s">
        <v>1</v>
      </c>
      <c r="C4" s="3" t="s">
        <v>176</v>
      </c>
      <c r="D4" s="3"/>
      <c r="E4" s="3" t="s">
        <v>9</v>
      </c>
      <c r="F4" s="3" t="s">
        <v>177</v>
      </c>
      <c r="G4" s="3" t="s">
        <v>178</v>
      </c>
      <c r="H4" s="3" t="s">
        <v>179</v>
      </c>
      <c r="I4" s="3" t="s">
        <v>178</v>
      </c>
    </row>
    <row r="5" spans="2:9">
      <c r="B5" s="4" t="s">
        <v>15</v>
      </c>
      <c r="C5" s="4">
        <v>2004</v>
      </c>
      <c r="D5" s="1"/>
      <c r="E5" s="1" t="s">
        <v>180</v>
      </c>
      <c r="F5" s="1"/>
      <c r="G5" s="1"/>
      <c r="H5" s="1"/>
      <c r="I5" s="1"/>
    </row>
    <row r="6" spans="2:9">
      <c r="B6" s="4" t="s">
        <v>15</v>
      </c>
      <c r="C6" s="4">
        <v>2007</v>
      </c>
      <c r="D6" s="1"/>
      <c r="E6" s="1" t="s">
        <v>180</v>
      </c>
      <c r="F6" s="1"/>
      <c r="G6" s="1"/>
      <c r="H6" s="1"/>
      <c r="I6" s="1"/>
    </row>
    <row r="7" spans="2:9">
      <c r="B7" s="4" t="s">
        <v>15</v>
      </c>
      <c r="C7" s="6">
        <v>2009</v>
      </c>
      <c r="D7" s="1"/>
      <c r="E7" s="1" t="s">
        <v>180</v>
      </c>
      <c r="F7" s="1"/>
      <c r="G7" s="1"/>
      <c r="H7" s="1"/>
      <c r="I7" s="1"/>
    </row>
    <row r="8" spans="2:9">
      <c r="B8" s="4" t="s">
        <v>15</v>
      </c>
      <c r="C8" s="4">
        <v>2019</v>
      </c>
      <c r="D8" s="1"/>
      <c r="E8" s="1" t="s">
        <v>180</v>
      </c>
      <c r="F8" s="1"/>
      <c r="G8" s="1"/>
      <c r="H8" s="1"/>
      <c r="I8" s="1"/>
    </row>
    <row r="9" spans="2:9">
      <c r="B9" s="4" t="s">
        <v>15</v>
      </c>
      <c r="C9" s="1">
        <v>2005</v>
      </c>
      <c r="D9" s="1"/>
      <c r="E9" s="1" t="s">
        <v>181</v>
      </c>
      <c r="F9" s="1"/>
      <c r="G9" s="1"/>
      <c r="H9" s="1"/>
      <c r="I9" s="1"/>
    </row>
    <row r="10" spans="2:9">
      <c r="B10" s="4" t="s">
        <v>15</v>
      </c>
      <c r="C10" s="1">
        <v>2023</v>
      </c>
      <c r="D10" s="1"/>
      <c r="E10" s="1" t="s">
        <v>181</v>
      </c>
      <c r="F10" s="1"/>
      <c r="G10" s="1"/>
      <c r="H10" s="1"/>
      <c r="I10" s="1"/>
    </row>
    <row r="11" spans="2:9">
      <c r="B11" s="4" t="s">
        <v>15</v>
      </c>
      <c r="C11" s="2" t="s">
        <v>124</v>
      </c>
      <c r="D11" s="1"/>
      <c r="E11" s="1" t="s">
        <v>181</v>
      </c>
      <c r="F11" s="1"/>
      <c r="G11" s="1"/>
      <c r="H11" s="1"/>
      <c r="I11" s="1"/>
    </row>
    <row r="12" spans="2:9">
      <c r="B12" s="4" t="s">
        <v>15</v>
      </c>
      <c r="C12" s="1">
        <v>2017</v>
      </c>
      <c r="D12" s="1"/>
      <c r="E12" s="1" t="s">
        <v>181</v>
      </c>
      <c r="F12" s="1"/>
      <c r="G12" s="1"/>
      <c r="H12" s="1"/>
      <c r="I12" s="1"/>
    </row>
    <row r="13" spans="2:9">
      <c r="B13" s="4" t="s">
        <v>15</v>
      </c>
      <c r="C13" s="1">
        <v>2008</v>
      </c>
      <c r="D13" s="1"/>
      <c r="E13" s="1" t="s">
        <v>46</v>
      </c>
      <c r="F13" s="1"/>
      <c r="G13" s="1"/>
      <c r="H13" s="1"/>
      <c r="I13" s="1"/>
    </row>
    <row r="14" spans="2:9">
      <c r="B14" s="4" t="s">
        <v>15</v>
      </c>
      <c r="C14" s="1">
        <v>2014</v>
      </c>
      <c r="D14" s="1"/>
      <c r="E14" s="1" t="s">
        <v>46</v>
      </c>
      <c r="F14" s="1"/>
      <c r="G14" s="1"/>
      <c r="H14" s="1"/>
      <c r="I14" s="1"/>
    </row>
    <row r="15" spans="2:9">
      <c r="B15" s="4" t="s">
        <v>15</v>
      </c>
      <c r="C15" s="1">
        <v>2021</v>
      </c>
      <c r="D15" s="1"/>
      <c r="E15" s="1" t="s">
        <v>182</v>
      </c>
      <c r="F15" s="1"/>
      <c r="G15" s="1"/>
      <c r="H15" s="1"/>
      <c r="I15" s="1"/>
    </row>
    <row r="16" spans="2:9">
      <c r="B16" s="4" t="s">
        <v>15</v>
      </c>
      <c r="C16" s="4">
        <v>2018</v>
      </c>
      <c r="D16" s="1"/>
      <c r="E16" s="1" t="s">
        <v>182</v>
      </c>
      <c r="F16" s="1"/>
      <c r="G16" s="1"/>
      <c r="H16" s="1"/>
      <c r="I16" s="1"/>
    </row>
    <row r="17" spans="2:9">
      <c r="B17" s="4" t="s">
        <v>15</v>
      </c>
      <c r="C17" s="4">
        <v>2006</v>
      </c>
      <c r="D17" s="1"/>
      <c r="E17" s="4" t="s">
        <v>183</v>
      </c>
      <c r="F17" s="1"/>
      <c r="G17" s="1"/>
      <c r="H17" s="1"/>
      <c r="I17" s="1"/>
    </row>
    <row r="18" spans="2:9">
      <c r="B18" s="4" t="s">
        <v>15</v>
      </c>
      <c r="C18" s="4">
        <v>2022</v>
      </c>
      <c r="D18" s="1"/>
      <c r="E18" s="4" t="s">
        <v>183</v>
      </c>
      <c r="F18" s="1"/>
      <c r="G18" s="1"/>
      <c r="H18" s="1"/>
      <c r="I18" s="1"/>
    </row>
    <row r="19" spans="2:9">
      <c r="B19" s="4" t="s">
        <v>15</v>
      </c>
      <c r="C19" s="4">
        <v>2025</v>
      </c>
      <c r="D19" s="1"/>
      <c r="E19" s="1" t="s">
        <v>184</v>
      </c>
      <c r="F19" s="1"/>
      <c r="G19" s="1"/>
      <c r="H19" s="1"/>
      <c r="I19" s="1"/>
    </row>
    <row r="20" spans="2:9">
      <c r="B20" s="4" t="s">
        <v>15</v>
      </c>
      <c r="C20" s="4">
        <v>2021</v>
      </c>
      <c r="D20" s="1"/>
      <c r="E20" s="1" t="s">
        <v>184</v>
      </c>
      <c r="F20" s="1"/>
      <c r="G20" s="1"/>
      <c r="H20" s="1"/>
      <c r="I20" s="1"/>
    </row>
    <row r="21" spans="2:9">
      <c r="B21" s="4" t="s">
        <v>15</v>
      </c>
      <c r="C21" s="5">
        <v>2032</v>
      </c>
      <c r="D21" s="1"/>
      <c r="E21" s="1" t="s">
        <v>185</v>
      </c>
      <c r="F21" s="1"/>
      <c r="G21" s="1"/>
      <c r="H21" s="1"/>
      <c r="I21" s="1"/>
    </row>
    <row r="22" spans="2:9">
      <c r="B22" s="4" t="s">
        <v>15</v>
      </c>
      <c r="C22" s="5">
        <v>2028</v>
      </c>
      <c r="D22" s="1"/>
      <c r="E22" s="1" t="s">
        <v>185</v>
      </c>
      <c r="F22" s="1"/>
      <c r="G22" s="1"/>
      <c r="H22" s="1"/>
      <c r="I22" s="1"/>
    </row>
    <row r="23" spans="2:9">
      <c r="B23" s="4" t="s">
        <v>15</v>
      </c>
      <c r="C23" s="2" t="s">
        <v>186</v>
      </c>
      <c r="D23" s="1"/>
      <c r="E23" s="1" t="s">
        <v>185</v>
      </c>
      <c r="F23" s="1"/>
      <c r="G23" s="1"/>
      <c r="H23" s="1"/>
      <c r="I23" s="1"/>
    </row>
    <row r="24" spans="2:9">
      <c r="B24" s="4" t="s">
        <v>15</v>
      </c>
      <c r="C24" s="4">
        <v>2015</v>
      </c>
      <c r="D24" s="1"/>
      <c r="E24" s="2" t="s">
        <v>55</v>
      </c>
      <c r="F24" s="1"/>
      <c r="G24" s="1"/>
      <c r="H24" s="1"/>
      <c r="I24" s="1"/>
    </row>
    <row r="25" spans="2:9">
      <c r="B25" s="4" t="s">
        <v>15</v>
      </c>
      <c r="C25" s="2" t="s">
        <v>94</v>
      </c>
      <c r="D25" s="1"/>
      <c r="E25" s="2" t="s">
        <v>55</v>
      </c>
      <c r="F25" s="1"/>
      <c r="G25" s="1"/>
      <c r="H25" s="1"/>
      <c r="I25" s="1"/>
    </row>
    <row r="26" spans="2:9">
      <c r="B26" s="4" t="s">
        <v>15</v>
      </c>
      <c r="C26" s="4">
        <v>2035</v>
      </c>
      <c r="D26" s="1"/>
      <c r="E26" s="2" t="s">
        <v>146</v>
      </c>
      <c r="F26" s="1"/>
      <c r="G26" s="1"/>
      <c r="H26" s="1"/>
      <c r="I26" s="1"/>
    </row>
    <row r="27" spans="2:9">
      <c r="B27" s="4" t="s">
        <v>15</v>
      </c>
      <c r="C27" s="1">
        <v>2013</v>
      </c>
      <c r="D27" s="1"/>
      <c r="E27" s="2" t="s">
        <v>146</v>
      </c>
      <c r="F27" s="1"/>
      <c r="G27" s="1"/>
      <c r="H27" s="1"/>
      <c r="I27" s="1"/>
    </row>
  </sheetData>
  <dataValidations count="3">
    <dataValidation type="custom" allowBlank="1" showErrorMessage="1" errorTitle="Invalid IP Address" error="Please enter a valid IP address" sqref="B5" xr:uid="{F8C1C6C8-7D11-4236-886D-3C9FB6927C30}">
      <formula1>AND(C5,TRUE)</formula1>
    </dataValidation>
    <dataValidation type="whole" allowBlank="1" showErrorMessage="1" errorTitle="Only number allowed" error="Console port can only be a number." sqref="C5:C8 C16:C22 C24 C26" xr:uid="{61C9C2AF-A1C2-4565-9EE1-EE7FD0306ECC}">
      <formula1>0</formula1>
      <formula2>9999</formula2>
    </dataValidation>
    <dataValidation type="custom" allowBlank="1" showErrorMessage="1" errorTitle="Invalid IP Address" error="Please enter a valid IP address" sqref="B6:B27" xr:uid="{B6327DDF-6256-420F-854F-6AFAE885B0E9}">
      <formula1>OR(AND(C6,TRUE), "NA")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Deepika Rani Rameshbabu (drameshb)</cp:lastModifiedBy>
  <cp:revision/>
  <dcterms:created xsi:type="dcterms:W3CDTF">2020-06-26T12:06:12Z</dcterms:created>
  <dcterms:modified xsi:type="dcterms:W3CDTF">2021-05-12T11:51:44Z</dcterms:modified>
  <cp:category/>
  <cp:contentStatus/>
</cp:coreProperties>
</file>