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2.xml" ContentType="application/vnd.openxmlformats-officedocument.drawing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3.xml" ContentType="application/vnd.openxmlformats-officedocument.drawing+xml"/>
  <Override PartName="/xl/ink/ink20.xml" ContentType="application/inkml+xml"/>
  <Override PartName="/xl/drawings/drawing4.xml" ContentType="application/vnd.openxmlformats-officedocument.drawing+xml"/>
  <Override PartName="/xl/ink/ink21.xml" ContentType="application/inkml+xml"/>
  <Override PartName="/xl/drawings/drawing5.xml" ContentType="application/vnd.openxmlformats-officedocument.drawing+xml"/>
  <Override PartName="/xl/ink/ink22.xml" ContentType="application/inkml+xml"/>
  <Override PartName="/xl/drawings/drawing6.xml" ContentType="application/vnd.openxmlformats-officedocument.drawing+xml"/>
  <Override PartName="/xl/ink/ink23.xml" ContentType="application/inkml+xml"/>
  <Override PartName="/xl/drawings/drawing7.xml" ContentType="application/vnd.openxmlformats-officedocument.drawing+xml"/>
  <Override PartName="/xl/ink/ink24.xml" ContentType="application/inkml+xml"/>
  <Override PartName="/xl/drawings/drawing8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mittal/Downloads/"/>
    </mc:Choice>
  </mc:AlternateContent>
  <xr:revisionPtr revIDLastSave="0" documentId="13_ncr:1_{A2956CB3-37BB-4342-ABB4-94DE929C16C2}" xr6:coauthVersionLast="47" xr6:coauthVersionMax="47" xr10:uidLastSave="{00000000-0000-0000-0000-000000000000}"/>
  <bookViews>
    <workbookView xWindow="0" yWindow="760" windowWidth="34560" windowHeight="20580" activeTab="6" xr2:uid="{99957BDF-A3A9-0E47-87D9-D1C76E76FF35}"/>
  </bookViews>
  <sheets>
    <sheet name="Explanation" sheetId="1" r:id="rId1"/>
    <sheet name="2-No of layers" sheetId="2" r:id="rId2"/>
    <sheet name="3-Now deciding No of channels" sheetId="3" r:id="rId3"/>
    <sheet name="4-Now DO and BN" sheetId="4" r:id="rId4"/>
    <sheet name="5- with dilation" sheetId="5" r:id="rId5"/>
    <sheet name="6- with dilation depthwise" sheetId="8" r:id="rId6"/>
    <sheet name="7-dilation depthwise conv3 str2" sheetId="9" r:id="rId7"/>
    <sheet name="Assignment no of layer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9" l="1"/>
  <c r="Q7" i="9"/>
  <c r="J7" i="9"/>
  <c r="Q18" i="9"/>
  <c r="N18" i="9"/>
  <c r="J18" i="9" s="1"/>
  <c r="Q17" i="9"/>
  <c r="P18" i="9" s="1"/>
  <c r="N17" i="9"/>
  <c r="J17" i="9" s="1"/>
  <c r="Q16" i="9"/>
  <c r="P17" i="9" s="1"/>
  <c r="N16" i="9"/>
  <c r="J16" i="9" s="1"/>
  <c r="Q15" i="9"/>
  <c r="P16" i="9" s="1"/>
  <c r="N15" i="9"/>
  <c r="J15" i="9" s="1"/>
  <c r="Q14" i="9"/>
  <c r="P15" i="9" s="1"/>
  <c r="N14" i="9"/>
  <c r="Q13" i="9"/>
  <c r="P14" i="9" s="1"/>
  <c r="N13" i="9"/>
  <c r="J13" i="9" s="1"/>
  <c r="Q12" i="9"/>
  <c r="P13" i="9" s="1"/>
  <c r="N12" i="9"/>
  <c r="J12" i="9" s="1"/>
  <c r="Q11" i="9"/>
  <c r="P12" i="9" s="1"/>
  <c r="N11" i="9"/>
  <c r="J11" i="9"/>
  <c r="Q10" i="9"/>
  <c r="P11" i="9" s="1"/>
  <c r="N10" i="9"/>
  <c r="J10" i="9" s="1"/>
  <c r="Q9" i="9"/>
  <c r="P10" i="9" s="1"/>
  <c r="N9" i="9"/>
  <c r="J9" i="9"/>
  <c r="Q8" i="9"/>
  <c r="P9" i="9" s="1"/>
  <c r="N8" i="9"/>
  <c r="J8" i="9"/>
  <c r="Q6" i="9"/>
  <c r="P8" i="9" s="1"/>
  <c r="J6" i="9"/>
  <c r="Q5" i="9"/>
  <c r="J5" i="9"/>
  <c r="N4" i="9"/>
  <c r="O4" i="9" s="1"/>
  <c r="Q3" i="9"/>
  <c r="W3" i="9" s="1"/>
  <c r="X3" i="9" s="1"/>
  <c r="N3" i="9"/>
  <c r="J3" i="9"/>
  <c r="F3" i="9" s="1"/>
  <c r="G3" i="9"/>
  <c r="M3" i="9" s="1"/>
  <c r="L4" i="9" s="1"/>
  <c r="J6" i="8"/>
  <c r="Q6" i="8"/>
  <c r="Q17" i="8"/>
  <c r="Q16" i="8"/>
  <c r="P17" i="8" s="1"/>
  <c r="Q15" i="8"/>
  <c r="P16" i="8" s="1"/>
  <c r="Q14" i="8"/>
  <c r="P15" i="8" s="1"/>
  <c r="Q13" i="8"/>
  <c r="P14" i="8" s="1"/>
  <c r="Q12" i="8"/>
  <c r="P13" i="8" s="1"/>
  <c r="Q11" i="8"/>
  <c r="P12" i="8" s="1"/>
  <c r="Q10" i="8"/>
  <c r="P11" i="8" s="1"/>
  <c r="Q9" i="8"/>
  <c r="P10" i="8" s="1"/>
  <c r="Q8" i="8"/>
  <c r="W8" i="8" s="1"/>
  <c r="Q7" i="8"/>
  <c r="P8" i="8" s="1"/>
  <c r="Q5" i="8"/>
  <c r="P6" i="8" s="1"/>
  <c r="Q4" i="8"/>
  <c r="W4" i="8" s="1"/>
  <c r="N17" i="8"/>
  <c r="J17" i="8" s="1"/>
  <c r="N16" i="8"/>
  <c r="J16" i="8" s="1"/>
  <c r="N15" i="8"/>
  <c r="J15" i="8" s="1"/>
  <c r="N14" i="8"/>
  <c r="J14" i="8" s="1"/>
  <c r="N13" i="8"/>
  <c r="J13" i="8" s="1"/>
  <c r="N12" i="8"/>
  <c r="J12" i="8" s="1"/>
  <c r="N11" i="8"/>
  <c r="J11" i="8" s="1"/>
  <c r="N10" i="8"/>
  <c r="J10" i="8" s="1"/>
  <c r="N9" i="8"/>
  <c r="J9" i="8" s="1"/>
  <c r="N8" i="8"/>
  <c r="N7" i="8"/>
  <c r="J7" i="8" s="1"/>
  <c r="J5" i="8"/>
  <c r="N4" i="8"/>
  <c r="Q3" i="8"/>
  <c r="N3" i="8"/>
  <c r="J3" i="8" s="1"/>
  <c r="F3" i="8" s="1"/>
  <c r="G3" i="8"/>
  <c r="W12" i="5"/>
  <c r="W8" i="5"/>
  <c r="W3" i="5"/>
  <c r="K9" i="5"/>
  <c r="K14" i="5" s="1"/>
  <c r="K15" i="5" s="1"/>
  <c r="K16" i="5" s="1"/>
  <c r="I14" i="5"/>
  <c r="I12" i="5"/>
  <c r="I16" i="5"/>
  <c r="H5" i="6"/>
  <c r="H6" i="6" s="1"/>
  <c r="H7" i="6" s="1"/>
  <c r="H8" i="6" s="1"/>
  <c r="F5" i="6"/>
  <c r="E6" i="6" s="1"/>
  <c r="F6" i="6" s="1"/>
  <c r="E7" i="6" s="1"/>
  <c r="F7" i="6" s="1"/>
  <c r="E8" i="6" s="1"/>
  <c r="F8" i="6" s="1"/>
  <c r="Q16" i="5"/>
  <c r="N16" i="5"/>
  <c r="Q15" i="5"/>
  <c r="N15" i="5"/>
  <c r="Q14" i="5"/>
  <c r="N14" i="5"/>
  <c r="N13" i="5"/>
  <c r="Q12" i="5"/>
  <c r="N12" i="5"/>
  <c r="J12" i="5" s="1"/>
  <c r="Q11" i="5"/>
  <c r="W11" i="5" s="1"/>
  <c r="N11" i="5"/>
  <c r="J11" i="5" s="1"/>
  <c r="Q10" i="5"/>
  <c r="P11" i="5" s="1"/>
  <c r="N10" i="5"/>
  <c r="N9" i="5"/>
  <c r="Q8" i="5"/>
  <c r="N8" i="5"/>
  <c r="I8" i="5"/>
  <c r="Q7" i="5"/>
  <c r="W7" i="5" s="1"/>
  <c r="N7" i="5"/>
  <c r="X7" i="5" s="1"/>
  <c r="Q6" i="5"/>
  <c r="P7" i="5" s="1"/>
  <c r="N6" i="5"/>
  <c r="I6" i="5"/>
  <c r="N5" i="5"/>
  <c r="Q4" i="5"/>
  <c r="W4" i="5" s="1"/>
  <c r="N4" i="5"/>
  <c r="X4" i="5" s="1"/>
  <c r="Q3" i="5"/>
  <c r="P4" i="5" s="1"/>
  <c r="N3" i="5"/>
  <c r="O3" i="5" s="1"/>
  <c r="G3" i="5"/>
  <c r="O30" i="4"/>
  <c r="S30" i="4" s="1"/>
  <c r="E31" i="4" s="1"/>
  <c r="L30" i="4"/>
  <c r="I30" i="4"/>
  <c r="E30" i="4"/>
  <c r="O27" i="4"/>
  <c r="N30" i="4" s="1"/>
  <c r="L27" i="4"/>
  <c r="I27" i="4"/>
  <c r="E27" i="4"/>
  <c r="O26" i="4"/>
  <c r="R26" i="4" s="1"/>
  <c r="L26" i="4"/>
  <c r="I26" i="4"/>
  <c r="E26" i="4"/>
  <c r="L25" i="4"/>
  <c r="I25" i="4"/>
  <c r="E25" i="4"/>
  <c r="O22" i="4"/>
  <c r="R22" i="4" s="1"/>
  <c r="L22" i="4"/>
  <c r="I22" i="4"/>
  <c r="E22" i="4"/>
  <c r="O19" i="4"/>
  <c r="R19" i="4" s="1"/>
  <c r="L19" i="4"/>
  <c r="I19" i="4"/>
  <c r="E19" i="4"/>
  <c r="O18" i="4"/>
  <c r="N19" i="4" s="1"/>
  <c r="L18" i="4"/>
  <c r="I18" i="4"/>
  <c r="E18" i="4"/>
  <c r="L17" i="4"/>
  <c r="M17" i="4" s="1"/>
  <c r="I17" i="4"/>
  <c r="E17" i="4"/>
  <c r="O14" i="4"/>
  <c r="N17" i="4" s="1"/>
  <c r="O17" i="4" s="1"/>
  <c r="L14" i="4"/>
  <c r="I14" i="4"/>
  <c r="E14" i="4"/>
  <c r="O11" i="4"/>
  <c r="R11" i="4" s="1"/>
  <c r="L11" i="4"/>
  <c r="I11" i="4"/>
  <c r="E11" i="4"/>
  <c r="O10" i="4"/>
  <c r="N11" i="4" s="1"/>
  <c r="L10" i="4"/>
  <c r="I10" i="4"/>
  <c r="L9" i="4"/>
  <c r="I9" i="4"/>
  <c r="E9" i="4"/>
  <c r="O6" i="4"/>
  <c r="R6" i="4" s="1"/>
  <c r="L6" i="4"/>
  <c r="I6" i="4"/>
  <c r="O3" i="4"/>
  <c r="L3" i="4"/>
  <c r="M3" i="4" s="1"/>
  <c r="I3" i="4"/>
  <c r="G3" i="4"/>
  <c r="F3" i="4"/>
  <c r="E6" i="4" s="1"/>
  <c r="E14" i="3"/>
  <c r="E10" i="3"/>
  <c r="O3" i="3"/>
  <c r="N4" i="3" s="1"/>
  <c r="O4" i="3" s="1"/>
  <c r="N5" i="3" s="1"/>
  <c r="O5" i="3" s="1"/>
  <c r="N6" i="3" s="1"/>
  <c r="O6" i="3"/>
  <c r="N7" i="3" s="1"/>
  <c r="I16" i="3"/>
  <c r="I15" i="3"/>
  <c r="I14" i="3"/>
  <c r="I13" i="3"/>
  <c r="I12" i="3"/>
  <c r="I11" i="3"/>
  <c r="I10" i="3"/>
  <c r="I9" i="3"/>
  <c r="I8" i="3"/>
  <c r="I7" i="3"/>
  <c r="I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3" i="3"/>
  <c r="I4" i="3"/>
  <c r="I5" i="3"/>
  <c r="I3" i="3"/>
  <c r="G3" i="3"/>
  <c r="E5" i="3"/>
  <c r="E7" i="3"/>
  <c r="E8" i="3"/>
  <c r="E9" i="3"/>
  <c r="E11" i="3"/>
  <c r="E12" i="3"/>
  <c r="E13" i="3"/>
  <c r="E15" i="3"/>
  <c r="E16" i="3"/>
  <c r="F3" i="3"/>
  <c r="E4" i="3" s="1"/>
  <c r="F5" i="2"/>
  <c r="E6" i="2" s="1"/>
  <c r="F6" i="2" s="1"/>
  <c r="E7" i="2" s="1"/>
  <c r="F7" i="2" s="1"/>
  <c r="E8" i="2" s="1"/>
  <c r="F8" i="2" s="1"/>
  <c r="H5" i="2"/>
  <c r="H6" i="2" s="1"/>
  <c r="H7" i="2" s="1"/>
  <c r="H8" i="2" s="1"/>
  <c r="E7" i="1"/>
  <c r="E8" i="1"/>
  <c r="E6" i="1"/>
  <c r="E5" i="1"/>
  <c r="X11" i="5" l="1"/>
  <c r="X3" i="5"/>
  <c r="J4" i="9"/>
  <c r="X16" i="9"/>
  <c r="W11" i="9"/>
  <c r="X11" i="9" s="1"/>
  <c r="P7" i="9"/>
  <c r="X7" i="9" s="1"/>
  <c r="X17" i="9"/>
  <c r="O17" i="9"/>
  <c r="W13" i="9"/>
  <c r="X13" i="9" s="1"/>
  <c r="O9" i="9"/>
  <c r="T3" i="9"/>
  <c r="X8" i="9"/>
  <c r="O14" i="9"/>
  <c r="O3" i="9"/>
  <c r="O11" i="9"/>
  <c r="O8" i="9"/>
  <c r="O16" i="9"/>
  <c r="X6" i="9"/>
  <c r="O6" i="9"/>
  <c r="E4" i="9"/>
  <c r="O12" i="9"/>
  <c r="W15" i="9"/>
  <c r="X15" i="9" s="1"/>
  <c r="X18" i="9"/>
  <c r="H3" i="9"/>
  <c r="G4" i="9" s="1"/>
  <c r="H4" i="9" s="1"/>
  <c r="G5" i="9" s="1"/>
  <c r="H5" i="9" s="1"/>
  <c r="G6" i="9" s="1"/>
  <c r="H6" i="9" s="1"/>
  <c r="X4" i="9"/>
  <c r="P5" i="9"/>
  <c r="W14" i="9"/>
  <c r="X14" i="9" s="1"/>
  <c r="O15" i="9"/>
  <c r="O18" i="9"/>
  <c r="W9" i="9"/>
  <c r="X9" i="9" s="1"/>
  <c r="O10" i="9"/>
  <c r="O13" i="9"/>
  <c r="J14" i="9"/>
  <c r="X12" i="9"/>
  <c r="W10" i="9"/>
  <c r="X10" i="9" s="1"/>
  <c r="X6" i="8"/>
  <c r="O6" i="8"/>
  <c r="P5" i="8"/>
  <c r="X5" i="8"/>
  <c r="T3" i="8"/>
  <c r="O3" i="8"/>
  <c r="P7" i="8"/>
  <c r="O7" i="8" s="1"/>
  <c r="O5" i="8"/>
  <c r="E4" i="8"/>
  <c r="O11" i="8"/>
  <c r="O13" i="8"/>
  <c r="O8" i="8"/>
  <c r="O12" i="8"/>
  <c r="O14" i="8"/>
  <c r="O16" i="8"/>
  <c r="O10" i="8"/>
  <c r="O17" i="8"/>
  <c r="P9" i="8"/>
  <c r="O9" i="8" s="1"/>
  <c r="O15" i="8"/>
  <c r="J8" i="8"/>
  <c r="W9" i="8"/>
  <c r="X4" i="8"/>
  <c r="J4" i="8"/>
  <c r="O4" i="8"/>
  <c r="X16" i="8"/>
  <c r="M3" i="8"/>
  <c r="L4" i="8" s="1"/>
  <c r="W3" i="8"/>
  <c r="X3" i="8" s="1"/>
  <c r="X8" i="8"/>
  <c r="W10" i="8"/>
  <c r="X10" i="8" s="1"/>
  <c r="X11" i="8"/>
  <c r="W12" i="8"/>
  <c r="X12" i="8" s="1"/>
  <c r="W13" i="8"/>
  <c r="X13" i="8" s="1"/>
  <c r="X17" i="8"/>
  <c r="H3" i="8"/>
  <c r="G4" i="8" s="1"/>
  <c r="H4" i="8" s="1"/>
  <c r="G5" i="8" s="1"/>
  <c r="H5" i="8" s="1"/>
  <c r="G6" i="8" s="1"/>
  <c r="H6" i="8" s="1"/>
  <c r="J16" i="5"/>
  <c r="J15" i="5"/>
  <c r="J14" i="5"/>
  <c r="J10" i="5"/>
  <c r="J6" i="5"/>
  <c r="J13" i="5"/>
  <c r="J9" i="5"/>
  <c r="J8" i="5"/>
  <c r="J7" i="5"/>
  <c r="J5" i="5"/>
  <c r="J4" i="5"/>
  <c r="M3" i="5"/>
  <c r="L4" i="5" s="1"/>
  <c r="J3" i="5"/>
  <c r="F3" i="5" s="1"/>
  <c r="O4" i="5"/>
  <c r="O7" i="5"/>
  <c r="O11" i="5"/>
  <c r="P8" i="5"/>
  <c r="O8" i="5" s="1"/>
  <c r="P9" i="5"/>
  <c r="H3" i="5"/>
  <c r="G4" i="5" s="1"/>
  <c r="H4" i="5" s="1"/>
  <c r="G5" i="5" s="1"/>
  <c r="H5" i="5" s="1"/>
  <c r="G6" i="5" s="1"/>
  <c r="H6" i="5" s="1"/>
  <c r="G7" i="5" s="1"/>
  <c r="H7" i="5" s="1"/>
  <c r="G8" i="5" s="1"/>
  <c r="H8" i="5" s="1"/>
  <c r="G9" i="5" s="1"/>
  <c r="H9" i="5" s="1"/>
  <c r="G10" i="5" s="1"/>
  <c r="H10" i="5" s="1"/>
  <c r="G11" i="5" s="1"/>
  <c r="H11" i="5" s="1"/>
  <c r="G12" i="5" s="1"/>
  <c r="H12" i="5" s="1"/>
  <c r="G13" i="5" s="1"/>
  <c r="H13" i="5" s="1"/>
  <c r="G14" i="5" s="1"/>
  <c r="H14" i="5" s="1"/>
  <c r="G15" i="5" s="1"/>
  <c r="H15" i="5" s="1"/>
  <c r="G16" i="5" s="1"/>
  <c r="H16" i="5" s="1"/>
  <c r="P12" i="5"/>
  <c r="X12" i="5" s="1"/>
  <c r="P13" i="5"/>
  <c r="P15" i="5"/>
  <c r="X15" i="5" s="1"/>
  <c r="P16" i="5"/>
  <c r="P5" i="5"/>
  <c r="N22" i="4"/>
  <c r="M19" i="4"/>
  <c r="M11" i="4"/>
  <c r="K3" i="4"/>
  <c r="J6" i="4" s="1"/>
  <c r="R3" i="4"/>
  <c r="M22" i="4"/>
  <c r="H3" i="4"/>
  <c r="G6" i="4" s="1"/>
  <c r="H6" i="4" s="1"/>
  <c r="G9" i="4" s="1"/>
  <c r="H9" i="4" s="1"/>
  <c r="G10" i="4" s="1"/>
  <c r="H10" i="4" s="1"/>
  <c r="G11" i="4" s="1"/>
  <c r="H11" i="4" s="1"/>
  <c r="G14" i="4" s="1"/>
  <c r="H14" i="4" s="1"/>
  <c r="G17" i="4" s="1"/>
  <c r="H17" i="4" s="1"/>
  <c r="G18" i="4" s="1"/>
  <c r="H18" i="4" s="1"/>
  <c r="G19" i="4" s="1"/>
  <c r="H19" i="4" s="1"/>
  <c r="G22" i="4" s="1"/>
  <c r="H22" i="4" s="1"/>
  <c r="G25" i="4" s="1"/>
  <c r="H25" i="4" s="1"/>
  <c r="G26" i="4" s="1"/>
  <c r="H26" i="4" s="1"/>
  <c r="G27" i="4" s="1"/>
  <c r="H27" i="4" s="1"/>
  <c r="G30" i="4" s="1"/>
  <c r="H30" i="4" s="1"/>
  <c r="R14" i="4"/>
  <c r="M9" i="4"/>
  <c r="M30" i="4"/>
  <c r="N18" i="4"/>
  <c r="M18" i="4" s="1"/>
  <c r="R17" i="4"/>
  <c r="R18" i="4"/>
  <c r="N6" i="4"/>
  <c r="M6" i="4" s="1"/>
  <c r="N9" i="4"/>
  <c r="O9" i="4" s="1"/>
  <c r="R27" i="4"/>
  <c r="R10" i="4"/>
  <c r="N14" i="4"/>
  <c r="M14" i="4" s="1"/>
  <c r="R30" i="4"/>
  <c r="N25" i="4"/>
  <c r="O25" i="4" s="1"/>
  <c r="N27" i="4"/>
  <c r="M27" i="4" s="1"/>
  <c r="R6" i="3"/>
  <c r="R4" i="3"/>
  <c r="R3" i="3"/>
  <c r="R5" i="3"/>
  <c r="M3" i="3"/>
  <c r="M6" i="3"/>
  <c r="O7" i="3"/>
  <c r="M7" i="3" s="1"/>
  <c r="M5" i="3"/>
  <c r="M4" i="3"/>
  <c r="K3" i="3"/>
  <c r="J4" i="3" s="1"/>
  <c r="H3" i="3"/>
  <c r="G4" i="3" s="1"/>
  <c r="F6" i="5" l="1"/>
  <c r="T6" i="5" s="1"/>
  <c r="G8" i="9"/>
  <c r="H8" i="9" s="1"/>
  <c r="G9" i="9" s="1"/>
  <c r="H9" i="9" s="1"/>
  <c r="G10" i="9" s="1"/>
  <c r="H10" i="9" s="1"/>
  <c r="G11" i="9" s="1"/>
  <c r="H11" i="9" s="1"/>
  <c r="G12" i="9" s="1"/>
  <c r="H12" i="9" s="1"/>
  <c r="G13" i="9" s="1"/>
  <c r="H13" i="9" s="1"/>
  <c r="G14" i="9" s="1"/>
  <c r="H14" i="9" s="1"/>
  <c r="G15" i="9" s="1"/>
  <c r="H15" i="9" s="1"/>
  <c r="G16" i="9" s="1"/>
  <c r="H16" i="9" s="1"/>
  <c r="G17" i="9" s="1"/>
  <c r="H17" i="9" s="1"/>
  <c r="G18" i="9" s="1"/>
  <c r="H18" i="9" s="1"/>
  <c r="G7" i="9"/>
  <c r="O16" i="5"/>
  <c r="X16" i="5"/>
  <c r="F4" i="9"/>
  <c r="T4" i="9" s="1"/>
  <c r="X8" i="5"/>
  <c r="O7" i="9"/>
  <c r="X5" i="9"/>
  <c r="X1" i="9" s="1"/>
  <c r="O5" i="9"/>
  <c r="M4" i="9"/>
  <c r="L5" i="9" s="1"/>
  <c r="M5" i="9" s="1"/>
  <c r="L6" i="9" s="1"/>
  <c r="M6" i="9" s="1"/>
  <c r="G7" i="8"/>
  <c r="H7" i="8" s="1"/>
  <c r="G8" i="8" s="1"/>
  <c r="H8" i="8" s="1"/>
  <c r="G9" i="8" s="1"/>
  <c r="H9" i="8" s="1"/>
  <c r="G10" i="8" s="1"/>
  <c r="H10" i="8" s="1"/>
  <c r="G11" i="8" s="1"/>
  <c r="H11" i="8" s="1"/>
  <c r="G12" i="8" s="1"/>
  <c r="H12" i="8" s="1"/>
  <c r="G13" i="8" s="1"/>
  <c r="H13" i="8" s="1"/>
  <c r="G14" i="8" s="1"/>
  <c r="H14" i="8" s="1"/>
  <c r="G15" i="8" s="1"/>
  <c r="H15" i="8" s="1"/>
  <c r="G16" i="8" s="1"/>
  <c r="H16" i="8" s="1"/>
  <c r="G17" i="8" s="1"/>
  <c r="H17" i="8" s="1"/>
  <c r="F4" i="8"/>
  <c r="T4" i="8" s="1"/>
  <c r="X7" i="8"/>
  <c r="M4" i="8"/>
  <c r="L5" i="8" s="1"/>
  <c r="M5" i="8" s="1"/>
  <c r="L6" i="8" s="1"/>
  <c r="M6" i="8" s="1"/>
  <c r="X9" i="8"/>
  <c r="W14" i="8"/>
  <c r="X14" i="8" s="1"/>
  <c r="E4" i="5"/>
  <c r="F4" i="5" s="1"/>
  <c r="M4" i="5"/>
  <c r="L5" i="5" s="1"/>
  <c r="O15" i="5"/>
  <c r="O12" i="5"/>
  <c r="T3" i="5"/>
  <c r="K4" i="3"/>
  <c r="J5" i="3" s="1"/>
  <c r="Q9" i="5"/>
  <c r="Q13" i="5"/>
  <c r="W13" i="5" s="1"/>
  <c r="Q5" i="5"/>
  <c r="K6" i="4"/>
  <c r="J9" i="4" s="1"/>
  <c r="K9" i="4" s="1"/>
  <c r="J10" i="4" s="1"/>
  <c r="K10" i="4" s="1"/>
  <c r="J11" i="4" s="1"/>
  <c r="K11" i="4" s="1"/>
  <c r="J14" i="4" s="1"/>
  <c r="K14" i="4" s="1"/>
  <c r="J17" i="4" s="1"/>
  <c r="K17" i="4" s="1"/>
  <c r="J18" i="4" s="1"/>
  <c r="K18" i="4" s="1"/>
  <c r="J19" i="4" s="1"/>
  <c r="K19" i="4" s="1"/>
  <c r="J22" i="4" s="1"/>
  <c r="K22" i="4" s="1"/>
  <c r="J25" i="4" s="1"/>
  <c r="K25" i="4" s="1"/>
  <c r="J26" i="4" s="1"/>
  <c r="K26" i="4" s="1"/>
  <c r="J27" i="4" s="1"/>
  <c r="K27" i="4" s="1"/>
  <c r="J30" i="4" s="1"/>
  <c r="K30" i="4" s="1"/>
  <c r="R25" i="4"/>
  <c r="N26" i="4"/>
  <c r="M26" i="4" s="1"/>
  <c r="N10" i="4"/>
  <c r="M10" i="4" s="1"/>
  <c r="R9" i="4"/>
  <c r="M25" i="4"/>
  <c r="N8" i="3"/>
  <c r="M8" i="3" s="1"/>
  <c r="R7" i="3"/>
  <c r="O8" i="3"/>
  <c r="H4" i="3"/>
  <c r="G5" i="3" s="1"/>
  <c r="H5" i="3" s="1"/>
  <c r="G6" i="3" s="1"/>
  <c r="H6" i="3" s="1"/>
  <c r="G7" i="3" s="1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  <c r="G14" i="3" s="1"/>
  <c r="H14" i="3" s="1"/>
  <c r="G15" i="3" s="1"/>
  <c r="H15" i="3" s="1"/>
  <c r="G16" i="3" s="1"/>
  <c r="H16" i="3" s="1"/>
  <c r="O9" i="5" l="1"/>
  <c r="W9" i="5"/>
  <c r="X9" i="5" s="1"/>
  <c r="E5" i="9"/>
  <c r="F5" i="9" s="1"/>
  <c r="T5" i="9" s="1"/>
  <c r="L8" i="9"/>
  <c r="M8" i="9" s="1"/>
  <c r="L9" i="9" s="1"/>
  <c r="M9" i="9" s="1"/>
  <c r="L10" i="9" s="1"/>
  <c r="M10" i="9" s="1"/>
  <c r="L11" i="9" s="1"/>
  <c r="M11" i="9" s="1"/>
  <c r="L12" i="9" s="1"/>
  <c r="M12" i="9" s="1"/>
  <c r="L13" i="9" s="1"/>
  <c r="M13" i="9" s="1"/>
  <c r="L14" i="9" s="1"/>
  <c r="M14" i="9" s="1"/>
  <c r="L15" i="9" s="1"/>
  <c r="M15" i="9" s="1"/>
  <c r="L16" i="9" s="1"/>
  <c r="M16" i="9" s="1"/>
  <c r="L17" i="9" s="1"/>
  <c r="M17" i="9" s="1"/>
  <c r="L18" i="9" s="1"/>
  <c r="M18" i="9" s="1"/>
  <c r="L7" i="9"/>
  <c r="M7" i="9" s="1"/>
  <c r="O5" i="5"/>
  <c r="W5" i="5"/>
  <c r="X5" i="5" s="1"/>
  <c r="X13" i="5"/>
  <c r="E6" i="9"/>
  <c r="F6" i="9" s="1"/>
  <c r="E7" i="9" s="1"/>
  <c r="F7" i="9" s="1"/>
  <c r="T7" i="9" s="1"/>
  <c r="E5" i="8"/>
  <c r="F5" i="8" s="1"/>
  <c r="E6" i="8" s="1"/>
  <c r="F6" i="8" s="1"/>
  <c r="T6" i="8" s="1"/>
  <c r="L7" i="8"/>
  <c r="M7" i="8" s="1"/>
  <c r="L8" i="8" s="1"/>
  <c r="M8" i="8" s="1"/>
  <c r="L9" i="8" s="1"/>
  <c r="M9" i="8" s="1"/>
  <c r="L10" i="8" s="1"/>
  <c r="M10" i="8" s="1"/>
  <c r="L11" i="8" s="1"/>
  <c r="M11" i="8" s="1"/>
  <c r="L12" i="8" s="1"/>
  <c r="M12" i="8" s="1"/>
  <c r="L13" i="8" s="1"/>
  <c r="M13" i="8" s="1"/>
  <c r="L14" i="8" s="1"/>
  <c r="M14" i="8" s="1"/>
  <c r="L15" i="8" s="1"/>
  <c r="M15" i="8" s="1"/>
  <c r="L16" i="8" s="1"/>
  <c r="M16" i="8" s="1"/>
  <c r="L17" i="8" s="1"/>
  <c r="M17" i="8" s="1"/>
  <c r="X15" i="8"/>
  <c r="X1" i="8" s="1"/>
  <c r="E5" i="5"/>
  <c r="F5" i="5" s="1"/>
  <c r="O13" i="5"/>
  <c r="M5" i="5"/>
  <c r="L6" i="5" s="1"/>
  <c r="P6" i="5"/>
  <c r="X6" i="5" s="1"/>
  <c r="P14" i="5"/>
  <c r="X14" i="5" s="1"/>
  <c r="P10" i="5"/>
  <c r="X10" i="5" s="1"/>
  <c r="N9" i="3"/>
  <c r="R8" i="3"/>
  <c r="O9" i="3"/>
  <c r="M9" i="3"/>
  <c r="K5" i="3"/>
  <c r="J6" i="3" s="1"/>
  <c r="K6" i="3" s="1"/>
  <c r="J7" i="3" s="1"/>
  <c r="K7" i="3" s="1"/>
  <c r="J8" i="3" s="1"/>
  <c r="K8" i="3" s="1"/>
  <c r="J9" i="3" s="1"/>
  <c r="K9" i="3" s="1"/>
  <c r="J10" i="3" s="1"/>
  <c r="K10" i="3" s="1"/>
  <c r="J11" i="3" s="1"/>
  <c r="K11" i="3" s="1"/>
  <c r="J12" i="3" s="1"/>
  <c r="K12" i="3" s="1"/>
  <c r="J13" i="3" s="1"/>
  <c r="K13" i="3" s="1"/>
  <c r="J14" i="3" s="1"/>
  <c r="K14" i="3" s="1"/>
  <c r="J15" i="3" s="1"/>
  <c r="K15" i="3" s="1"/>
  <c r="J16" i="3" s="1"/>
  <c r="K16" i="3" s="1"/>
  <c r="T6" i="9" l="1"/>
  <c r="E8" i="9"/>
  <c r="F8" i="9" s="1"/>
  <c r="T5" i="8"/>
  <c r="E7" i="8"/>
  <c r="F7" i="8" s="1"/>
  <c r="T4" i="5"/>
  <c r="T5" i="5"/>
  <c r="O6" i="5"/>
  <c r="O10" i="5"/>
  <c r="O14" i="5"/>
  <c r="X1" i="5"/>
  <c r="M6" i="5"/>
  <c r="L7" i="5" s="1"/>
  <c r="N10" i="3"/>
  <c r="R9" i="3"/>
  <c r="O10" i="3"/>
  <c r="T8" i="9" l="1"/>
  <c r="E9" i="9"/>
  <c r="F9" i="9" s="1"/>
  <c r="T7" i="8"/>
  <c r="E8" i="8"/>
  <c r="F8" i="8" s="1"/>
  <c r="E7" i="5"/>
  <c r="F7" i="5" s="1"/>
  <c r="M7" i="5"/>
  <c r="L8" i="5" s="1"/>
  <c r="N11" i="3"/>
  <c r="R10" i="3"/>
  <c r="M10" i="3"/>
  <c r="O11" i="3"/>
  <c r="E10" i="9" l="1"/>
  <c r="F10" i="9" s="1"/>
  <c r="T9" i="9"/>
  <c r="E9" i="8"/>
  <c r="F9" i="8" s="1"/>
  <c r="T8" i="8"/>
  <c r="E8" i="5"/>
  <c r="F8" i="5" s="1"/>
  <c r="M8" i="5"/>
  <c r="L9" i="5" s="1"/>
  <c r="N12" i="3"/>
  <c r="R11" i="3"/>
  <c r="M11" i="3"/>
  <c r="O12" i="3"/>
  <c r="E11" i="9" l="1"/>
  <c r="F11" i="9" s="1"/>
  <c r="T10" i="9"/>
  <c r="T9" i="8"/>
  <c r="E10" i="8"/>
  <c r="F10" i="8" s="1"/>
  <c r="T8" i="5"/>
  <c r="E9" i="5"/>
  <c r="F9" i="5" s="1"/>
  <c r="T7" i="5"/>
  <c r="M9" i="5"/>
  <c r="L10" i="5" s="1"/>
  <c r="M12" i="3"/>
  <c r="N13" i="3"/>
  <c r="O13" i="3" s="1"/>
  <c r="R12" i="3"/>
  <c r="T11" i="9" l="1"/>
  <c r="E12" i="9"/>
  <c r="F12" i="9" s="1"/>
  <c r="T10" i="8"/>
  <c r="E11" i="8"/>
  <c r="F11" i="8" s="1"/>
  <c r="E10" i="5"/>
  <c r="F10" i="5" s="1"/>
  <c r="E11" i="5"/>
  <c r="F11" i="5" s="1"/>
  <c r="T9" i="5"/>
  <c r="M10" i="5"/>
  <c r="L11" i="5" s="1"/>
  <c r="N14" i="3"/>
  <c r="M14" i="3" s="1"/>
  <c r="R13" i="3"/>
  <c r="M13" i="3"/>
  <c r="O14" i="3"/>
  <c r="T12" i="9" l="1"/>
  <c r="E13" i="9"/>
  <c r="F13" i="9" s="1"/>
  <c r="E12" i="8"/>
  <c r="F12" i="8" s="1"/>
  <c r="T11" i="8"/>
  <c r="T11" i="5"/>
  <c r="T10" i="5"/>
  <c r="M11" i="5"/>
  <c r="L12" i="5" s="1"/>
  <c r="N15" i="3"/>
  <c r="M15" i="3" s="1"/>
  <c r="R14" i="3"/>
  <c r="O15" i="3"/>
  <c r="T13" i="9" l="1"/>
  <c r="E14" i="9"/>
  <c r="F14" i="9" s="1"/>
  <c r="T12" i="8"/>
  <c r="E13" i="8"/>
  <c r="F13" i="8" s="1"/>
  <c r="E12" i="5"/>
  <c r="F12" i="5" s="1"/>
  <c r="T12" i="5" s="1"/>
  <c r="M12" i="5"/>
  <c r="L13" i="5" s="1"/>
  <c r="N16" i="3"/>
  <c r="M16" i="3" s="1"/>
  <c r="R15" i="3"/>
  <c r="O16" i="3"/>
  <c r="E15" i="9" l="1"/>
  <c r="F15" i="9" s="1"/>
  <c r="T14" i="9"/>
  <c r="E14" i="8"/>
  <c r="F14" i="8" s="1"/>
  <c r="T13" i="8"/>
  <c r="E13" i="5"/>
  <c r="M13" i="5"/>
  <c r="L14" i="5" s="1"/>
  <c r="S16" i="3"/>
  <c r="E17" i="3" s="1"/>
  <c r="R16" i="3"/>
  <c r="E16" i="9" l="1"/>
  <c r="F16" i="9" s="1"/>
  <c r="T15" i="9"/>
  <c r="E15" i="8"/>
  <c r="F15" i="8" s="1"/>
  <c r="T14" i="8"/>
  <c r="F13" i="5"/>
  <c r="E15" i="5" s="1"/>
  <c r="F15" i="5" s="1"/>
  <c r="T13" i="5"/>
  <c r="M14" i="5"/>
  <c r="L15" i="5" s="1"/>
  <c r="E14" i="5" l="1"/>
  <c r="F14" i="5" s="1"/>
  <c r="T14" i="5" s="1"/>
  <c r="T16" i="9"/>
  <c r="E17" i="9"/>
  <c r="F17" i="9" s="1"/>
  <c r="T15" i="8"/>
  <c r="E16" i="8"/>
  <c r="F16" i="8" s="1"/>
  <c r="T15" i="5"/>
  <c r="E16" i="5"/>
  <c r="F16" i="5" s="1"/>
  <c r="U16" i="5" s="1"/>
  <c r="E17" i="5" s="1"/>
  <c r="E18" i="5" s="1"/>
  <c r="T16" i="5"/>
  <c r="M15" i="5"/>
  <c r="L16" i="5" s="1"/>
  <c r="M16" i="5" s="1"/>
  <c r="E18" i="9" l="1"/>
  <c r="F18" i="9" s="1"/>
  <c r="T17" i="9"/>
  <c r="E17" i="8"/>
  <c r="F17" i="8" s="1"/>
  <c r="T17" i="8" s="1"/>
  <c r="T16" i="8"/>
  <c r="U17" i="8"/>
  <c r="E18" i="8" s="1"/>
  <c r="E19" i="8" s="1"/>
  <c r="U18" i="9" l="1"/>
  <c r="E19" i="9" s="1"/>
  <c r="E20" i="9" s="1"/>
  <c r="T18" i="9"/>
</calcChain>
</file>

<file path=xl/sharedStrings.xml><?xml version="1.0" encoding="utf-8"?>
<sst xmlns="http://schemas.openxmlformats.org/spreadsheetml/2006/main" count="344" uniqueCount="71">
  <si>
    <t>Input size</t>
  </si>
  <si>
    <t>Block1</t>
  </si>
  <si>
    <t>Block2</t>
  </si>
  <si>
    <t>Block3</t>
  </si>
  <si>
    <t>Block4</t>
  </si>
  <si>
    <t xml:space="preserve">Layers in each Block </t>
  </si>
  <si>
    <t>Input</t>
  </si>
  <si>
    <t>Output</t>
  </si>
  <si>
    <t>J_in</t>
  </si>
  <si>
    <t>Receptive field that at the end of block</t>
  </si>
  <si>
    <t>Receptive field</t>
  </si>
  <si>
    <t xml:space="preserve"> Here I will add (one + previous receptive field) because Max pool operatrion add one receptive field * (no of layers * Jump in * (No of strides =2 for Max pool))</t>
  </si>
  <si>
    <t>1+no of layers * Jump in * (No of strides =2 for Max pool)</t>
  </si>
  <si>
    <t>Here we will add 4</t>
  </si>
  <si>
    <t>Here we will add 8</t>
  </si>
  <si>
    <t>Conv1</t>
  </si>
  <si>
    <t>Conv2</t>
  </si>
  <si>
    <t>MP</t>
  </si>
  <si>
    <t>Conv3</t>
  </si>
  <si>
    <t>Conv4</t>
  </si>
  <si>
    <t>Conv5</t>
  </si>
  <si>
    <t>Conv6</t>
  </si>
  <si>
    <t>Conv7</t>
  </si>
  <si>
    <t>Conv8</t>
  </si>
  <si>
    <t>Ouput</t>
  </si>
  <si>
    <t>Output Size</t>
  </si>
  <si>
    <t>View</t>
  </si>
  <si>
    <t>RF_Out</t>
  </si>
  <si>
    <t>Jin</t>
  </si>
  <si>
    <t>Jout</t>
  </si>
  <si>
    <t>Stride</t>
  </si>
  <si>
    <t>RF_in</t>
  </si>
  <si>
    <t>Kernel size</t>
  </si>
  <si>
    <t>1X1 Conv1d</t>
  </si>
  <si>
    <t>Channels In</t>
  </si>
  <si>
    <t>Channels Out</t>
  </si>
  <si>
    <t xml:space="preserve">Channel change </t>
  </si>
  <si>
    <t>Y</t>
  </si>
  <si>
    <t>How much change</t>
  </si>
  <si>
    <t>Kernel with channel</t>
  </si>
  <si>
    <t>Final Output Size</t>
  </si>
  <si>
    <t>Fully Connected (FC)</t>
  </si>
  <si>
    <t>1024X10</t>
  </si>
  <si>
    <t xml:space="preserve"> We will add drop out and batch normalization in all the convolutions other than Conv8 (Last convolution before the output)</t>
  </si>
  <si>
    <t>No drop out and BN</t>
  </si>
  <si>
    <t>BN</t>
  </si>
  <si>
    <t>DO</t>
  </si>
  <si>
    <t>Conv10</t>
  </si>
  <si>
    <t>Conv11</t>
  </si>
  <si>
    <t>Padding</t>
  </si>
  <si>
    <t>Dilation</t>
  </si>
  <si>
    <t>padding = dilation * (kernel_size - 1)/2</t>
  </si>
  <si>
    <t>Rfin + (kernel size -1) * dilation</t>
  </si>
  <si>
    <t>No of parameters</t>
  </si>
  <si>
    <t>Conv1 -&gt; BN-&gt;DO</t>
  </si>
  <si>
    <t>Conv2-&gt; BN-&gt;DO</t>
  </si>
  <si>
    <t>Conv3-&gt; BN-&gt;DO</t>
  </si>
  <si>
    <t>Conv4-&gt; BN-&gt;DO</t>
  </si>
  <si>
    <t>Conv5-&gt; BN-&gt;DO</t>
  </si>
  <si>
    <t>Conv6-&gt; BN-&gt;DO</t>
  </si>
  <si>
    <t>Conv7-&gt; BN-&gt;DO</t>
  </si>
  <si>
    <t>Conv8-&gt; BN-&gt;DO</t>
  </si>
  <si>
    <t>Conv9-&gt; BN-&gt;DO</t>
  </si>
  <si>
    <t>Batch normalization = Yes or No</t>
  </si>
  <si>
    <t>Yes</t>
  </si>
  <si>
    <t>Batch Normalization parametes</t>
  </si>
  <si>
    <t>=Output channel</t>
  </si>
  <si>
    <t>[input size  - (dilation * (k-1)) + 2p)/stride] +1</t>
  </si>
  <si>
    <t>Conv depth wise</t>
  </si>
  <si>
    <t>Conv 1X1 Pointwise</t>
  </si>
  <si>
    <t>Conv3-depthwise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</si>
</sst>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2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customXml" Target="../ink/ink17.xml"/><Relationship Id="rId7" Type="http://schemas.openxmlformats.org/officeDocument/2006/relationships/customXml" Target="../ink/ink19.xml"/><Relationship Id="rId2" Type="http://schemas.openxmlformats.org/officeDocument/2006/relationships/image" Target="../media/image16.png"/><Relationship Id="rId1" Type="http://schemas.openxmlformats.org/officeDocument/2006/relationships/customXml" Target="../ink/ink16.xml"/><Relationship Id="rId6" Type="http://schemas.openxmlformats.org/officeDocument/2006/relationships/image" Target="../media/image18.png"/><Relationship Id="rId5" Type="http://schemas.openxmlformats.org/officeDocument/2006/relationships/customXml" Target="../ink/ink18.xml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ustomXml" Target="../ink/ink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ustomXml" Target="../ink/ink2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ustomXml" Target="../ink/ink2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ustomXml" Target="../ink/ink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customXml" Target="../ink/ink2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customXml" Target="../ink/ink26.xml"/><Relationship Id="rId7" Type="http://schemas.openxmlformats.org/officeDocument/2006/relationships/customXml" Target="../ink/ink28.xml"/><Relationship Id="rId2" Type="http://schemas.openxmlformats.org/officeDocument/2006/relationships/image" Target="../media/image16.png"/><Relationship Id="rId1" Type="http://schemas.openxmlformats.org/officeDocument/2006/relationships/customXml" Target="../ink/ink25.xml"/><Relationship Id="rId6" Type="http://schemas.openxmlformats.org/officeDocument/2006/relationships/image" Target="../media/image18.png"/><Relationship Id="rId5" Type="http://schemas.openxmlformats.org/officeDocument/2006/relationships/customXml" Target="../ink/ink27.xml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7420</xdr:colOff>
      <xdr:row>0</xdr:row>
      <xdr:rowOff>60120</xdr:rowOff>
    </xdr:from>
    <xdr:to>
      <xdr:col>11</xdr:col>
      <xdr:colOff>129740</xdr:colOff>
      <xdr:row>5</xdr:row>
      <xdr:rowOff>122680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7ED2B3B-104F-9299-31F9-E17D5B1052CA}"/>
                </a:ext>
              </a:extLst>
            </xdr14:cNvPr>
            <xdr14:cNvContentPartPr/>
          </xdr14:nvContentPartPr>
          <xdr14:nvPr macro=""/>
          <xdr14:xfrm>
            <a:off x="5785920" y="60120"/>
            <a:ext cx="3424320" cy="10785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7ED2B3B-104F-9299-31F9-E17D5B1052C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7281" y="51120"/>
              <a:ext cx="3441958" cy="10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489380</xdr:colOff>
      <xdr:row>0</xdr:row>
      <xdr:rowOff>0</xdr:rowOff>
    </xdr:from>
    <xdr:to>
      <xdr:col>13</xdr:col>
      <xdr:colOff>755660</xdr:colOff>
      <xdr:row>2</xdr:row>
      <xdr:rowOff>2920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A5065F6-4E09-93FE-1537-562200973585}"/>
                </a:ext>
              </a:extLst>
            </xdr14:cNvPr>
            <xdr14:cNvContentPartPr/>
          </xdr14:nvContentPartPr>
          <xdr14:nvPr macro=""/>
          <xdr14:xfrm>
            <a:off x="9569880" y="0"/>
            <a:ext cx="2018880" cy="4093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A5065F6-4E09-93FE-1537-5622009735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561240" y="-9000"/>
              <a:ext cx="203652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369880</xdr:colOff>
      <xdr:row>7</xdr:row>
      <xdr:rowOff>127040</xdr:rowOff>
    </xdr:from>
    <xdr:to>
      <xdr:col>11</xdr:col>
      <xdr:colOff>280940</xdr:colOff>
      <xdr:row>9</xdr:row>
      <xdr:rowOff>157680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55FFFDAB-4B63-F71C-0D5C-9054EE107744}"/>
                </a:ext>
              </a:extLst>
            </xdr14:cNvPr>
            <xdr14:cNvContentPartPr/>
          </xdr14:nvContentPartPr>
          <xdr14:nvPr macro=""/>
          <xdr14:xfrm>
            <a:off x="8624880" y="1549440"/>
            <a:ext cx="736560" cy="4370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55FFFDAB-4B63-F71C-0D5C-9054EE10774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615880" y="1540793"/>
              <a:ext cx="754200" cy="4546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18580</xdr:colOff>
      <xdr:row>6</xdr:row>
      <xdr:rowOff>103800</xdr:rowOff>
    </xdr:from>
    <xdr:to>
      <xdr:col>10</xdr:col>
      <xdr:colOff>40840</xdr:colOff>
      <xdr:row>10</xdr:row>
      <xdr:rowOff>116840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1DBE88D3-2AA9-0B65-9DE3-F205D689360E}"/>
                </a:ext>
              </a:extLst>
            </xdr14:cNvPr>
            <xdr14:cNvContentPartPr/>
          </xdr14:nvContentPartPr>
          <xdr14:nvPr macro=""/>
          <xdr14:xfrm>
            <a:off x="5797080" y="1323000"/>
            <a:ext cx="2498760" cy="825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1DBE88D3-2AA9-0B65-9DE3-F205D68936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88081" y="1314000"/>
              <a:ext cx="2516397" cy="84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548060</xdr:colOff>
      <xdr:row>8</xdr:row>
      <xdr:rowOff>64600</xdr:rowOff>
    </xdr:from>
    <xdr:to>
      <xdr:col>12</xdr:col>
      <xdr:colOff>473520</xdr:colOff>
      <xdr:row>9</xdr:row>
      <xdr:rowOff>126360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F185A134-9489-A8A6-965D-39BEB9DC85DD}"/>
                </a:ext>
              </a:extLst>
            </xdr14:cNvPr>
            <xdr14:cNvContentPartPr/>
          </xdr14:nvContentPartPr>
          <xdr14:nvPr macro=""/>
          <xdr14:xfrm>
            <a:off x="9628560" y="1690200"/>
            <a:ext cx="750960" cy="26496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F185A134-9489-A8A6-965D-39BEB9DC85D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19920" y="1681200"/>
              <a:ext cx="768600" cy="28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558320</xdr:colOff>
      <xdr:row>5</xdr:row>
      <xdr:rowOff>184600</xdr:rowOff>
    </xdr:from>
    <xdr:to>
      <xdr:col>17</xdr:col>
      <xdr:colOff>412140</xdr:colOff>
      <xdr:row>7</xdr:row>
      <xdr:rowOff>56840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D5B9AD2-4641-F3B7-5B7E-277378E50970}"/>
                </a:ext>
              </a:extLst>
            </xdr14:cNvPr>
            <xdr14:cNvContentPartPr/>
          </xdr14:nvContentPartPr>
          <xdr14:nvPr macro=""/>
          <xdr14:xfrm>
            <a:off x="13867920" y="1200600"/>
            <a:ext cx="679320" cy="27864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D5B9AD2-4641-F3B7-5B7E-277378E5097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858920" y="1191612"/>
              <a:ext cx="696960" cy="2962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606220</xdr:colOff>
      <xdr:row>6</xdr:row>
      <xdr:rowOff>68520</xdr:rowOff>
    </xdr:from>
    <xdr:to>
      <xdr:col>16</xdr:col>
      <xdr:colOff>293000</xdr:colOff>
      <xdr:row>7</xdr:row>
      <xdr:rowOff>99680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7AE68A5-927A-BB11-97F6-0DE89E5DC5D2}"/>
                </a:ext>
              </a:extLst>
            </xdr14:cNvPr>
            <xdr14:cNvContentPartPr/>
          </xdr14:nvContentPartPr>
          <xdr14:nvPr macro=""/>
          <xdr14:xfrm>
            <a:off x="13090320" y="1287720"/>
            <a:ext cx="512280" cy="2343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7AE68A5-927A-BB11-97F6-0DE89E5DC5D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3081686" y="1278720"/>
              <a:ext cx="529908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12220</xdr:colOff>
      <xdr:row>6</xdr:row>
      <xdr:rowOff>113520</xdr:rowOff>
    </xdr:from>
    <xdr:to>
      <xdr:col>15</xdr:col>
      <xdr:colOff>361060</xdr:colOff>
      <xdr:row>8</xdr:row>
      <xdr:rowOff>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D76231D0-8FDE-8622-43F4-BE32BBF4A8D9}"/>
                </a:ext>
              </a:extLst>
            </xdr14:cNvPr>
            <xdr14:cNvContentPartPr/>
          </xdr14:nvContentPartPr>
          <xdr14:nvPr macro=""/>
          <xdr14:xfrm>
            <a:off x="12496320" y="1332720"/>
            <a:ext cx="348840" cy="2937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D76231D0-8FDE-8622-43F4-BE32BBF4A8D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2487680" y="1324080"/>
              <a:ext cx="366480" cy="31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832440</xdr:colOff>
      <xdr:row>7</xdr:row>
      <xdr:rowOff>60440</xdr:rowOff>
    </xdr:from>
    <xdr:to>
      <xdr:col>14</xdr:col>
      <xdr:colOff>581040</xdr:colOff>
      <xdr:row>10</xdr:row>
      <xdr:rowOff>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B5C0243E-9A6D-4E55-38A4-76F5A5EBBBF1}"/>
                </a:ext>
              </a:extLst>
            </xdr14:cNvPr>
            <xdr14:cNvContentPartPr/>
          </xdr14:nvContentPartPr>
          <xdr14:nvPr macro=""/>
          <xdr14:xfrm>
            <a:off x="10738440" y="1482840"/>
            <a:ext cx="1501200" cy="5601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B5C0243E-9A6D-4E55-38A4-76F5A5EBBBF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729440" y="1474200"/>
              <a:ext cx="1518840" cy="57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529820</xdr:colOff>
      <xdr:row>21</xdr:row>
      <xdr:rowOff>175200</xdr:rowOff>
    </xdr:from>
    <xdr:to>
      <xdr:col>5</xdr:col>
      <xdr:colOff>530180</xdr:colOff>
      <xdr:row>21</xdr:row>
      <xdr:rowOff>175560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CF15C503-46F6-726D-A99B-433147EE9E3E}"/>
                </a:ext>
              </a:extLst>
            </xdr14:cNvPr>
            <xdr14:cNvContentPartPr/>
          </xdr14:nvContentPartPr>
          <xdr14:nvPr macro=""/>
          <xdr14:xfrm>
            <a:off x="4657320" y="4442400"/>
            <a:ext cx="360" cy="3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CF15C503-46F6-726D-A99B-433147EE9E3E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648680" y="44337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582020</xdr:colOff>
      <xdr:row>15</xdr:row>
      <xdr:rowOff>36840</xdr:rowOff>
    </xdr:from>
    <xdr:to>
      <xdr:col>5</xdr:col>
      <xdr:colOff>582380</xdr:colOff>
      <xdr:row>15</xdr:row>
      <xdr:rowOff>37200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0968B04B-183B-327C-B9B3-A0169DF0403F}"/>
                </a:ext>
              </a:extLst>
            </xdr14:cNvPr>
            <xdr14:cNvContentPartPr/>
          </xdr14:nvContentPartPr>
          <xdr14:nvPr macro=""/>
          <xdr14:xfrm>
            <a:off x="4709520" y="3084840"/>
            <a:ext cx="360" cy="36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0968B04B-183B-327C-B9B3-A0169DF0403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703400" y="30787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726760</xdr:colOff>
      <xdr:row>1</xdr:row>
      <xdr:rowOff>198920</xdr:rowOff>
    </xdr:from>
    <xdr:to>
      <xdr:col>6</xdr:col>
      <xdr:colOff>137760</xdr:colOff>
      <xdr:row>4</xdr:row>
      <xdr:rowOff>101240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757D5E7E-3566-307A-EE7F-6DCBE23E5B97}"/>
                </a:ext>
              </a:extLst>
            </xdr14:cNvPr>
            <xdr14:cNvContentPartPr/>
          </xdr14:nvContentPartPr>
          <xdr14:nvPr macro=""/>
          <xdr14:xfrm>
            <a:off x="4028760" y="402120"/>
            <a:ext cx="1062000" cy="51192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757D5E7E-3566-307A-EE7F-6DCBE23E5B97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22640" y="396000"/>
              <a:ext cx="1074240" cy="52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58260</xdr:colOff>
      <xdr:row>17</xdr:row>
      <xdr:rowOff>177640</xdr:rowOff>
    </xdr:from>
    <xdr:to>
      <xdr:col>3</xdr:col>
      <xdr:colOff>529860</xdr:colOff>
      <xdr:row>20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9C1A51AC-79FD-979A-3D2A-2A9D4725D58C}"/>
                </a:ext>
              </a:extLst>
            </xdr14:cNvPr>
            <xdr14:cNvContentPartPr/>
          </xdr14:nvContentPartPr>
          <xdr14:nvPr macro=""/>
          <xdr14:xfrm>
            <a:off x="2534760" y="3632040"/>
            <a:ext cx="471600" cy="6012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9C1A51AC-79FD-979A-3D2A-2A9D4725D58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528640" y="3625920"/>
              <a:ext cx="483840" cy="61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425500</xdr:colOff>
      <xdr:row>1</xdr:row>
      <xdr:rowOff>122600</xdr:rowOff>
    </xdr:from>
    <xdr:to>
      <xdr:col>6</xdr:col>
      <xdr:colOff>415320</xdr:colOff>
      <xdr:row>15</xdr:row>
      <xdr:rowOff>105960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A081A18-52A9-A66C-0103-E0BA06A11DFB}"/>
                </a:ext>
              </a:extLst>
            </xdr14:cNvPr>
            <xdr14:cNvContentPartPr/>
          </xdr14:nvContentPartPr>
          <xdr14:nvPr macro=""/>
          <xdr14:xfrm>
            <a:off x="1251000" y="325800"/>
            <a:ext cx="4117320" cy="282816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1A081A18-52A9-A66C-0103-E0BA06A11DF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244880" y="319680"/>
              <a:ext cx="4129560" cy="28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342640</xdr:colOff>
      <xdr:row>16</xdr:row>
      <xdr:rowOff>53960</xdr:rowOff>
    </xdr:from>
    <xdr:to>
      <xdr:col>7</xdr:col>
      <xdr:colOff>336460</xdr:colOff>
      <xdr:row>20</xdr:row>
      <xdr:rowOff>81040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4FFF1A56-2565-46DA-6C5F-D48A4FD02D39}"/>
                </a:ext>
              </a:extLst>
            </xdr14:cNvPr>
            <xdr14:cNvContentPartPr/>
          </xdr14:nvContentPartPr>
          <xdr14:nvPr macro=""/>
          <xdr14:xfrm>
            <a:off x="3644640" y="3305160"/>
            <a:ext cx="2470320" cy="83988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4FFF1A56-2565-46DA-6C5F-D48A4FD02D39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638520" y="3299040"/>
              <a:ext cx="2482560" cy="852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121540</xdr:colOff>
      <xdr:row>1</xdr:row>
      <xdr:rowOff>196040</xdr:rowOff>
    </xdr:from>
    <xdr:to>
      <xdr:col>10</xdr:col>
      <xdr:colOff>1223860</xdr:colOff>
      <xdr:row>4</xdr:row>
      <xdr:rowOff>105920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1AEAAF0-2031-263F-17EA-6A071BFED848}"/>
                </a:ext>
              </a:extLst>
            </xdr14:cNvPr>
            <xdr14:cNvContentPartPr/>
          </xdr14:nvContentPartPr>
          <xdr14:nvPr macro=""/>
          <xdr14:xfrm>
            <a:off x="10014840" y="399240"/>
            <a:ext cx="1102320" cy="519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1AEAAF0-2031-263F-17EA-6A071BFED84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08720" y="393120"/>
              <a:ext cx="1114560" cy="53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1487740</xdr:colOff>
      <xdr:row>0</xdr:row>
      <xdr:rowOff>175320</xdr:rowOff>
    </xdr:from>
    <xdr:to>
      <xdr:col>11</xdr:col>
      <xdr:colOff>57000</xdr:colOff>
      <xdr:row>2</xdr:row>
      <xdr:rowOff>183640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AD6955-D3AA-611F-099D-AA1235671BC0}"/>
                </a:ext>
              </a:extLst>
            </xdr14:cNvPr>
            <xdr14:cNvContentPartPr/>
          </xdr14:nvContentPartPr>
          <xdr14:nvPr macro=""/>
          <xdr14:xfrm>
            <a:off x="11381040" y="175320"/>
            <a:ext cx="1096560" cy="4147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AD6955-D3AA-611F-099D-AA1235671B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374920" y="169200"/>
              <a:ext cx="110880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310440</xdr:colOff>
      <xdr:row>0</xdr:row>
      <xdr:rowOff>64440</xdr:rowOff>
    </xdr:from>
    <xdr:to>
      <xdr:col>14</xdr:col>
      <xdr:colOff>496860</xdr:colOff>
      <xdr:row>4</xdr:row>
      <xdr:rowOff>63800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D91C5BE-6343-8DEE-AC26-1098F5FA0CD7}"/>
                </a:ext>
              </a:extLst>
            </xdr14:cNvPr>
            <xdr14:cNvContentPartPr/>
          </xdr14:nvContentPartPr>
          <xdr14:nvPr macro=""/>
          <xdr14:xfrm>
            <a:off x="12731040" y="64440"/>
            <a:ext cx="2662920" cy="8121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D91C5BE-6343-8DEE-AC26-1098F5FA0CD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724921" y="58320"/>
              <a:ext cx="2675158" cy="82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2001820</xdr:colOff>
      <xdr:row>10</xdr:row>
      <xdr:rowOff>82640</xdr:rowOff>
    </xdr:from>
    <xdr:to>
      <xdr:col>7</xdr:col>
      <xdr:colOff>2002180</xdr:colOff>
      <xdr:row>10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D117E207-3A4F-C309-3DD9-E71C16A6688F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D117E207-3A4F-C309-3DD9-E71C16A6688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2001820</xdr:colOff>
      <xdr:row>12</xdr:row>
      <xdr:rowOff>82640</xdr:rowOff>
    </xdr:from>
    <xdr:to>
      <xdr:col>11</xdr:col>
      <xdr:colOff>2002180</xdr:colOff>
      <xdr:row>12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495B83B-763F-8A4F-B1BD-F58E67A28796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495B83B-763F-8A4F-B1BD-F58E67A287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2001820</xdr:colOff>
      <xdr:row>24</xdr:row>
      <xdr:rowOff>82640</xdr:rowOff>
    </xdr:from>
    <xdr:to>
      <xdr:col>11</xdr:col>
      <xdr:colOff>2002180</xdr:colOff>
      <xdr:row>24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1C0BAFB-49CC-AD4A-A24C-163B901B704E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1C0BAFB-49CC-AD4A-A24C-163B901B704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2001820</xdr:colOff>
      <xdr:row>12</xdr:row>
      <xdr:rowOff>82640</xdr:rowOff>
    </xdr:from>
    <xdr:to>
      <xdr:col>13</xdr:col>
      <xdr:colOff>948080</xdr:colOff>
      <xdr:row>12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B2DD273-2FEA-F84D-BB69-13D9FF5396B3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B2DD273-2FEA-F84D-BB69-13D9FF5396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2001820</xdr:colOff>
      <xdr:row>13</xdr:row>
      <xdr:rowOff>82640</xdr:rowOff>
    </xdr:from>
    <xdr:to>
      <xdr:col>13</xdr:col>
      <xdr:colOff>948080</xdr:colOff>
      <xdr:row>13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B9CD8D3-1BAD-2044-9F88-D3FA5D49A4BB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B9CD8D3-1BAD-2044-9F88-D3FA5D49A4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2001820</xdr:colOff>
      <xdr:row>14</xdr:row>
      <xdr:rowOff>82640</xdr:rowOff>
    </xdr:from>
    <xdr:to>
      <xdr:col>13</xdr:col>
      <xdr:colOff>948080</xdr:colOff>
      <xdr:row>14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F4F0B9C-080F-134E-98AE-54A48E08EDBC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F4F0B9C-080F-134E-98AE-54A48E08ED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121540</xdr:colOff>
      <xdr:row>1</xdr:row>
      <xdr:rowOff>196040</xdr:rowOff>
    </xdr:from>
    <xdr:to>
      <xdr:col>10</xdr:col>
      <xdr:colOff>1223860</xdr:colOff>
      <xdr:row>4</xdr:row>
      <xdr:rowOff>105920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20E7E9-0597-0644-B44E-9E513103AAF2}"/>
                </a:ext>
              </a:extLst>
            </xdr14:cNvPr>
            <xdr14:cNvContentPartPr/>
          </xdr14:nvContentPartPr>
          <xdr14:nvPr macro=""/>
          <xdr14:xfrm>
            <a:off x="10014840" y="399240"/>
            <a:ext cx="1102320" cy="519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20E7E9-0597-0644-B44E-9E513103AAF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008720" y="393120"/>
              <a:ext cx="1114560" cy="53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1487740</xdr:colOff>
      <xdr:row>0</xdr:row>
      <xdr:rowOff>175320</xdr:rowOff>
    </xdr:from>
    <xdr:to>
      <xdr:col>11</xdr:col>
      <xdr:colOff>57000</xdr:colOff>
      <xdr:row>2</xdr:row>
      <xdr:rowOff>183640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2E26D56-6656-F24E-9022-3BA554F9F903}"/>
                </a:ext>
              </a:extLst>
            </xdr14:cNvPr>
            <xdr14:cNvContentPartPr/>
          </xdr14:nvContentPartPr>
          <xdr14:nvPr macro=""/>
          <xdr14:xfrm>
            <a:off x="11381040" y="175320"/>
            <a:ext cx="1096560" cy="4147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2E26D56-6656-F24E-9022-3BA554F9F90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374920" y="169200"/>
              <a:ext cx="1108800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310440</xdr:colOff>
      <xdr:row>0</xdr:row>
      <xdr:rowOff>64440</xdr:rowOff>
    </xdr:from>
    <xdr:to>
      <xdr:col>14</xdr:col>
      <xdr:colOff>496860</xdr:colOff>
      <xdr:row>4</xdr:row>
      <xdr:rowOff>63800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056F9D7-DB7B-F447-A49D-0EF6F094BF39}"/>
                </a:ext>
              </a:extLst>
            </xdr14:cNvPr>
            <xdr14:cNvContentPartPr/>
          </xdr14:nvContentPartPr>
          <xdr14:nvPr macro=""/>
          <xdr14:xfrm>
            <a:off x="12731040" y="64440"/>
            <a:ext cx="2662920" cy="8121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056F9D7-DB7B-F447-A49D-0EF6F094BF3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724921" y="58320"/>
              <a:ext cx="2675158" cy="82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2001820</xdr:colOff>
      <xdr:row>10</xdr:row>
      <xdr:rowOff>82640</xdr:rowOff>
    </xdr:from>
    <xdr:to>
      <xdr:col>7</xdr:col>
      <xdr:colOff>2002180</xdr:colOff>
      <xdr:row>10</xdr:row>
      <xdr:rowOff>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FBFDFA46-7DD7-0841-8958-C7CF20D6E877}"/>
                </a:ext>
              </a:extLst>
            </xdr14:cNvPr>
            <xdr14:cNvContentPartPr/>
          </xdr14:nvContentPartPr>
          <xdr14:nvPr macro=""/>
          <xdr14:xfrm>
            <a:off x="7780320" y="21146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FBFDFA46-7DD7-0841-8958-C7CF20D6E87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774200" y="21085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8:43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2995 24575,'19'-19'0,"-8"8"0,8-9 0,-6 11 0,-3 0 0,8-4 0,-4 3 0,11-14 0,1 2 0,0-1 0,4-1 0,-4 3 0,0 0 0,11-11-528,-3 4 528,0 0 0,9-5 0,-21 13 0,21-13 0,-9 5 0,0 5 0,9-9 0,-9 8 0,0-3 0,3-5 0,-17 15 0,11-13-63,-5 8 63,0-4 0,5-5 0,-5 10 0,-5 0 0,3-2 0,-5 6 0,-3-2 0,7 0 0,-13 9 0,13-13 527,-7 7-527,4-5 64,-2 4-64,-4 2 0,0 1 0,9-4 0,-12 8 0,18-15 0,-18 14 0,13-13 0,-5 9 0,1 0 0,10-9 0,-10 7 0,1-3 0,1 2 0,-6 7 0,13-8 0,-9 4 0,-1 0 0,4-3 0,-2 3 0,4-5 0,-1 1 0,1-6 0,-10 9 0,14-8 0,-13 9 0,18-6 0,-6-4 0,17-1 0,-5-8-650,-5 13 650,8-11 0,-21 20 0,21-20 0,-9 8 0,0 1 0,3-8 0,-6 13 0,-3-3 0,14-5 0,-10 8 0,2-4 0,10-2 0,-10 7 0,7-8 0,-10 9 0,4-4 0,-9 4 0,1 0 0,1 2 0,-13 5 0,20-7 0,-3 5 0,1-4 0,1 4 0,-3 1 650,-4 0-650,8 0 0,-4-5 0,-5 8 0,15-8 0,-20 10 0,14-6 0,-4 6 0,-9 1 0,17-1 0,-16-1 0,7-4 0,0-5 0,-5 4 0,-5 1 0,8 1 0,-12 4 0,8-1 0,5-8 0,-12 12 0,3-8 0,-16 10 0</inkml:trace>
  <inkml:trace contextRef="#ctx0" brushRef="#br0" timeOffset="887">2941 699 24575,'5'8'0,"2"-3"-9831,6 12 8341,8-7 4308,2 3-2818,10-3 0,-12-5 1719,6 4-1719,-9-4 0,1 4 0,5-4 6784,7 4-6784,-5-7 0,9 2 0,-10 1 0,-4-4 0,7 8 0,-17-8 0,12 3 0,-9 1 0,0-4 0,-1 3 0,-8 0 0,3-3 0,-4 2 0,1 1 0,-1 1 0,-4 7 0,0-2 0,-9 12 0,-2-2 0,-1 1 0,-5-2 0,11-6 0,-8-3 0,5 3 0,4 0 0,-2-3 0,6 3 0,-7-9 0,3 4 0,0-3 0,2 3 0,-1 1 0,3-1 0,-3 1 0,0-4 0,3 2 0,-7-6 0,7 3 0,-3-4 0</inkml:trace>
  <inkml:trace contextRef="#ctx0" brushRef="#br0" timeOffset="2335">3967 617 24575,'3'93'0,"0"0"0,-1-4 0,0-20 0,-2-49 0,0 9 0,4 0 0,-3 2 0,4-8 0,-5 0 0,0-13 0,0 3 0,0-4 0,0-1 0,0 1 0,0-9 0,0-4 0,0-24 0,0 11 0,0-20 0,0 17 0,0-6 0,0-3 0,0 4 0,0-11 0,0-2 0,-5-5 0,4-1 0,-4 7 0,5-12-859,0 4 859,0-7 0,0 2 0,0 7 0,0-7 0,0 5 0,4-5 0,-2 7 0,7 5 0,-3-4 0,4 11 0,-4-6 0,3 1 0,-3 4 0,0 1 0,6 7 0,-5 5 0,6 0 0,-4 9 0,0-2 0,0 7 0,-5-4 0,4 4 859,-3 1-859,4 13 0,4 5 0,-3 1 0,8 12 0,-8-16 0,8 11 0,-7-2 0,2-5 0,1 8 0,-4-9 0,-1 0 0,0 9 0,-4-7 0,5 8 0,-1-1 0,-4-7 0,0 7 0,-5-4 0,0-3 0,0 6 0,0-12 0,0 8 0,-8-4 0,2 0 0,-8 4 0,5-4 0,0 0 0,-1 4 0,2-9 0,-1 4 0,4-4 0,-3-1 0,3 1 0,-4-4 0,1 2 0,-1-2 0,8 0 0,2-1 0,8-1 0,-1 2 0,1 4 0,-1-1 0,1 1 0,11 21 0,-9-16 0,6 17 0,-14-23 0,2 5 0,-4 1 0,3 1 0,-4 2 0,0-3 0,0 1 0,-4 2 0,2-7 0,-6 7 0,2 3 0,1-5 0,-4 8 0,-1-4 0,0-3 0,-8 7 0,12-14 0,-7 4 0,8 6 0,-4-8 0,-5 11 0,8-12 0,-6 3 0,11-4 0,-7-1 0,7 1 0,-3-8 0,4-2 0</inkml:trace>
  <inkml:trace contextRef="#ctx0" brushRef="#br0" timeOffset="3257">4799 760 24575,'13'-9'0,"6"3"0,-7-8 0,10 5 0,-16 0 0,11 0 0,-7 0 0,3 0 0,0 0 0,-3 0 0,3 0 0,-5 0 0,1 0 0,-1 1 0,-3-1 0,3 0 0,-7 1 0,3-1 0,-4 0 0,0 1 0,-5-5 0,4 3 0,-7 0 0,3 3 0,-4-3 0,1 0 0,-2 1 0,-3-3 0,3 6 0,-12-8 0,6 9 0,-4 0 0,-2 1 0,-5 3 0,0-4 0,-16 5 0,10 0 0,-8 5 0,10 0 0,2 9 0,4 2 0,4-5 0,-8 12 0,8-10 0,-5 8 0,2-3 0,10-8 0,-5 13 0,9-3 0,-4 1 0,4 7 0,5-7 0,0-1 0,5 3 0,0-9 0,0 0 0,0 4 0,0-8 0,0 7 0,0-2 0,0-1 0,4 3 0,-3-2 0,3-1 0,1 3 0,-1-7 0,5 3 0,0 0 0,-4-3 0,3 7 0,-7-7 0,7 3 0,-3-4 0,4-1 0,-1-3 0,1 3 0,-1-4 0,5 1 0,-4-1 0,4-4 0,0 4 0,-4-3 0,4 3 0,-4-4 0,4 0 0,1 0 0,0 0 0,4 0 0,-4 0 0,0 0 0,4 0 0,-4 0 0,0 0 0,4 0 0,-8 0 0,7-4 0,-7 3 0,3-3 0,0 4 0,1 0 0,0 0 0,-6 0 0,-4 0 0</inkml:trace>
  <inkml:trace contextRef="#ctx0" brushRef="#br0" timeOffset="4173">5582 668 24575,'-47'-14'0,"7"2"0,31 12 0,-3 4 0,2-3 0,-2 7 0,3-4 0,0 5 0,1-1 0,-1 6 0,4-5 0,-3 4 0,3-4 0,-4 4 0,0-3 0,0 3 0,0 0 0,0-4 0,0 9 0,0-8 0,4 3 0,-3 0 0,2 1 0,1 0 0,-3-1 0,3 0 0,0-3 0,-4 8 0,8-9 0,-3 4 0,4-4 0,-4 0 0,3-1 0,-3 1 0,4-1 0,0 1 0,0-1 0,4 1 0,1-4 0,4 2 0,-1-2 0,1 0 0,-1 2 0,1-6 0,-1 7 0,1-7 0,-1 3 0,1-4 0,4 0 0,-3 0 0,7 0 0,-7 0 0,3 0 0,0 0 0,-3 0 0,3 0 0,-5 0 0,1 0 0,-1 0 0,6 0 0,-5 0 0,4-4 0,-4 3 0,-1-3 0,1 4 0,-1-4 0,1 3 0,-4-7 0,2 7 0,-6-2 0,3 3 0</inkml:trace>
  <inkml:trace contextRef="#ctx0" brushRef="#br0" timeOffset="6189">6088 642 24575,'-13'0'0,"3"0"0,-3 0 0,4 0 0,0 0 0,1 0 0,-1 0 0,-3 0 0,2 4 0,-6 4 0,1-2 0,2 1 0,-1-3 0,6 1 0,-5 4 0,3-1 0,-3 1 0,4 0 0,-4 4 0,3-3 0,-3 3 0,8-5 0,-3 5 0,2 2 0,-3-1 0,4-1 0,1 0 0,4-3 0,0 3 0,-4-5 0,3 1 0,-2-1 0,3 1 0,0-1 0,3 1 0,2 0 0,4-1 0,-1-3 0,1-1 0,-1-1 0,1-2 0,-1 3 0,16-4 0,-11 0 0,15 0 0,-14 0 0,5-4 0,-5 3 0,-1-3 0,-4 0 0,0-1 0,-5-4 0,0 1 0,0 3 0,-3-7 0,6 9 0,-6-9 0,7 7 0,-7-3 0,3-1 0,-4-4 0,0 3 0,0-8 0,4 8 0,-3-3 0,2 5 0,-3-1 0,0 0 0,0 0 0,0 1 0,0 7 0,0 5 0,4 10 0,-2 0 0,6 4 0,-7-9 0,11 21 0,-5-8 0,6 6 0,-3-5 0,-1-9 0,4 5 0,-3-5 0,3-1 0,-4 0 0,4 1 0,-2 0 0,2 0 0,-5-6 0,1 1 0,-1-5 0,1 4 0,-1-7 0,1 3 0,-1-8 0,1 3 0,4-3 0,1 0 0,0-1 0,0-4 0,-1 0 0,-4 4 0,9-8 0,0-1 0,2-6 0,-2 6 0,0-8 0,-4 10 0,1-12 0,3 5 0,-3-5 0,0 8 0,-1-6 0,-5 2 0,0 4 0,1-6 0,-6 12 0,1-8 0,-1 4 0,-3-1 0,3 2 0,-4 4 0,0 1 0,0-1 0,0 8 0,0 10 0,0 2 0,0 6 0,0-9 0,0 1 0,0-1 0,4 5 0,-3-3 0,7 3 0,-7 0 0,3-3 0,0 8 0,-3-4 0,7 0 0,-7 4 0,3-9 0,0 9 0,-3-8 0,7 3 0,-3 0 0,4-4 0,-4 4 0,2-4 0,-2 0 0,4-1 0,-1 1 0,1-5 0,-1 0 0,1-4 0,-1 0 0,1 0 0,0-4 0,4 3 0,-4-6 0,4 2 0,-4-4 0,0-4 0,0 3 0,-4-3 0,2 4 0,-2-4 0,4 3 0,0-3 0,-4 4 0,3-4 0,-3-1 0,4-1 0,0-2 0,-4 2 0,-1 1 0,0 1 0,-3 0 0,3 4 0,-1-4 0,-2 4 0,3 8 0,-4 6 0,0 4 0,4 8 0,-3-7 0,4 3 0,-5 0 0,3-3 0,-2 3 0,3-5 0,0 6 0,1-5 0,4 4 0,-4-4 0,-1-1 0,-1 1 0,-2-1 0,7 1 0,-3 0 0,3-1 0,1 1 0,-1-5 0,5 0 0,-3-4 0,8 0 0,-9-4 0,4-1 0,0-4 0,2 0 0,-5 0 0,7 0 0,-15 0 0,10 0 0,-3-4 0,1-2 0,0 1 0,-2-4 0,-7 8 0,7-7 0,-7 2 0,4 1 0,-5-9 0,3 12 0,-2-12 0,3 5 0,-4-2 0,-4-3 0,-1 9 0,0 1 0,1 0 0,4 3 0,-4 0 0,-1 7 0,0 6 0,5 2 0,1 8 0,7-3 0,-7 3 0,3-5 0,-1 1 0,3 4 0,2-3 0,-3 3 0,3 0 0,-3 1 0,4 0 0,1 4 0,3-4 0,-3 0 0,8 4 0,-9-8 0,13 16 0,-15-15 0,9 11 0,-11-14 0,3 1 0,-3-1 0,-1 1 0,-4-1 0,0 1 0,4 0 0,-3-1 0,-1 1 0,-5-1 0,-4-3 0,1 3 0,-1-8 0,4 0 0,-3-4 0,7-5 0,-3 4 0,4 1 0</inkml:trace>
  <inkml:trace contextRef="#ctx0" brushRef="#br0" timeOffset="6974">7509 624 24575,'28'0'0,"-8"0"0,7 0 0,-13 0 0,3 0 0,3-4 0,-5 3 0,28-12 0,-28 7 0,19-4 0,-21 2 0,-4 7 0,5-7 0,-10 3 0,4 0 0,-7-2 0,3 2 0,-4-4 0,0 0 0,0 1 0,0-1 0,0 0 0,-4 1 0,3-1 0,-7 0 0,3 5 0,-3-4 0,-5 7 0,3-3 0,-2 4 0,3 4 0,1-3 0,-6 11 0,4-6 0,-3 7 0,0 0 0,3 1 0,0 0 0,2-1 0,4-4 0,-6 4 0,6-3 0,-5 7 0,8-2 0,-7-1 0,7 3 0,-3-7 0,4 3 0,4 0 0,-3 1 0,7-3 0,-7 1 0,7-7 0,-3 3 0,3 1 0,1-1 0,-1-3 0,-3 3 0,3-7 0,-7 6 0,6-6 0,-6 7 0,7-7 0,-4 6 0,5-6 0,0 3 0,-1 0 0,1-3 0,-1 3 0,5 0 0,7-3 0,-5 7 0,3-7 0,-5 2 0,-3-3 0,8 0 0,-4 0 0,10 0 0,1 0 0,-4 0 0,1 0 0,3 0 0,-8 0 0,7 0 0,-15 0 0,-4 0 0,-2 0 0</inkml:trace>
  <inkml:trace contextRef="#ctx0" brushRef="#br0" timeOffset="8661">9285 557 24575,'-14'-33'0,"-1"5"0,14 20 0,-7 3 0,7-3 0,-7 3 0,3 1 0,1-4 0,-4 7 0,3-7 0,-4 7 0,4-7 0,-2 7 0,2-2 0,-4 3 0,1 0 0,-1 0 0,-9 0 0,-3 4 0,0 1 0,-7 9 0,12 1 0,-3 0 0,-4 3 0,7 1 0,-4-3 0,2 7 0,12-13 0,-7 3 0,8 0 0,-4-3 0,0 7 0,0-3 0,4 1 0,-4 2 0,8-7 0,-3 3 0,4 0 0,0-3 0,0 3 0,0-5 0,0 1 0,4-1 0,0-3 0,5 3 0,0-7 0,9 3 0,2-4 0,6 0 0,-3 0 0,-4-5 0,0 4 0,0-7 0,5-2 0,-9-1 0,13-3 0,-17 5 0,15-9 0,-15 8 0,11-12 0,-12 8 0,3-1 0,-4-2 0,-4-3 0,-1 4 0,0-6 0,-3 7 0,3 1 0,-4-9 0,0 12 0,0-12 0,-4 9 0,-1-1 0,0-3 0,-3 4 0,7 0 0,-3-4 0,0 8 0,-1-3 0,0 4 0,-3 5 0,7-4 0,-6 7 0,1 10 0,1-1 0,1 10 0,4-10 0,0 1 0,0-1 0,0 1 0,0 0 0,4-5 0,0 0 0,9-8 0,7-2 0,-5-3 0,8-1 0,-9 1 0,5-4 0,0-2 0,-5 0 0,9-3 0,-3-5 0,0 1 0,3-11 0,-13 17 0,9-7 0,-9 9 0,3-5 0,1-5 0,-7 8 0,2-6 0,-5 7 0,-3 1 0,3 1 0,-4 16 0,0 4 0,0 11 0,0 15 0,0-6 0,0 39 0,0-34 0,0 20 0,0-34 0,0 12 0,0 9 0,0-5 0,0 19 0,0-13 0,0 6 0,0 8 0,0-25 0,0 24 0,0-25 0,0 15 0,0-7 0,0 7 0,0-9 0,0 8 0,0-11 0,0 6-629,5 13 629,-4-5 0,4 11 0,-5-5 0,0 0 0,0-1 0,0-7 0,0-11 0,0 9-171,0-9 171,0 1 0,0-4 0,0-15 0,0 4 0,0-4 623,-3 0-623,2 0 177,-7-10-177,3 0 0,-4-4 0,0-8 0,-4 1 0,-2-6 0,-4 3 0,5 5 0,1-3 0,0-2 0,3 1 0,-3-5 0,4 10 0,0-4 0,-4-1 0,3-1 0,-3-4 0,4 6 0,0-5 0,4 3 0,-3-3 0,3 0 0,1 3 0,0-2 0,4 3 0,0 0 0,0 1 0,0-1 0,0 0 0,0 1 0,0-1 0,0 0 0,4 1 0,0-1 0,5 0 0,-4-4 0,3-1 0,-7-1 0,7 2 0,-4 5 0,5-6 0,-4 5 0,3-5 0,-7 6 0,3 3 0,-4 1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19:28:02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24575,'0'0'0</inkml:trace>
  <inkml:trace contextRef="#ctx0" brushRef="#br0" timeOffset="50">1 1 24575,'0'0'0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31:23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24575,'0'0'0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31:26.05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1309 24575,'5'-8'0,"3"-18"0,-7 9 0,3-10 0,0 9 0,-3 9 0,8-14 0,-8 7 0,3-7 0,0 9 0,-3-4 0,7 4 0,-7 0 0,3 1 0,0-17 0,1 16 0,0-16 0,-1 16 0,-4 0 0,4 0 0,-3-4 0,3 8 0,0-8 0,-3 4 0,7 0 0,-7 0 0,7 1 0,-7 3 0,7-3 0,-7 0 0,7-1 0,-7-1 0,3 2 0,0 4 0,1-4 0,0 3 0,3-7 0,-7 7 0,7-3 0,-7-1 0,7 5 0,-7-5 0,6 6 0,-2-1 0,0-4 0,2 3 0,-6-3 0,7 4 0,-3-4 0,4 3 0,-1-3 0,1 0 0,0-2 0,-3 1 0,2 1 0,-4 4 0,9-4 0,-3 3 0,8-8 0,-8 4 0,3 0 0,0-4 0,-3 12 0,8-11 0,-4 7 0,5-5 0,-1-3 0,1 7 0,-5-2 0,17-9 0,-18 10 0,24-11 0,-26 14 0,11-1 0,-8-3 0,1 3 0,7-4 0,-1 0 0,0 7 0,7-11 0,-13 11 0,14-7 0,-4-1 0,-4 9 0,13-8 0,-12 8 0,9-4 0,3-1 0,-17 6 0,36-11-1193,-8 8 1193,15-9 0,3 5 0,-12 6 0,0-4 0,5 9 0,-11-4-522,24 0 522,-36 4 0,32-4 0,-36 5 0,10 0 0,1 0 0,-7 0 0,-5 0 0,5 0 0,-17 0 0,8 0 0,-6 4 1160,-3-3-1160,2 4 555,-7-2-555,3-2 0,-4 7 0,-1-3 0,1 3 0,-1 1 0,1-1 0,-1 1 0,1-1 0,-4 1 0,2-1 0,-2 1 0,3 0 0,1-1 0,0 5 0,-4-3 0,3 7 0,-3-7 0,4 3 0,-4 0 0,2-3 0,-2 3 0,3-4 0,-3 4 0,-1-4 0,0 4 0,-3-4 0,3-1 0,-1 1 0,-2 0 0,3-1 0,-4 1 0,0-1 0,0 1 0,0-1 0,0 1 0,0 4 0,0 1 0,0 0 0,0-1 0,0-4 0,0 4 0,0-3 0,0 7 0,0-7 0,0 3 0,0 0 0,0-3 0,0 7 0,0-2 0,0 3 0,0 1 0,0 0 0,0-5 0,0-1 0,0 0 0,0-3 0,0 7 0,0-7 0,0 3 0,0 0 0,0-3 0,0 3 0,0-4 0,0 4 0,0-4 0,0 4 0,0-4 0,0 0 0,0-1 0,0 1 0,0 4 0,0-4 0,0 4 0,0-4 0,0 0 0,0 4 0,0-4 0,0 4 0,0 0 0,0-3 0,0 3 0,0-4 0,4 4 0,-3-4 0,3 5 0,-4-6 0,4 1 0,-3-1 0,3 1 0,-4-1 0,0 1 0,4-1 0,-3 1 0,3-1 0,-4 1 0,4 15 0,-3 10 0,4-4 0,-5 0 0,4-21 0,1-1 0,0 1 0,-2-1 0,-3 1 0,0-1 0,0 1 0,0-1 0,0 1 0,0-1 0,0 1 0,0-1 0,0 1 0,0 0 0,0-5 0,0 0 0</inkml:trace>
  <inkml:trace contextRef="#ctx0" brushRef="#br0" timeOffset="1246">1847 1297 24575,'20'-6'0,"-1"-2"0,-7 7 0,-3-7 0,4 7 0,0-7 0,1 7 0,5-3 0,-5 4 0,-1 0 0,0 0 0,1 0 0,1 0 0,2 4 0,-7-3 0,3 3 0,-4 0 0,-1 1 0,1 0 0,-1 2 0,1-2 0,-1 3 0,5 1 0,-3 0 0,8 4 0,-9-3 0,4 3 0,0-4 0,-3 0 0,3 0 0,-4-1 0,-1-3 0,-3 2 0,3-6 0,-4 7 0,5-7 0,-4 7 0,-2-11 0,-3 2 0,0-8 0,0 0 0,0 1 0,4-1 0,-3 0 0,7 1 0,-7-1 0,7-10 0,3-7 0,-4-1 0,6-6 0,-8 17 0,4-1 0,-4 9 0,-1-1 0,-4 0 0,0 0 0,3 5 0,-2-4 0,3 3 0,-4-4 0,0 1 0,0-1 0,0 4 0,0 1 0</inkml:trace>
  <inkml:trace contextRef="#ctx0" brushRef="#br0" timeOffset="2881">2163 512 24575,'13'0'0,"-3"-4"0,7 3 0,6-7 0,-2 7 0,6-3 0,-13 4 0,9 0 0,-12-4 0,15-1 0,-11 0 0,3-3 0,0 7 0,-8-2 0,3 3 0,12 0 0,-8 0 0,17 0 0,-19 0 0,1 0 0,-3 0 0,1 0 0,4 0 0,0-4 0,0-1 0,3 0 0,-1-4 0,-3 8 0,-4-7 0,-4 7 0,-1-7 0,1 7 0,-1-2 0,1 3 0,-1 0 0,1-4 0,0 3 0,-1-3 0,1 4 0,-1-4 0,1 3 0,-1-3 0,1 0 0,-1 3 0,1-6 0,-1 6 0,1-7 0,-1 3 0,1 0 0,0 1 0,4 0 0,1 3 0,0-3 0,-1 4 0,-4 0 0,-1 0 0,1 0 0,-4 0 0,-2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32:02.50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249 407 24575,'5'-3'0,"2"-2"0,-2-4 0,3 0 0,1-4 0,-4 3 0,-4 1 0,-6 5 0,-4 4 0,0 0 0,-4 0 0,-13 15 0,8-7 0,-12 13 0,20-13 0,-7 6 0,2 0 0,5 0 0,-8 9 0,2-2 0,3 0 0,-10 3 0,17-14 0,-7 7 0,4-3 0,3 5 0,2-5 0,0 4 0,3-8 0,-3 7 0,4-7 0,-5 8 0,4-4 0,-3 0 0,8 4 0,-3-4 0,3 0 0,5 4 0,1-4 0,4 0 0,9 4 0,-4-4 0,11 2 0,-6-7 0,0-5 0,-5-4 0,5 0 0,-9 0 0,8 0 0,-4-4 0,7 3 0,-6-4 0,8-4 0,-7 2 0,4-7 0,-1 0 0,0-1 0,-9 0 0,8 1 0,-9 5 0,5-5 0,0-1 0,-5 1 0,3 0 0,11-18 0,-10 9 0,4-11 0,-18 12 0,-4 12 0,0-3 0,0 4 0,-4 1 0,-1-1 0,-3 0 0,-1 1 0,0 3 0,1-3 0,-1 7 0,4 1 0,1 5 0,4 3 0,0 1 0,0 0 0,0-1 0,0 1 0,0-1 0,0 1 0,4-5 0,1 0 0,3-8 0,1-5 0,14-15 0,-5-3 0,6 2 0,-5-3 0,-4 7 0,0 0 0,5-13 0,0 11 0,-7-8 0,12-11 0,-18 13 0,9-25 0,-5 20 0,-5-3 0,3-5 0,-7 10 0,3-2 0,-5 12 0,0 21 0,4 2 0,-4 8 0,8 4 0,-3-4-6784,9 17 6784,-8-14 0,11 19 0,-11-20 0,8 17 0,0-7 0,-7-1 0,11 14 0,-11-12 0,14 20 0,-10-5-939,11 20 939,-4 3 4241,7 21-4241,-1-12 0,-5-6 0,-1 1 0,9 7 0,-9-11 0,0 0 0,6 14 0,-5-5 0,5 10 0,-11-20 0,4 6 0,-5 0 0,-6-23 0,5 18 0,-10-26 0,4 5 0,-5 1 0,0-14 0,0 4 1250,0-12-1250,-4 0 2232,-2-4-2232,1 0 0,-3-1 0,3-8 0,-12-1 0,6-4 0,-6 0 0,9 0 0,-1 0 0,0 0 0,1 0 0,-1 0 0,0-4 0,4-1 0,-9-25 0,7 6 0,-8-14 0,-1-3 0,9 7 0,-8-5 0,14-2 0,-3 24 0,4-16 0,0 12 0,0-4 0,0 5 0,5-3 0,-1 12 0,6-17 0,4 12 0,-4-3 0,8 5 0,-4 5 0,10-5 0,-13 7 0,3-2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31:34.9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10378 614 17355,'0'-8'0,"0"-5"3219,-4 4-3219,3-4 1238,-7-3-1238,3 5 654,1-10-654,0 11 2109,-1-7-2109,1 7 0,-6-8 0,5 4 0,1-1 0,-1-8 0,0 8 0,-4-5 0,-5 2 0,8 9 0,-7-9 0,8 4 0,-4-1 0,-5-3 0,5 9 0,-5-5 0,5 1 0,-9-2 0,6 1 0,-16-1 0,17 6 0,-17-1 0,8-4 0,-6 3 0,-3-3 0,-2-1 0,9 8 0,-31-8-810,21 9 810,-31-6 0,12 0 0,-40 6 0,19-5-1904,-21 10 1904,21-10 0,-2 10 0,6-10 0,-12 10 0,21-4 0,-13-1 0,-2 5 0,5-5 0,-10 6 0,12 0 0,1 0 0,-6-5-209,19 4 209,-43-5 0,36 1-1885,-37 4 1885,30-4 0,1 5-420,1 0 420,13 0 0,-11 0 0,3 0 0,-7 0 0,-4 0 179,4 0-179,1 0 0,-14 0 0,4 0 0,-7 0 0,-6 0 0,13 0 0,-21 0 0,3 0 0,0 0-1186,42 0 1,-1 0 1185,-41 0 0,0 0 0,41-1 0,1 2 0,-26 4 0,-19-4 0,5 11 0,34-8 0,-2-1 0,7 1 0,1-1 0,-3 0 0,1 0 62,-27 2-62,0-4 0,12 10 0,-10-10-4,26 4 4,-10 0 0,11-4 0,1 9 0,-5-3 0,4 4 0,16-5 0,-16 4 0,28-4 0,-30 5 0,8 0 0,5-5 667,-12 10-667,13-9 0,-6 9 0,-9 1 2508,27-6-2508,-13 0 0,10-2 0,-27 7 0,3 3 864,1 2-864,1 1 0,12-5 0,-4 4 0,-4 1 908,23-6-908,-21 5 0,12-5 0,-3 5 0,-3 0 0,2 0 0,5-4 0,-13 4 0,14-5 0,1 4 0,-9 2 0,20-8 0,-20 7 0,8-5 0,1 0 0,-29 20 0,38-22 0,-38 27 0,44-29 0,-27 20 0,10-9 0,0 1 0,-9 7 0,9-7 0,0 3 0,-10 6 0,22-17 0,-26 16 0,13-3 0,-10 0 0,-4 9 0,2-3-595,1-5 595,-12 15 0,24-21-518,-10 9 518,1-7 0,4-3 0,-17 10 0,13-8 0,0 2 0,-24 13-785,16-7 0,1-1 785,-10 5 0,-14 6-1259,21-14 1259,-17 6 0,8 2 0,0 0 0,-4 5 0,4 0 0,2-5 0,-6 5 0,-1 0 0,24-12 0,-21 17 0,35-25 0,-15 11 0,7-6 519,5-5-519,-18 11 0,4-5-489,-6 6 489,-5 1 0,10 0 0,-10-1 0,-18 23 0,12-17 266,22-9 1,1 0-267,-13 5 0,0 5 435,18-13-435,-16 18 0,15-10 0,-7 7 0,0 0 0,8-3 0,0-4 0,-4 19 0,6-20 0,8 4 0,-7 9 0,17-25-89,-13 31 89,1-14 0,3 0 0,-3 14 0,10-14 0,-10 31 0,8-27 0,-7 23 0,15-39 0,-5 14 0,5-6 0,0 8 843,1-10-843,-1 19 0,5-12 0,-3 4 0,7-2 0,-2-18 0,4 16 0,0-1 0,0 1 0,0 12 0,0-19 1962,0 0-1962,0 5 1338,0-22-1338,0 24 862,0-9-862,0-4 424,0 6-424,0-8 19,0 14-19,0-11 0,0 7 0,0-20 0,0 3 0,0-2 0,0-2 0,0-1 0,0-1 0,0-4 0,0-5 0,0 0 0</inkml:trace>
  <inkml:trace contextRef="#ctx0" brushRef="#br0" timeOffset="1085">1 4133 24575,'5'9'0,"2"-1"0,-2 1 0,0-1 0,2 1 0,-2-1 0,10 16 0,-5-2 0,5 5 0,-5 1 0,3-13 0,-2 14 0,8 2 0,-8-4 0,15 20 0,-13-13 0,8 4 0,-7-3 0,-3-10 0,3-4 0,1 13 0,-9-22 0,13 22 0,-12-14 0,6 1 0,2 7 0,-5-13 0,4 5 0,-5-7 0,-1-5 0,1 5 0,0-3 0,-4 3 0,2-4 0,-6-1 0,7-3 0,-7 3 0,7-16 0,-7 1 0,3-17 0,4-5 0,-1-2 0,20-31 0,-14 19-910,11-23 910,-10 34 0,-7-9 0,6 14 0,-7-9 0,13 10 0,-12 2 0,11 5 0,-13 0 0,1-5 0,1 8 0,-6-7 0,7 13 0,-7-3 910,3 0-910,0 3 0,-3-3 0,6 8 0,-2-3 0,0 4 0,2-1 0,-6-3 0,3 3 0,-4 0 0,0 2 0</inkml:trace>
  <inkml:trace contextRef="#ctx0" brushRef="#br0" timeOffset="2101">906 5264 24575,'-22'5'0,"6"-4"0,-17 8 0,7-4 0,1 5 0,1 0 0,-7 15 0,13-7 0,-3 12 0,13-16 0,7 4 0,-3-8 0,4 7 0,0-7 0,0 8 0,0-9 0,0 13 0,4-12 0,-3 7 0,3-8 0,4 4 0,-2-4 0,7 9 0,-4-8 0,0 3 0,-1-8 0,6 7 0,0-6 0,4 7 0,1-3 0,5 4 0,-4-3 0,9 7 0,3 4 0,-5-5 0,9 9 0,-10-11 0,4 5 0,-9-5 0,1 3 0,-12-8 0,3 8 0,-4-9 0,-4 4 0,3-8 0,-7 3 0,2 1 0,-3 1 0,0 7 0,0-7 0,0 3 0,0-5 0,0 6 0,-4 0 0,3 0 0,-7 4 0,7-4 0,-7-4 0,2 7 0,-3-7 0,0 9 0,-5 0 0,4-5 0,-8 4 0,4-8 0,-5 3 0,-5 1 0,-1-7 0,-1 2 0,-3-9 0,4 4 0,0 6 0,-5-4 0,10 2 0,1-8 0,5 4 0,6-3 0,-1 3 0,0-4 0,5-4 0,0-1 0,4-3 0,0-1 0,0-4 0,0-1 0,0 0 0,0 1 0,0 5 0,0-5 0,4-1 0,-3 0 0,7 1 0,-7 4 0,6 1 0,-2 3 0,4 1 0,0-4 0,-1 2 0,1-8 0,0 6 0,-5 3 0,0 1 0</inkml:trace>
  <inkml:trace contextRef="#ctx0" brushRef="#br0" timeOffset="2829">1298 5480 24575,'0'18'0,"0"-7"0,4 12 0,1-13 0,0 7 0,-1 6 0,-4-2 0,8 16 0,-6-11 0,10-1 0,-7 2 0,5-11 0,-1 13 0,-3-14 0,2 4 0,-7 6 0,7-8 0,-3 14 0,4-17 0,0 4 0,-4-4 0,-1 0 0,1 4 0,-1-5 0,2 1 0,1-1 0,-6-5 0,3 1 0,-4-8 0,0-12 0,0 0 0,0-17 0,-4 12 0,3 1 0,-4 6 0</inkml:trace>
  <inkml:trace contextRef="#ctx0" brushRef="#br0" timeOffset="3120">1241 5230 24575,'0'0'0</inkml:trace>
  <inkml:trace contextRef="#ctx0" brushRef="#br0" timeOffset="4738">1666 5559 24575,'9'-4'0,"-1"0"0,1-5 0,4 0 0,27-9 0,-10 6 0,19-6 0,-12 8 0,-16 4 0,21 2 0,-25 4 0,9 0 0,-14 0 0,-3 0 0,0 14 0,-4-7 0,-1 16 0,-4-14 0,0 14 0,0-7 0,0 3 0,0 4 0,0-12 0,0 11 0,-4-7 0,3-1 0,-3 3 0,4-7 0,0 3 0,0-4 0,0-1 0,0 1 0,0-1 0,0 1 0,4-1 0,0 1 0,5-4 0,-1 2 0,1-2 0,-1 4 0,6 4 0,-5-7 0,5 10 0,-1-10 0,-3 8 0,8-1 0,-9-3 0,5 7 0,-5-2 0,0-1 0,0 3 0,4-2 0,-7-1 0,3 3 0,-6 7 0,-2 2 0,3-2 0,-4 4 0,0-12 0,0 7 0,0-4 0,0-5 0,0 4 0,0-4 0,0 0 0,0 4 0,0-8 0,0 7 0,0-7 0,0 8 0,0-9 0,0 9 0,0-8 0,-4 3 0,3-5 0,-2 1 0,3-1 0,-4-3 0,3 3 0,-7-7 0,-1 2 0,-1-7 0,-8-1 0,4-8 0,-1 3 0,-2-8 0,-2 0 0,3-7 0,-5 1 0,10 0 0,-3 5 0,5 5 0,0-4 0,4 8 0,-3-7 0,7 7 0,-3-2 0,4 3 0,0 0 0,4 1 0,0-1 0,5 0 0,4-4 0,-3 3 0,7-7 0,-7 11 0,3-11 0,6 6 0,-8-4 0,12-8 0,-8 7 0,-4-3 0,11-5 0,-14 12 0,12-16 0,-6 7 0,-4 0 0,9-7 0,-9 12 0,4-8 0,0 5 0,-4-5 0,4 9 0,-4-13 0,-2 17 0,-2-8 0,2 2 0,-7-3 0,7-9 0,-7 8 0,8-7 0,-7 17 0,2-12 0,-4 3 0,0 5 0,0-8 0,0 8 0,0-4 0,0 5 0,0 1 0,0 4 0,0 1 0,0-6 0,0 5 0,-4-5 0,3 6 0,-7-1 0,7 0 0,-2 1 0,-1-1 0,-1 0 0,-4 1 0,1-1 0,-1 4 0,4 10 0,1 0 0,4 8 0,0 19 0,0-13 0,5 70 0,-4-61 0,14 52 0,-13-68 0,12 17 0,-8-4 0,3-8 0,5 17 0,1-19 0,0 9 0,11 3 0,-18-11 0,13 6 0,-16-14 0,3 1 0,1-4 0,-1 2 0,1-2 0,-1 0 0,1-2 0,-1-6 0,1-2 0,-4-4 0,-2 0 0,-3 1 0,0-1 0,0 0 0,0 5 0,0 0 0</inkml:trace>
  <inkml:trace contextRef="#ctx0" brushRef="#br0" timeOffset="7196">3316 5216 24575,'13'0'0,"-4"0"0,5 0 0,2 0 0,0 0 0,11 0 0,19 8 0,-11-1 0,6 2 0,-18-4 0,-9-1 0,5 1 0,0 4 0,0 1 0,-5-5 0,-1 3 0,-5-3 0,5 4 0,-3-1 0,3-3 0,-4 3 0,0 1 0,-4 1 0,2 3 0,-2-5 0,0 1 0,3 0 0,-7-1 0,2 1 0,-3-1 0,0 1 0,0-13 0,0 2 0,0-11 0,0 4 0,0-4 0,0-10 0,0 2 0,0-2 0,0 0 0,5 3 0,0-1 0,0 3 0,3 4 0,-3 0 0,5-5 0,-1-5 0,0 8 0,1-12 0,-1 17 0,5-17 0,-3 8 0,3-1 0,3-6 0,-6 16 0,6-6 0,-9 8 0,1 1 0,-1 3 0,-3 1 0,-1 4 0</inkml:trace>
  <inkml:trace contextRef="#ctx0" brushRef="#br0" timeOffset="8310">4065 5318 24575,'37'-10'0,"-7"0"0,-12 5 0,0-8 0,1 6 0,-3-2 0,6-4 0,-7 11 0,-1-10 0,-1 7 0,-4-4 0,-1 4 0,5-3 0,-3 7 0,-1-7 0,-1 7 0,-7-7 0,6 7 0,-6-6 0,3 2 0,-4-4 0,0 0 0,-4 5 0,3-4 0,-7 3 0,4-4 0,-5 5 0,4 3 0,-3 2 0,4 7 0,-1-3 0,-3 3 0,7 1 0,-7-1 0,7 5 0,-6-3 0,6 3 0,-7-4 0,3-1 0,-4 1 0,5-1 0,-4 1 0,7 4 0,-7-3 0,7 3 0,-6-5 0,6 1 0,-7-1 0,7 1 0,-3-1 0,4 1 0,0 0 0,0-1 0,0 1 0,0-1 0,0 1 0,0-1 0,4 1 0,-3-1 0,6 1 0,-6-1 0,7 1 0,-3-4 0,3 2 0,1-6 0,-1 7 0,1-7 0,-1 6 0,1-6 0,-1 3 0,6 0 0,-5-3 0,4 4 0,0-5 0,-3 0 0,8 0 0,-4 0 0,0 0 0,4 0 0,-4-5 0,0 4 0,-1-3 0,-4 0 0,4 3 0,-3-6 0,3 2 0,-5-4 0,-3 0 0,-1 5 0,-4 0 0</inkml:trace>
  <inkml:trace contextRef="#ctx0" brushRef="#br0" timeOffset="9560">4837 5115 24575,'-17'0'0,"2"0"0,-17 0 0,11 4 0,-2-3 0,1 7 0,7-6 0,-4 10 0,6-6 0,4 7 0,4-4 0,1-1 0,4 1 0,0-1 0,0 1 0,0-1 0,0 1 0,0-1 0,0 1 0,0-1 0,0 1 0,0 0 0,4-1 0,-3 1 0,6-5 0,-2 0 0,0 0 0,2-3 0,-2 3 0,4-4 0,-1-4 0,1 3 0,-1-7 0,-3 3 0,3-3 0,1-6 0,5 1 0,0-6 0,3-8 0,-6 10 0,3-15 0,-5 17 0,1-18 0,-5 12 0,5-18 0,-4 6 0,0 1 0,-2-9 0,-4 14 0,0-4 0,-4-4 0,-3 3 0,1 4 0,2-6 0,4 18 0,0-3 0,0 1 0,0 8 0,0-3 0,0 4 0,0 1 0,0-1 0,0 0 0,0 8 0,0 7 0,0 7 0,4 17 0,-2-10 0,6 6 0,-2 10 0,3-17 0,1 37 0,-1-32 0,-3 19 0,2-28 0,-7 8 0,7-3 0,-2 0 0,4 14 0,0-1 0,0-1 0,6 9 0,-10-20 0,14 20 0,-14-15 0,13 14 0,-8-14 0,-2-3 0,-1-10 0,-7-4 0,7 0 0,-7 4 0,6-4 0,-6 4 0,7-4 0,-7 0 0,3-5 0,-4 0 0</inkml:trace>
  <inkml:trace contextRef="#ctx0" brushRef="#br0" timeOffset="10522">5027 5037 23680,'4'-1'0,"-3"1"442,2 9-442,1-1 150,1 6-150,4-5 75,0 4-75,12 13 228,-4-9-228,10 14 0,-13-16 0,-1-2 0,-5-5 0,5 1 0,2 0 0,-1-4 0,-1 3 0,4 1 0,-2 1 0,3-1 0,0-5 0,-9 0 0,4-3 0,0 3 0,-3-4 0,3 0 0,-4 0 0,-1 0 0,1 0 0,-4-4 0,2-1 0,-6-3 0,3-1 0,-4 0 0,4 1 0,-3-1 0,2 0 0,-3-4 0,0-1 0,0-1 0,0 2 0,0 4 0,0-4 0,0 3 0,0-3 0,0 4 0,0 1 0,-3-1 0,2 0 0,-3 1 0,4 7 0,4 6 0,1 9 0,0 1 0,4 2 0,-4-7 0,3 3 0,6 5 0,-4-7 0,9 17 0,-9-17 0,3 7 0,0-5 0,2 1 0,-1 1 0,3 2 0,-7-7 0,8 8 0,-8-4 0,3 0 0,0 4 0,-3-4 0,4 0 0,-1 4 0,-3-9 0,3 4 0,-5-4 0,1-4 0,-1 2 0,1-6 0,-1 7 0,1-7 0,0 3 0,-1-4 0,-3 0 0,-1 0 0</inkml:trace>
  <inkml:trace contextRef="#ctx0" brushRef="#br0" timeOffset="11354">5821 5001 24575,'-4'-5'0,"-6"2"0,1 3 0,-5 0 0,6 0 0,-1 0 0,-3 0 0,2 3 0,-3-2 0,5 3 0,-1 0 0,4 1 0,-3 3 0,7 1 0,-7 4 0,7-3 0,-3 3 0,0-5 0,3 5 0,-3 1 0,4 1 0,0-2 0,0-5 0,0 9 0,0-2 0,0 3 0,0-5 0,4-8 0,1 7 0,0-6 0,3 7 0,-3-4 0,0-1 0,-2 1 0,1-1 0,1 1 0,4-1 0,-1-3 0,-3 3 0,2-7 0,-2 6 0,4-6 0,-1 3 0,1-4 0,-1 0 0,1 0 0,-1 0 0,1 0 0,0 0 0,-1 0 0,1 0 0,-1 0 0,1 0 0,-1 0 0,1 0 0,-1 0 0,1-4 0,-1-1 0,1-3 0,0 3 0,-1 1 0,-3 0 0,-1 3 0,-4-3 0</inkml:trace>
  <inkml:trace contextRef="#ctx0" brushRef="#br0" timeOffset="12604">6151 5143 24575,'4'-9'0,"1"0"0,4 1 0,-1-1 0,1 0 0,-1 1 0,1-1 0,-1 0 0,1 1 0,-1-1 0,1 0 0,-4 0 0,2 1 0,-2-1 0,3 0 0,-3 1 0,3-1 0,-7 0 0,3 1 0,-4-1 0,0 0 0,-4 5 0,3-4 0,-7 7 0,3-3 0,-3 4 0,-1 0 0,-4 4 0,3-3 0,-3 7 0,4 1 0,0 1 0,4 3 0,-3 0 0,6-3 0,-2 8 0,4-4 0,0 0 0,-4 4 0,3-9 0,-3 4 0,4 0 0,0-3 0,0 3 0,0-4 0,0-1 0,0 5 0,0 2 0,0-1 0,0 3 0,0-7 0,4 3 0,1 0 0,-1 1 0,1 1 0,-1 2 0,1-7 0,4 3 0,-1-5 0,-3 1 0,2 0 0,-2-1 0,4 1 0,-1-5 0,1 0 0,-1 0 0,1 1 0,-1 3 0,1-3 0,4-1 0,-3-4 0,3 0 0,-5 0 0,1 0 0,-1 0 0,1-4 0,4 3 0,-3-3 0,7 0 0,5-9 0,-1-3 0,1-2 0,-9 5 0,-5 5 0,1-6 0,0 5 0,-4-5 0,3 1 0,-3-1 0,0-1 0,4-8 0,-8 12 0,3-11 0,-4 2 0,0 4 0,0-7 0,0 9 0,0 0 0,0-4 0,0 8 0,-3-3 0,2 0 0,-7-2 0,7 1 0,-8 1 0,5 4 0,-1 1 0,1-1 0,4 8 0,0 6 0,0 4 0,0 3 0,0-3 0,0-1 0,0 1 0,4 0 0,0-1 0,5 1 0,0-1 0,-1 5 0,1-7 0,0 6 0,0-7 0,-1 4 0,1-1 0,4 1 0,-4 0 0,5 4 0,-6-3 0,6 7 0,-4-7 0,3 8 0,-4-9 0,0 9 0,0-4 0,-4 0 0,4 4 0,-4-4 0,0 0 0,-1-1 0,0 1 0,-3-5 0,7 4 0,-7-4 0,3-1 0,-4 1 0,0-1 0,0 1 0,-4 0 0,-5-1 0,4 1 0,-7-5 0,11-19 0,-3 6 0,8-19 0,1 18 0,14-9 0,-4 5 0,1 3 0,-8 2 0</inkml:trace>
  <inkml:trace contextRef="#ctx0" brushRef="#br0" timeOffset="14173">2250 6929 24575,'9'13'0,"-1"-3"0,7 13 0,-5-8 0,8 9 0,-3 0 0,0-4 0,28 38 0,-9-12-2096,19 29 2096,-18-28 0,4 9 0,-16-22 28,10 5-28,-7 2 0,-10-18 0,9 13 0,-9-7 0,4-2 0,1 15 0,-1-10 0,-4-1 0,3-2 0,-8-14 0,3 13 0,-1-13 1553,-3 5-1553,0-3 515,-3-7-515,-6 3 0,7-4 0,-7-1 0,3 1 0,-8-4 0,3-2 0,-3-3 0</inkml:trace>
  <inkml:trace contextRef="#ctx0" brushRef="#br0" timeOffset="14660">2396 7549 24575,'9'0'0,"9"0"0,7-9 0,6 2 0,9-3 0,-14 1 0,9 3 0,-19 1 0,12-4 0,-8 8 0,26-12 0,-16 11 0,5-11 0,-22 13 0,-5-4 0,-3 4 0,-1 0 0</inkml:trace>
  <inkml:trace contextRef="#ctx0" brushRef="#br0" timeOffset="15654">3091 7278 24575,'-18'12'0,"9"-5"0,-4 19 0,12-10 0,-8 3 0,8 4 0,-3-8 0,4 5 0,0 3 0,0-9 0,0 15 0,0-14 0,0 8 0,9-4 0,-6-4 0,10 8 0,-9-17 0,5 6 0,0-2 0,0-5 0,0 8 0,4-8 0,-3-1 0,7 1 0,3-5 0,-5 0 0,13 0 0,-17 0 0,17 0 0,-13-5 0,5 0 0,-3-8 0,-3 3 0,1 0 0,2-2 0,-7 6 0,3-8 0,-4 6 0,0-5 0,-5 3 0,4-3 0,-3 4 0,0 0 0,2 1 0,-6-1 0,3 0 0,-4 0 0,0 1 0,0-1 0,0 0 0,-14-10 0,6 12 0,-16-16 0,10 17 0,0-8 0,-9 4 0,7 1 0,-3 4 0,1 0 0,8 5 0,-3 0 0,4 0 0,1 0 0,-6 0 0,0 0 0,0 0 0,-4 0 0,8 0 0,-3 0 0,4 0 0,4 4 0,2 1 0,3 4 0,3-1 0,2 1 0,4-1 0,-1 1 0,10 4 0,3-2 0,15-1 0,-9-6 0,13-4 0,-27 0 0,7 0 0</inkml:trace>
  <inkml:trace contextRef="#ctx0" brushRef="#br0" timeOffset="16664">4271 6485 24575,'-6'15'0,"2"20"0,4-17 0,5 23 0,0-16 0,6 18 0,6 17 0,2 8 0,7 21-2616,6 3 2616,-5-7 0,-11-37 0,0 1 0,-1 2 0,0-1 0,11 38 0,-7-14 0,2-13 384,-14-27-384,5 0 0,2 5 0,-8-22 0,9 13 0,-10-16 1969,0-1-1969,-5-4 263,3-1-263,-2-7 0,-5-21 0,-4-9 0,-6-8 0,8-3 0,-2 13 0,7-4 0,-8 2 0,7 9 0,-2-4 0,4 0 0,0-2 0,0 6 0,0-9 0,0 18 0,0-12 0,0 14 0,0-5 0,4 6 0,0-1 0,5 0 0,-1 1 0,6-1 0,-5 4 0,9-4 0,-4 8 0,0-3 0,4 4 0,1 0 0,-3 0 0,2 0 0,-5 0 0,-3 0 0,12 0 0,-6 0 0,8 0 0,0 5 0,-9-4 0,8 7 0,-4-2 0,1 3 0,4 1 0,-5-1 0,-5-4 0,4 4 0,-9-4 0,9 4 0,-4 4 0,-3-3 0,6 13 0,-6-2 0,4 4 0,4 4 0,-12-14 0,11 13 0,-12-7 0,9 4 0,0 10 0,-4-9 0,4 5 0,-5-2 0,-1-9 0,6 9 0,-5-3 0,5 2 0,-5 2 0,-1-10 0,0 3 0,-4-14 0,3 4 0,-3-4 0,0-1 0,2-7 0,-6-2 0,7-7 0,-7-1 0,2-4 0,-3 7 0,0-3 0</inkml:trace>
  <inkml:trace contextRef="#ctx0" brushRef="#br0" timeOffset="19245">5736 7043 24575,'-8'3'0,"-1"-2"0,0 3 0,-4 0 0,3 1 0,-3 4 0,-17 9 0,15-7 0,-20 7 0,21-5 0,0-3 0,-4 8 0,8-8 0,-3 3 0,4 0 0,4-4 0,-4 9 0,4-8 0,-4 3 0,5 0 0,0-3 0,0 7 0,2-7 0,-2 3 0,4 0 0,0-3 0,0 3 0,0-5 0,0 5 0,0-3 0,4 3 0,-3-4 0,3 3 0,0-3 0,0 4 0,5-8 0,-1 2 0,1-6 0,4 3 0,-3-4 0,3 0 0,0 0 0,12-5 0,-4 0 0,14-6 0,-10-3 0,1 3 0,-3-8 0,-8 9 0,7-8 0,-6 3 0,3 0 0,-1-2 0,-8 7 0,-1-3 0,-1-1 0,-3 5 0,4-9 0,0 3 0,-4 1 0,-1-4 0,-4 9 0,0-5 0,0 6 0,0 7 0,0 5 0,0 6 0,0 11 0,0-11 0,4 7 0,-3-4 0,7 1 0,-7 1 0,7-2 0,-7 0 0,7-4 0,-7 4 0,2-4 0,1-1 0,1 1 0,3 0 0,1-1 0,-1-3 0,1 2 0,0-6 0,-1 3 0,1-4 0,-1 0 0,1 0 0,-1 0 0,1 0 0,-1 0 0,1 0 0,-1 0 0,1 0 0,4-4 0,-3-1 0,3-4 0,-5 0 0,5-4 0,-3 3 0,15-25 0,-13 17 0,8-19 0,-10 19 0,4-6 0,-8 8 0,8-12 0,-9 12 0,5-13 0,0 4 0,-5 4 0,4-7 0,-8-13 0,9-7 0,-9-1-666,4-4 666,-5 19 0,0-1 0,-5-11 0,-1 10 0,-5-4 0,0-7 0,-5 8 0,4 5 0,-9-13-169,11 25 169,-11-18 0,5 13 0,1 0 0,-4-1 0,4 13 0,0-5 660,2 7-660,4 4 175,1 1-175,-1 3 0,4-3 0,1 15 0,4-5 0,0 27 0,0-7 0,0 9 0,0 27 0,0-20-459,0 35 459,0-40 0,0 21 0,0-26 0,5 34 0,0-32 0,6 18 0,-1-17 0,-5 1 0,5 9 0,-4-3 0,4-6 0,0 3 0,0-15 0,4 9 0,-7-9 0,6 4 0,-3 0 0,0-4 0,0-1 459,-2-6-459,-7-4 0,7 4 0,-3-3 0,4 3 0,-4-5 0,2 1 0,-2-1 0,4 1 0,-1-4 0,5-2 0,-3-3 0,3 0 0,0 0 0,-3 0 0,3 0 0,-5 0 0,1 0 0,-1-3 0,1 2 0,0-7 0,15-3 0,1-3 0,2-7 0,-1 2 0,-6 0 0,-4 4 0,7-8 0,-8 2 0,0 0 0,-1-1 0,-9 12 0,8-13 0,-6-4 0,7 1 0,2-15 0,-10 14 0,4-4 0,-5-4 0,-4 13 0,4-37 0,-5 32 0,0-33 0,0 21 0,-5 5 0,4-13 0,-3 25 0,-1-25 0,-1 13 0,-5-5 0,1-1 0,0 13 0,4 0 0,-3 5 0,8 7 0,-3 1 0,4 1 0,0 4 0,0 8 0,0 21 0,0-2 0,0 21 0,0-2 0,0-9 0,0 32 0,0-30 0,4 45 0,3-26-3277,-1 36 3277,4-24 0,-9 26 0,9-25 0,-3 25-1965,6-11 1965,-6 0 0,4 3 0,-4-12-481,-1-18 481,4-1-71,-9-23 71,9 11 0,-4 2 2798,0-6-2798,-2-7 2254,0 12-2254,-2-13 643,2 21-643,-4-25 99,0 3-99,0-13 0,0 7 0,0-7 0,0 3 0,0-4 0,0-1 0,0 1 0,-4-1 0,-1 1 0,0-1 0,-3 1 0,4-4 0,-5 2 0,0-6 0,1 3 0,-1-4 0,0 0 0,-13-9 0,10 3 0,-10-4 0,9-2 0,-2 1 0,-10-18 0,9 12 0,-7-10 0,12 12 0,-2 1 0,8 1 0,-3 4 0,3 1 0,1-1 0,0 0 0,7 4 0,-2-2 0,3 2 0,0-4 0,1 0 0,3 1 0,-3 3 0,-1 1 0</inkml:trace>
  <inkml:trace contextRef="#ctx0" brushRef="#br0" timeOffset="20487">7630 6158 24575,'0'13'0,"4"1"0,-3 10 0,7-4 0,3 21-8503,1 13 8503,4-5 0,1 26-949,7 12 949,-10-38 0,-1 0-709,0 3 0,-1 0 709,7 43 0,-7-33 0,0 17-727,0-20 727,-1 0 0,0-3 4233,0-11-4233,-1-11 0,-4 5 3173,2-22-3173,-7 13 2403,3-11-2403,-4-5 1530,4-1-1530,-3-5 258,3 1-258,-8-8 0,3-2 0,-8-23 0,3 1 0,-8-21 0,7 16 0,-6-9 0,12 6 0,-4 4 0,5-8 0,0 4 0,0 9 0,0-12 0,0 23 0,0-23 0,0 6 0,4-4 0,2-9 0,4 9 0,0 4 0,0-12 0,5 12 0,-4 0 0,15-13 0,-10 28 0,10-17 0,-2 19 0,-9 2 0,19 4 0,-12 5 0,4 0 0,2 0 0,-17 0 0,17 0 0,-13 0 0,9 4 0,0 6 0,-4 1 0,0 3 0,2 0 0,-1 1 0,4 4 0,-1 0 0,-10-4 0,11 14 0,-3-5 0,1 8 0,8 5 0,-13 4 0,9 6 0,-15-6 0,2-7 0,-13-3 0,4-9 0,-5 18 0,-5-12 0,-1 4 0,-9 9 0,4-20 0,-14 15 0,-4-4 0,1-4 0,-47 32 0,45-34-1468,-51 28 1468,41-31 0,-6-1-365,-2-1 365,21-10 0,-14 4 0,14 0 0,1-4 0,8-2 0,13-9 1439,1-4-1439,4-5 394,0 0-394,4-12 0,-3 9 0,20-32 0,-17 34 0,13-16 0</inkml:trace>
  <inkml:trace contextRef="#ctx0" brushRef="#br0" timeOffset="22336">8851 6938 24575,'29'-4'0,"-9"3"0,1-12 0,-11 11 0,8-10 0,-9 7 0,4 0 0,12-16 0,-12 13 0,8-13 0,-13 12 0,-8 1 0,8-1 0,-7 0 0,3 1 0,-4-1 0,0 0 0,0 0 0,0 1 0,0-1 0,-4 4 0,3-2 0,-3 2 0,0-4 0,-1 0 0,-3 1 0,-1 3 0,0-3 0,1 7 0,-1-7 0,0 8 0,1-4 0,-11 4 0,8 0 0,-17 0 0,7 0 0,1 0 0,-14 0 0,17 0 0,-18 4 0,10-3 0,4 4 0,-7-1 0,7 2 0,-4 4 0,1-1 0,9-4 0,-16 27 0,18-17 0,-14 18 0,22-10 0,1-8 0,4 5 0,0-3 0,0-3 0,0 5 0,0-5 0,0-1 0,0-4 0,0-1 0,4 6 0,1-5 0,0 4 0,3-4 0,-4-1 0,5-3 0,-4 3 0,2-7 0,-2 2 0,3-3 0,6 0 0,-5 0 0,4 0 0,0 0 0,-3-3 0,3 2 0,0-3 0,1 4 0,5-4 0,-5 3 0,4-4 0,-4 1 0,0 3 0,4-3 0,-8 4 0,3 0 0,-5 0 0,1 0 0,-4 0 0,-2 0 0</inkml:trace>
  <inkml:trace contextRef="#ctx0" brushRef="#br0" timeOffset="23082">9633 6584 24575,'0'-8'0,"0"-1"0,0 0 0,-4 0 0,-1 1 0,-8 3 0,-7 1 0,5 8 0,-8 1 0,9 8 0,-1-7 0,-3 16 0,3-10 0,0 7 0,-2-1 0,7-8 0,-4 7 0,5 3 0,0-5 0,3 19 0,2-17 0,4 8 0,0-8 0,0-7 0,0 8 0,0-9 0,0 9 0,0-8 0,4 3 0,1-5 0,-1 1 0,4-4 0,-3 2 0,3-6 0,1 7 0,-1-7 0,1 2 0,0-3 0,4 0 0,-4 0 0,9 0 0,-8 0 0,3 0 0,-5-3 0,5-3 0,-3 1 0,8-3 0,-9 7 0,9-8 0,-4 8 0,5-7 0,-5 7 0,-1-3 0,-4 4 0,-1 0 0,1-4 0,-1 3 0,1-3 0,-4 0 0,-2 3 0,-3-3 0</inkml:trace>
  <inkml:trace contextRef="#ctx0" brushRef="#br0" timeOffset="25013">10003 6643 24575,'-5'-9'0,"-2"4"0,2 2 0,-4 6 0,1 2 0,3 8 0,1-3 0,4 7 0,0-7 0,0 8 0,0-9 0,0 8 0,0-7 0,0 2 0,0-3 0,4 4 0,1-4 0,4 5 0,-1-10 0,1 0 0,-1-4 0,1 0 0,0 0 0,4-4 0,-4 3 0,4-7 0,-4 3 0,4-4 0,1 0 0,0 3 0,-1-2 0,-4 3 0,0-3 0,-1-1 0,-3 0 0,-1 1 0,-1-1 0,-2-4 0,3 3 0,-4-3 0,0 4 0,4 0 0,-3 1 0,3-1 0,-4 0 0,0 1 0,0-1 0,0 8 0,0 6 0,0 13 0,0 2 0,0-2 0,0 0 0,0-9 0,0 5 0,4-1 0,-3-4 0,7 4 0,-7-4 0,6-1 0,-6 1 0,7 0 0,-3-1 0,3 1 0,1-1 0,-1-3 0,1-1 0,-1 0 0,1-4 0,0 4 0,-1-4 0,1 0 0,-1 0 0,1 0 0,0-8 0,-1 6 0,2-15 0,-2 11 0,-3-7 0,3 0 0,-7 3 0,3-13 0,1 7 0,-4-3 0,3 1 0,-4 8 0,0-3 0,4-5 0,-3 2 0,4-3 0,-5-4 0,0 12 0,0-12 0,0 8 0,0 1 0,0 1 0,0 4 0,0 0 0,-4 5 0,3 19 0,-3-6 0,4 19 0,0-18 0,0 12 0,0-11 0,4 26 0,-3-24 0,4 18 0,-1-12 0,1-3 0,5 12 0,-1-8 0,1 1 0,0 7 0,-2-17 0,7 17 0,-1-13 0,-3 4 0,6 4 0,-6-12 0,4 8 0,2-6 0,-7-3 0,3 3 0,0-4 0,-3 0 0,7 0 0,-7-1 0,3-2 0,-4-3 0,-1-3 0,1 0 0,-1 0 0,-3-3 0,-1-6 0,-8-5 0,3 0 0,-8-4 0,4 4 0,0 0 0,-4-4 0,4-2 0,-5 5 0,-4-13 0,3 12 0,1-3 0,2 1 0,3 8 0,0-8 0,1 8 0,0 1 0,3 1 0,-3 3 0,13 1 0,-3 0 0,7 8 0,3 5 0,-5 0 0,19 13 0,-5 1 0,5-2 0,-7 0 0,-10-16 0,-5 3 0,-3-3 0,7 3 0,-6-3 0,7 3 0,0-3 0,-3 4 0,3-4 0,-5-1 0,1-4 0,-1 4 0,1-3 0,0 2 0,-1-11 0,-3 2 0,4-12 0,-4 0 0,0-7 0,-1 1 0,-4-5 0,0 4 0,0-10 0,0 4 0,0 2 0,0-6 0,0 2 0,0 1 0,0-15 0,0 24 0,-5-24 0,-1 8 0,-4 5 0,-1-13 0,0 14 0,1 5 0,0-6 0,1 23 0,-1-12 0,1 9 0,0 3 0,4-1 0,1 15 0,4-2 0,0 7 0,0 1 0,0 0 0,0 4 0,0-4 0,0 9 0,0-4 0,0 0 0,5 9 0,-4-12 0,7 12 0,-2-9 0,-1 0 0,3 9 0,-2-8 0,3 5 0,0-3 0,-4-7 0,3 8 0,-2-4 0,19 17 0,-7-9 0,13 9 0,-12-17 0,0 9 0,0-7 0,-4 3 0,2-2 0,-3-3 0,-5 0 0,3-1 0,-11-5 0,7 1 0,-7-1 0,7 1 0,-4-1 0,1 1 0,-1-1 0,-4 1 0,0 0 0,-4-1 0,-5 1 0,-1 0 0,-3 0 0,4-1 0,0-3 0,1-1 0,-1-1 0,0-2 0,1 3 0,3-12 0,1 2 0,4-12 0,0 4 0,0-5 0,0 0 0,8 0 0,-2 0 0,8 0 0,-5 5 0,-4 5 0,-1 5 0</inkml:trace>
  <inkml:trace contextRef="#ctx0" brushRef="#br0" timeOffset="26055">11149 6442 24575,'-5'-9'0,"5"4"0,5 1 0,4 0 0,-1 3 0,1-2 0,-5-1 0,4 3 0,-3-7 0,3 7 0,-3-7 0,-1 4 0,-4-5 0,0 0 0,4 0 0,-3 1 0,2-1 0,-3 0 0,0 1 0,0-1 0,0 0 0,0 1 0,0-1 0,0-4 0,-3 3 0,2-3 0,-3 4 0,0 0 0,-1 1 0,-4-1 0,1 4 0,-1 1 0,-4 9 0,3-4 0,-4 11 0,5-2 0,0 1 0,-1 11 0,1-15 0,0 16 0,0-9 0,-1 5 0,5-1 0,1-3 0,0-2 0,-2 5 0,1-3 0,1 5 0,4-3 0,0-3 0,0 14 0,0-11 0,0 9 0,0-12 0,4 1 0,1 2 0,4-3 0,-4 1 0,3 2 0,-3-3 0,4 1 0,5-2 0,-4-8 0,-1 3 0,-2-3 0,-2 3 0,4 1 0,-1-1 0,1 1 0,-1-1 0,1-3 0,-1-1 0,1-4 0,-1 0 0,1 4 0,0-3 0,-1 2 0,1-3 0,-1-3 0,1 2 0,-1-7 0,1 7 0,-1-3 0,5 0 0,-3 3 0,3-7 0,-4 7 0,-1-3 0,5 0 0,-3 3 0,3-8 0,-4 9 0,-1-4 0,1 4 0,-4-4 0,2 3 0,-2-7 0,3 7 0,1-3 0,-4 4 0,-2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32:09.7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0 708 24575,'4'13'0,"2"35"0,4-10 0,-1 23 0,3-1 0,3 13 0,-1-10-5516,4 20 5516,-5-18 0,2 9 0,-3-14 0,-1-11 1172,0-5-1172,-5-1 0,-1 0 0,-1-5 0,-3-12 0,4 8 0,-5-12 0,0 4 0,0 2 4281,0-12-4281,0 3 63,0-1-63,0-9 0,0 4 0,0-4 0,0-1 0,0-7 0,0-6 0,0-9 0,0-4 0,0 4 0,0-15 0,0 12 0,0-24 0,0 15 0,0-5 0,0-4 0,-5-4 0,3 5 0,-3-13 0,5 20 0,0-4 0,0-4 0,0 13 0,0-25 0,0 7 0,0-1 0,0-12-562,5 12 562,-3-4 0,7-4 0,-7 23 0,7-15 0,-3 8 0,4 1 0,5-3 0,-4 10 0,-1 4 0,-2-6 562,2 16-562,0-11 0,-1 12 0,-1-3 0,-3 4 0,3 1 0,1-1 0,-1 4 0,-3-3 0,3 4 0,-4-1 0,5 5 0,-1 4 0,1 9 0,0-3 0,-4 3 0,-1-4 0,5 9 0,2 3 0,5 15 0,-2-10 0,2 15 0,3-6 0,3 3 0,3 6 0,-10-22 0,0 2 0,-6-10 0,0 0 0,0 4 0,-4-3 0,3-2 0,-3 0 0,4-7 0,-4 6 0,-1-15 0,-4-14 0,4-5 0,2-22 0,4 16 0,0-15 0,0 10 0,0 1 0,1-15 0,-1 13 0,-3-1 0,2 2 0,-3 6 0,4 0 0,6-20 0,-6 24 0,11-24-462,-4 8 462,-1 5 0,0-7 0,-6 21 0,-5 0 0,3 7 0,-3 4 0,4-4 0,-4 3 462,-1-3-462,0 8 0,-3 5 0,7 20 0,-7-7 0,8 15 0,-8-18 0,8 7 0,-8-2 0,11 17 0,-5-10 0,7 15 0,-5-17 0,2 15 0,-6-18 0,4 12 0,2-4 0,0 7 0,0 0 0,-2 9 0,-2-2 0,3-5 0,1 13 0,-6-26 0,0 14 0,0-4 0,0-5 0,1 15 0,2-14 0,-6-1 0,2-3 0,0-9 0,-3 10 0,3-4 0,-4-1 0,0 4 0,5-2 0,-4-1 0,8 8 0,-8-17 0,4 12 0,-5-4 0,3-3 0,-2 15 0,3-19 0,-4 9 0,0-13 0,0 1 0,0 0 0,0-1 0,0 1 0,0-8 0,0 1 0,0-5 0</inkml:trace>
  <inkml:trace contextRef="#ctx0" brushRef="#br0" timeOffset="1039">1561 907 24575,'0'-12'0,"0"2"0,0-2 0,0 3 0,-8 8 0,2-1 0,-8 10 0,-10 2 0,12 0 0,-28 10 0,17 1 0,-8-4 0,-1 19 0,5-12 0,4 8 0,-8 5 0,8-9 0,0 5 0,3 2 0,10-18 0,0 17 0,1-19 0,3 5 0,-3 3 0,8-8 0,-3 4 0,4-6 0,0-4 0,0 0 0,0-1 0,13-12 0,-6 2 0,12-8 0,-6-3 0,1 7 0,24-27 0,-18 15 0,22-17 0,-20 10 0,-1 4 0,9-10 0,-9 10 0,-3 0 0,11-9 0,-21 12 0,23-19 0,-14 6 0,4 8 0,-6-11 0,-2 18 0,-3-3 0,0 6 0,-7 4 0,-3 8 0,0 2 0,0 11 0,4-2 0,-3 2 0,3 1 0,0 1 0,-3 1 0,7 2 0,-6-3 0,2 1 0,0 2 0,-3-7 0,7 3 0,-7 0 0,3-3 0,0 7 0,-3-7 0,7 3 0,-7 0 0,6-3 0,-2 3 0,0-8 0,-1-2 0</inkml:trace>
  <inkml:trace contextRef="#ctx0" brushRef="#br0" timeOffset="1552">1774 822 24575,'19'15'0,"-5"-6"-9831,4 4 8341,-4-7 3238,10 12-1748,1-2 1761,5-1-1761,8 11 0,-6-9 0,0 9 0,9-10 0,-7 3 0,5-7 0,-4 8 0,-20-14 0,19 12 6275,-6-10-6275,4 7 1377,-2-1-1377,-12-8 160,-3 2-160,2-3 0,-7-1 0,3 1 0,-8-1 0,-1-4 0</inkml:trace>
  <inkml:trace contextRef="#ctx0" brushRef="#br0" timeOffset="2601">2177 813 24575,'-4'8'0,"3"1"0,-8 21 0,8-6 0,-9 18 0,9-16 0,-8 3 0,8 10 0,-8-5 0,7 5 0,-7-10 0,8-9 0,-3 4 0,-1 6 0,4-4 0,-4 5 0,0-2 0,4-9 0,-8 15 0,8-8 0,-4-1 0,5 2 0,0-8 0,0 1 0,-4 2 0,2-13 0,-2 7 0,4-7 0,0 3 0,0 0 0,-4-7 0,3 6 0,-2-7 0,3-1 0,0 0 0</inkml:trace>
  <inkml:trace contextRef="#ctx0" brushRef="#br0" timeOffset="2866">2066 1576 8191,'50'-11'0,"0"1"0,29-5 0,-75 11 0</inkml:trace>
  <inkml:trace contextRef="#ctx0" brushRef="#br0" timeOffset="4545">2953 149 24575,'0'27'0,"0"2"0,5-4 0,1 2 0,5 21 0,-5-15 0,3 10 0,-3-1 0,5-3 0,-2 11 0,-1 4-9731,0 9 9731,0-8 0,0 2 0,0 17 0,3-6 0,2 12 1239,-2-27-1239,1 10 0,-1-5 0,0-5 1133,1 4-1133,-2-14 0,-4-15 0,-1 5 4990,-5-22-4990,5 23 1496,0-17-1496,1 13 873,3-12-873,-8-3 0,3-2 0,-4-5 0,0 1 0,0-8 0,-5-18 0,4 5 0,-4-17 0,0-10 0,0 14 0,-5-29 0,0 19 0,-1-9 0,1-2 0,0 13 0,-1-14 0,0 19 0,-5-27 0,9 27 0,-8-19 0,9 20 0,-4-4 0,4 7 0,2 5 0,4 5 0,0-8 0,0 11 0,0-6 0,0 8 0,0 1 0,0-1 0,0 0 0,0 1 0,0-1 0,4 0 0,-3 1 0,6-1 0,-2 4 0,0-3 0,2 8 0,-2-4 0,4 4 0,-1 3 0,1-2 0,-1 7 0,1-7 0,-1 7 0,1-4 0,-1 5 0,1-1 0,0-3 0,-1 3 0,-3-4 0,2 5 0,-6 0 0,7-1 0,-7 1 0,7-1 0,-8 1 0,4-1 0,-4 1 0,4-1 0,-3 1 0,3 4 0,-4-3 0,0 3 0,0-5 0,0 1 0,0-1 0,4 1 0,-3-1 0,2 1 0,-3 0 0,0-1 0,0 1 0,0-1 0,0 1 0,0-1 0,-4 1 0,0-1 0,-1 1 0,-3-1 0,3-3 0,-3-1 0,3-4 0,1 0 0</inkml:trace>
  <inkml:trace contextRef="#ctx0" brushRef="#br0" timeOffset="7314">3601 638 24575,'5'-9'0,"-5"4"0,-5 5 0,-27 14 0,18-3 0,-28 13 0,26-10 0,-3 1 0,-5 8 0,13-11 0,-13 7 0,10-6 0,-1-3 0,2 8 0,-1-4 0,4 0 0,-3 4 0,8-8 0,0 3 0,1 0 0,3-4 0,-7 5 0,7-6 0,-3 1 0,4-1 0,0 1 0,0-1 0,4 1 0,-3-1 0,3 1 0,0-4 0,-3 2 0,16-6 0,-10 3 0,16-4 0,-14 0 0,9 0 0,-4 0 0,5 0 0,9-4 0,-2 3 0,8-7 0,-13 7 0,6-13 0,-11 8 0,13-9 0,-4 1 0,-4 3 0,7-8 0,-4 0 0,7-2 0,-6 6 0,-2-3 0,-13 8 0,3-4 0,-4 0 0,0 1 0,-5 3 0,1-7 0,-5 7 0,0-3 0,0-1 0,0 4 0,0-3 0,0 5 0,0-1 0,-5-4 0,4 3 0,-3-3 0,0 4 0,-1 0 0,-3 1 0,-1-1 0,0 4 0,5-3 0,-4 7 0,3 1 0,0 5 0,-3 4 0,-1-5 0,-5 4 0,-1-7 0,2 4 0,5-2 0,-6 2 0,5 4 0,-5-4 0,6-1 0,-1 0 0,0 1 0,4 3 0,21-8 0,-8 3 0,21-8 0,-4 0 0,2-1 0,4 0 0,3-8 0,13 2 0,0-9 0,0 5 0,-6 0 0,-14 6 0,-1 4 0,2-3 0,-2 3 0,1 0 0,8-3 0,-20 8 0,3-4 0,-5 1 0,-3 3 0,3-3 0,-8 7 0,-5 2 0,-1 4 0,-7-1 0,-3 26 0,1-19 0,-2 20 0,9-22 0,3 1 0,-4 0 0,3 4 0,-3 1 0,4-3 0,0 6 0,0-12 0,0 3 0,-4 0 0,3-3 0,-4 7 0,5-2 0,0 3 0,0-3 0,0 1 0,0-2 0,0 0 0,4-1 0,-3-4 0,3-1 0,-4 1 0,4-5 0,0 0 0,5 0 0,0-3 0,-1 3 0,1-4 0,15 0 0,-7 0 0,12-5 0,-15 4 0,4-7 0,-8 7 0,3-3 0,-8 0 0,-2-1 0,1-4 0,1 1 0,3-1 0,-3 0 0,-1 1 0,-4-1 0,0 0 0,0 1 0,0-1 0,0 0 0,0 1 0,0-1 0,0 0 0,-4 0 0,-1-4 0,-4 3 0,4-3 0,-3 5 0,-1-2 0,-1 2 0,-4-6 0,6 8 0,-1-6 0,-5 7 0,5-4 0,-9 0 0,8 4 0,-3-3 0,4 7 0,4 1 0,1 4 0,4 5 0,0-1 0,0 1 0,4-1 0,-3 1 0,7 0 0,-3-5 0,3 0 0,1-4 0,15 0 0,-7 0 0,17 0 0,-18 0 0,12-4 0,-13-2 0,14-4 0,6-4 0,3-2 0,-1 0 0,-8 1 0,3 1 0,-9-1 0,14 0 0,-22 2 0,8-1 0,-9-1 0,-3 1 0,5 1 0,-13 4 0,9 0 0,-11-4 0,2 3 0,-3-8 0,0 8 0,0-3 0,0 0 0,0-2 0,0 1 0,0 1 0,0 0 0,0 3 0,0-3 0,0 4 0,0-4 0,-3-1 0,2 0 0,-3-3 0,0 2 0,2 1 0,-6 1 0,7 0 0,-7-6 0,7 0 0,-7 0 0,3 2 0,0 7 0,-3-8 0,7 8 0,-7-3 0,2 0 0,-2 3 0,-2-3 0,2 4 0,-1 0 0,4 1 0,-2-1 0,2 0 0,-4 1 0,4-1 0,-2 4 0,6 5 0,-3 5 0,4 3 0,0 5 0,0-3 0,0 13 0,4-2 0,-3 4 0,4 4 0,-1-9 0,1 9 0,5-4 0,0-4 0,-1 7 0,1-2 0,0 1 0,0 7 0,5-9 0,-9-4 0,8 7 0,-9-12 0,9 7 0,-4 1 0,0-8 0,-1 7 0,-4-9 0,4 0 0,-4 4 0,-1-9 0,4 9 0,-6-8 0,10 3 0,-11 0 0,7-4 0,-7 4 0,3-4 0,-4 0 0,3-1 0,-2 1 0,3-1 0,-4 1 0,0-1 0,0 1 0,0-1 0,0-3 0,0-1 0</inkml:trace>
  <inkml:trace contextRef="#ctx0" brushRef="#br0" timeOffset="8202">4916 282 24575,'4'9'0,"-3"-1"0,3 1 0,-4 0 0,3-1 0,-2 5 0,3-3 0,0 3 0,-3-5 0,6 1 0,-6 4 0,7-3 0,-7 3 0,7-5 0,-7 1 0,6-1 0,-6 1 0,3 0 0,0-1 0,-3 1 0,6-1 0,-6 1 0,3-1 0,-4 1 0,0-1 0,4 1 0,-3-1 0,7 6 0,-7-5 0,7 4 0,-7 0 0,2-3 0,-3 3 0,0-4 0,0-1 0,0 1 0,4-1 0,-3-3 0,3-1 0</inkml:trace>
  <inkml:trace contextRef="#ctx0" brushRef="#br0" timeOffset="8620">4964 217 24575,'0'0'0</inkml:trace>
  <inkml:trace contextRef="#ctx0" brushRef="#br0" timeOffset="9669">5327 303 24575,'9'0'0,"-1"4"0,1 0 0,0 9 0,4-3 0,-7 4 0,6-1 0,6 18 0,-10-13 0,18 35 0,-20-38 0,13 39 0,-13-39 0,7 26 0,-7-20 0,3 8 0,-3-9 0,-2-3 0,-4-9 0,0 1 0,0-8 0,0-6 0,0-5 0,-5-7 0,4 7 0,-3-7 0,4 2 0,0 1 0,-4-9 0,2 12 0,-2-17 0,4 7 0,0 0 0,4-7 0,-3 13 0,8-9 0,-3 0 0,3-2 0,-3 6 0,3-3 0,12-4 0,-8 10 0,17-13-6784,-20 24 6784,7-7 0,-2 12 0,11-7 0,-10 7 0,5-4 0,-13 5 0,1 0 6784,-1 0-6784,10 0 0,-7 4 0,8-3 0,-1 7 0,-3-2 0,5-1 0,-3 4 0,-7-8 0,13 12 0,-8-11 0,5 11 0,-7-9 0,-5 5 0,5 0 0,2 4 0,-1-3 0,3 4 0,-7-1 0,8 1 0,-8 1 0,-1-2 0,-1-5 0,-3 5 0,0-3 0,3 3 0,-7 0 0,3-3 0,-4 3 0,4 0 0,-3-3 0,3 3 0,-4-5 0,4 1 0,-3 4 0,3 1 0,-4 0 0,0-1 0,3-4 0,-2-1 0,3 1 0,-4-1 0,0 1 0,0 0 0,4-1 0,-3 1 0,3-5 0,-4 0 0</inkml:trace>
  <inkml:trace contextRef="#ctx0" brushRef="#br0" timeOffset="10796">6612 177 24575,'0'-8'0,"0"-1"0,-4 0 0,-1 5 0,-4 0 0,1 4 0,-1 0 0,0 0 0,-4 0 0,3 0 0,-3 3 0,5 2 0,-6 4 0,8 0 0,-6 4 0,6 1 0,1 1 0,-3 2 0,7-3 0,-4 1 0,5 2 0,-3-3 0,2 1 0,-3-2 0,4-5 0,0 1 0,-4-1 0,3 1 0,-3-1 0,4 1 0,0 0 0,0-1 0,0 1 0,4-1 0,1 1 0,13 0 0,-7-4 0,7-1 0,0-4 0,-7 0 0,23 0 0,-8 0 0,11 0 0,-13 0 0,-1-8 0,-13 6 0,7-15 0,-7 11 0,3-7 0,-4 4 0,-1 1 0,1-1 0,-1 0 0,-3 0 0,3 1 0,-8-1 0,4 0 0,-4 1 0,0-1 0,0 0 0,0 1 0,-4-5 0,3 3 0,-3-4 0,0 10 0,3 4 0,-3 8 0,4 18 0,0-5 0,4 10 0,-3-12 0,3 5 0,1 7 0,1 13-766,6 7 766,-6 0 0,4-1 0,-4-1 0,5-4 0,0 11 0,-5-5-1137,5 7 1137,-10 7 0,4-6 0,-5 13 0,0-6 0,0 1 0,0 4 0,0-11 0,0 11 0,-6 3 0,-1-5-1867,-10 3 1867,-2-7 0,1-6 0,-4 6-1149,-1-8 1149,-1-5 0,-9 4 0,9-11 0,-12 18 0,13-28 0,-18 21 0,7-22 11,4 0-11,-13 4 767,30-22-767,-22 9 1825,14-15-1825,1 0 1342,-3-1-1342,13-8 743,-3 3-743,4-4 231,0 0-231,1 0 0,-1 0 0,0-4 0,-4-1 0,7-4 0,-23-16 0,9-5 0,-9 0 0,3-10 0,11 17-742,-7-25 742,0 2 0,4 1 0,-13-29 0,17 45 0,-7-17 0,17 42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42:15.56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1443 24575,'13'-5'0,"1"0"0,5 0 0,21-16 0,-15 8 0,34-20 0,5-8 0,-10 5 0,30-16-3765,-48 24 3765,14-2-486,-14 14 486,-4-9 0,0 9 0,3-6 0,-13 4 0,7 3 0,-5-5 0,-4 5 0,9 1 0,-9 4 3654,4 0-3654,-5 1 597,0-1-597,-1 1 0,1-1 0,-5 1 0,4-4 0,-4 3 0,1-8 0,-1-2 0,4 4 0,-1-3 0,6 5 0,-4 3 0,5-3 0,1 4 0,6 0 0,-11 1 0,8-6 0,-7 4 0,0-7 0,7 11 0,-7-10 0,4 10 0,4-12 0,-4 8 0,0-3 0,-1 4 0,6-5 0,-9 0 0,20 3 0,-20 0 0,14 6 0,-4-4 0,7-1 0,5 5 0,-6-3 0,5 3 0,-4 0 0,5-3 0,0 7 0,9-16 0,-13 6 0,6-8 0,-15 5 0,6 5 0,-9-4 0,8 7 0,-10-11 0,0 12 0,4-9 0,-4 10 0,0 0 0,8-3 0,-13 2 0,13-8 0,-13 8 0,-1-2 0,-6 7 0,0-3 0,1 0 0,5 3 0,0-4 0,-5 5 0,4-4 0,-9 3 0,9-3 0,-8 4 0,3-4 0,-5 3 0,-3-7 0,7 7 0,-6-2 0,7-1 0,-4-1 0,-1 0 0,-3-3 0,2 7 0,-2-2 0,0-1 0,3 3 0,-4-3 0,5 0 0,-1 3 0,1-7 0,4 3 0,-3 0 0,-1-3 0,3 7 0,-6-7 0,7 7 0,-4-6 0,-1 6 0,1-7 0,-1 7 0,1-3 0,-1 4 0,1-4 0,-4 3 0,-2-2 0</inkml:trace>
  <inkml:trace contextRef="#ctx0" brushRef="#br0" timeOffset="774">2599 1 24575,'17'13'0,"-2"-3"0,15 2 0,-9-2 0,5-6 0,-2 10 0,1-12 0,-4 7 0,2-5 0,-4 1 0,1 1 0,15 3 0,-18-8 0,16 4 0,-12-1 0,0-2 0,2 2 0,-14 0 0,4-3 0,0 3 0,-3-4 0,3 0 0,-4 0 0,-5 3 0,-4-2 0,-4 7 0,-5-3 0,0-1 0,0 8 0,0-9 0,-8 17 0,2-9 0,-4 7 0,6-5 0,4-4 0,0 4 0,-4-3 0,7 3 0,-11 1 0,11-5 0,-7 4 0,4 1 0,4-5 0,1 4 0,-1 0 0,1-7 0,-2 6 0,2-7 0,1 4 0,2-1 0,-3 1 0,4-1 0,0 1 0,0-4 0,0-2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42:18.27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11 137 24575,'-9'0'0,"8"0"0,6 0 0,9 0 0,-1 0 0,0 0 0,27 0 0,14 0 0,-1 0 0,4 0 0,-37 0 0,9 0 0,-4 0 0,-4 0 0,2 0 0,-9 0 0,5 0 0,-1 0 0,-3 0 0,2 0 0,-3 0 0,1 0 0,-2 0 0,0 0 0,-4 0 0,8 0 0,-7 0 0,2 0 0,-3 0 0,-1 0 0,-3 0 0,-1 0 0</inkml:trace>
  <inkml:trace contextRef="#ctx0" brushRef="#br0" timeOffset="544">382 277 24575,'0'9'0,"0"4"0,0-4 0,0 4 0,4-4 0,-3 8 0,7 3 0,-3 12 0,1-6 0,2 5 0,-7-11 0,7 11 0,-2-5 0,-1-3 0,0 0 0,-1-3 0,-3-5 0,4 8 0,-5-9 0,0 5 0,0-5 0,0-1 0,4-4 0,-3 4 0,2-4 0,-3 4 0,4 0 0,-3-4 0,3 0 0,-4-5 0</inkml:trace>
  <inkml:trace contextRef="#ctx0" brushRef="#br0" timeOffset="984">237 810 24575,'40'0'0,"-3"0"0,-10 0 0,8 0 0,-13 0 0,18 0 0,20 0 0,-10 0 0,29 0 0,-44 0-711,20 0 711,-21 0 0,5 0 0,1 0 0,-7 0 0,-1 0 0,3 0 0,-20 0 0,13 0 0,-12 0 0,3 0 0,-6 0 177,-4 0 1,-4 0 0,-2 0 0</inkml:trace>
  <inkml:trace contextRef="#ctx0" brushRef="#br0" timeOffset="2050">899 541 24575,'13'4'0,"1"1"0,8 8 0,-3 2 0,0 3 0,-6-3 0,0 2 0,1 1 0,5 2 0,-5-2 0,-1 0 0,-8-4 0,3 0 0,-7-1 0,7 0 0,-7 1 0,3 1 0,-4-2 0,0-5 0,0 1 0,0-1 0,0 1 0,0-1 0,-4-7 0,-1-2 0,0-7 0,-2-1 0,6 0 0,-7-4 0,2-9 0,1 1 0,-3-13 0,7 17 0,-3-8 0,4 15 0,4-11 0,1 10 0,8-10 0,-4 11 0,4-2 0,-5 3 0,13-4 0,-9 8 0,12-7 0,-14 11 0,6-3 0,-7 4 0,4 0 0,-5 4 0,1-3 0,-1 7 0,1-7 0,-1 6 0,1-2 0,-1 3 0,1 1 0,-1 0 0,-3 4 0,-1-4 0,0 4 0,0-4 0,5-1 0,-4 6 0,3 0 0,-7 0 0,3-1 0,-4-4 0,0-1 0,4 1 0,-3-1 0,2 1 0,-3 4 0,4-3 0,-3 3 0,3-5 0,-4 1 0,0-1 0,0 1 0,4-1 0,-3 1 0,3-1 0,-4-3 0,0-1 0</inkml:trace>
  <inkml:trace contextRef="#ctx0" brushRef="#br0" timeOffset="2663">1264 132 24575,'0'33'0,"5"-6"0,-4 6 0,13 2 0,-7-2 0,8-1 0,1 15 0,0-13 0,-3 10 0,6-2 0,-12-5 0,8-5 0,-4 15 0,-1-24 0,11 50 0,-14-45 0,22 51 0,-25-54 0,19 52 0,-16-44 0,12 42 0,-12-50 0,9 27 0,-14-35 0,6 13 0,-8-24 0,-9-12 0,3-6 0,-4-6 0,2 0 0,6 11 0,-2-7 0</inkml:trace>
  <inkml:trace contextRef="#ctx0" brushRef="#br0" timeOffset="3292">1409 535 24575,'20'-4'0,"8"-1"0,-12 0 0,8 0 0,0 1 0,9-2 0,-1 0 0,2 2 0,-15 4 0,4-5 0,-7 4 0,7-4 0,1 5 0,-8 0 0,7 0 0,-14 0 0,9 5 0,-4 0 0,0 4 0,-1 0 0,-4-1 0,-1 1 0,-3-1 0,3 1 0,-7-1 0,3 1 0,-4 4 0,0-3 0,0 3 0,0 0 0,-4-3 0,3 3 0,-3-5 0,0 1 0,-1 4 0,-4-3 0,-5 3 0,4 0 0,-3-3 0,4 3 0,0-8 0,1-1 0,-6-4 0,5 0 0,-1-4 0,2-1 0,4 0 0,-1-2 0,-3 6 0,3-3 0,0 4 0,2 0 0</inkml:trace>
  <inkml:trace contextRef="#ctx0" brushRef="#br0" timeOffset="4565">2133 519 24575,'0'-9'0,"0"0"0,0 1 0,0-1 0,0 0 0,0 8 0,0 7 0,0 3 0,4 9 0,-3-8 0,7 3 0,1 0 0,-3-4 0,6 4 0,-7-4 0,4-1 0,-1-3 0,1 3 0,-1-3 0,1-1 0,-1 0 0,1-4 0,-1 0 0,1 0 0,-1 0 0,1 0 0,4-4 0,-3 3 0,3-12 0,-4 7 0,0-7 0,4 0 0,1-2 0,0 1 0,-1 1 0,-4 4 0,0-4 0,-4 3 0,3-8 0,-7 4 0,7 0 0,-7-4 0,6 8 0,-6-3 0,3 4 0,0 8 0,-3 2 0,7 8 0,-4-1 0,5 1 0,7 11 0,-5-12 0,17 16 0,-12-18 0,9 7 0,-11-4 0,12-4 0,-10-1 0,17-4 0,-17 0 0,11-4 0,-16-6 0,2 1 0,-5-5 0,-4 6 0,1-1 0,7-16 0,-10 12 0,6-30 0,-8 21 0,0-28 0,0 22 0,-9-40 0,7 42 0,-12-36 0,9 40 0,-4-17 0,0 23 0,4-5 0,1 12 0,0 4 0,3 5 0,-3 5 0,9 13 0,-4-2 0,8 8 0,-4-1 0,0 3 0,4-6 0,-4 14 0,9-12 0,-7 9 0,12 4 0,-9-10 0,11 11 0,6 10 0,-10-21 0,18 32 0,-22-38 0,25 33 0,-25-34 0,15 18 0,-18-25 0,2 5 0,-7-7 0,-1-1 0,-1-3 0,-2-5 0,3-1 0,-4-3 0</inkml:trace>
  <inkml:trace contextRef="#ctx0" brushRef="#br0" timeOffset="4933">2650 304 24575,'13'5'0,"1"-4"0,5 3 0,-5-4 0,4 0 0,-4 0 0,10 0 0,-9 0 0,13 0 0,-2 0 0,1 0 0,30 0 0,-27-5 0,13 4 0,-21-8 0,-12 8 0,3-3 0,-8 4 0,-1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42:24.21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81 986 24575,'9'-4'0,"0"3"0,-5-7 0,-4-1 0,-5-1 0,0-13 0,1-3 0,4-1 0,0-14 0,-5 9 0,4-1 0,-4-7 0,0 7 0,4 1 0,-4 2 0,1 11 0,-2-5 0,-4-1 0,5 4 0,-4-7 0,8 7 0,-8 0 0,4-2 0,0 9 0,1 0 0,0 0 0,3 6 0,-3 7 0,4 2 0,0 7 0,0 1 0,0 3 0,4 2 0,-3 0 0,4-1 0,-5-5 0,0 5 0,4 7 0,-3-5 0,8 19 0,-7-12 0,7 9 0,-4 4 0,5-19 0,0 24 0,-1-18 0,2 9 0,-1-2 0,-1-4 0,1-4 0,-1-3 0,0 0 0,0-7 0,1 17 0,-2-17 0,6 12 0,-4-9 0,3 5 0,1-5 0,-5-1 0,1-4 0,-3-4 0,-2-1 0,4-8 0,-1-1 0,-3-3 0,-1 3 0,-4 1 0</inkml:trace>
  <inkml:trace contextRef="#ctx0" brushRef="#br0" timeOffset="721">494 806 24575,'-9'-5'0,"1"1"0,-1 0 0,0 4 0,1-4 0,-5 4 0,3 3 0,-2-2 0,3 3 0,-4 0 0,-5 5 0,3-2 0,-3 4 0,9-1 0,1-1 0,-1 4 0,4-4 0,-3-1 0,7 1 0,-3-1 0,4 1 0,4-4 0,1 2 0,3-2 0,1 0 0,-1-1 0,1-4 0,-1 0 0,1 0 0,0 0 0,4-5 0,-4 4 0,4-7 0,-4 3 0,-1 1 0,1-4 0,-4 3 0,2-4 0,-2 1 0,8-1 0,-3 0 0,-1 0 0,-1 0 0,1-4 0,1 3 0,3-3 0,-5 4 0,1-4 0,0 3 0,-4-3 0,-1 4 0,0 1 0,-3-1 0,2 0 0,-3 8 0,0 2 0,4 12 0,-2-3 0,5 3 0,-6-4 0,7 4 0,-7-4 0,4 4 0,-2-4 0,2-1 0,4 1 0,-1 0 0,1-1 0,-1 1 0,1-5 0,-4 0 0,-2-4 0</inkml:trace>
  <inkml:trace contextRef="#ctx0" brushRef="#br0" timeOffset="1153">811 627 24575,'13'13'0,"-4"-4"0,4 3 0,-5-3 0,5 4 0,-3-7 0,33 32 0,-27-27 0,33 24 0,-34-22 0,9-2 0,0 7 0,-9-12 0,8 7 0,-13-8 0,3 4 0,-5-4 0,1 3 0,-1-8 0,-3 4 0,-1-4 0</inkml:trace>
  <inkml:trace contextRef="#ctx0" brushRef="#br0" timeOffset="1673">1194 666 24575,'0'13'0,"0"-4"0,0 13 0,0-2 0,0-1 0,0 9 0,0-7 0,0 0 0,0 6 0,0 11 0,0 1 0,0 9 0,0-23 0,0 19 0,0-24 0,0 33 0,0-36 0,0 25 0,0-25 0,0 17 0,0-19 0,0 9 0,0-14 0,0 6 0,-4-7 0,3 3 0,-6-2 0,6 2 0,-3-4 0,4-3 0,0-1 0</inkml:trace>
  <inkml:trace contextRef="#ctx0" brushRef="#br0" timeOffset="2878">1437 909 24575,'19'-10'0,"0"5"0,7-3 0,2 2 0,-17 1 0,30-9 0,-26 8 0,21-8 0,-13 1 0,-7 3 0,6-4 0,-13 6 0,4-1 0,-7 0 0,6 0 0,-11 0 0,7 0 0,-7 1 0,2-1 0,-3 0 0,0 1 0,-4-1 0,-1-4 0,-4 7 0,-4-7 0,3 8 0,-3-4 0,0-4 0,3 7 0,-8-6 0,8 10 0,-3-6 0,4 7 0,-4-2 0,3 3 0,-3 0 0,4 0 0,1 0 0,-1 0 0,4 3 0,-2 2 0,1 8 0,-3 1 0,4 1 0,1-2 0,0-5 0,3 5 0,-3-3 0,4 11 0,0-10 0,0 10 0,0-1 0,0-5 0,0 8 0,4 7 0,1-7 0,12 19 0,-6-26 0,18 13 0,-18-19 0,27 11 0,-25-11 0,28-1 0,-23-5 0,25-4 0,-22 0 0,13-4 0,-14-1 0,5-11 0,-10 5 0,5-10 0,-11 7 0,0 1 0,-1-1 0,-3-7 0,0 5 0,3-10 0,-7 7 0,4 4 0,-5-8 0,0 8 0,0-9 0,0 5 0,-5-5 0,4 8 0,-8-7 0,4 9 0,-5-5 0,1-5 0,3 8 0,2-6 0,0 12 0,-1-3 0,-4 4 0,4 0 0,2 0 0,3 8 0,3 2 0,-2 8 0,7-1 0,-3-3 0,8 3 0,-4-3 0,4 4 0,1-4 0,-5-2 0,9 2 0,-8-1 0,7 6 0,-3-5 0,1-1 0,2 0 0,-3 1 0,1 4 0,2-4 0,-7-1 0,7 0 0,-7 1 0,3 4 0,0-4 0,-3 2 0,-1-2 0,-5 4 0,0 4 0,-3-4 0,7 4 0,-7-4 0,3-1 0,0 6 0,-3-5 0,3 9 0,-4-4 0,0 0 0,5 4 0,-4-8 0,7 3 0,-8 0 0,8 0 0,-7 1 0,7-1 0,-7-5 0,6 1 0,-2-5 0,3 4 0,16-2 0,-7-1 0,13-1 0,-11-4 0,5 0 0,7 0 0,-5 0 0,-5 0 0,-12 0 0</inkml:trace>
  <inkml:trace contextRef="#ctx0" brushRef="#br0" timeOffset="3747">3034 903 24575,'0'-17'0,"0"2"0,0-12 0,0 7 0,0-3 0,-8 1 0,6 2 0,-14-3 0,10 9 0,-3 1 0,-4-6 0,1-2 0,-7 0 0,-7-8 0,1 12 0,3-3 0,-6 5 0,12 6 0,-8-1 0,5 1 0,5 4 0,-4 0 0,9 5 0,-5 0 0,6 4 0,3 1 0,1 3 0,4 1 0,0-1 0,0 1 0,4 0 0,-3-1 0,6 1 0,-2-1 0,4-3 0,4 3 0,-4-7 0,4 3 0,11-4 0,-11 0 0,62 0 0,-39 0 0,15 0 0,-1 0 0,-17 0 0,48 0 0,-64 0 0,40 4 0,-45-3 0,17 11 0,-18-1 0,11 15 0,-16-10 0,6 21 0,-11-20 0,7 22 0,-3-23 0,4 12 0,-4-17 0,2 1 0,-6-4 0,7-7 0,-3 2 0,3-3 0,4 0 0,13 0 0,-4 0 0,9-4 0,-16-1 0,-5 0 0,-5 1 0</inkml:trace>
  <inkml:trace contextRef="#ctx0" brushRef="#br0" timeOffset="4125">3749 619 24575,'27'-4'0,"-15"-1"0,9 0 0,-17-3 0,5 7 0,-4-6 0,-2 2 0,-3 0 0,0 1 0</inkml:trace>
  <inkml:trace contextRef="#ctx0" brushRef="#br0" timeOffset="4431">3786 505 24575,'-19'-9'0,"-2"-1"0,1 4 0,-8 2 0,7-1 0,-5 4 0,-3-3 0,9 8 0,1-3 0,1 3 0,4 0 0,0 1 0,2 3 0,3 1 0,4-1 0,-3 1 0,7-1 0,-6 1 0,6 4 0,-3-3 0,4 3 0,0 0 0,0-4 0,0 9 0,0-4 0,4 0 0,-3 4 0,2-8 0,1 7 0,-2-7 0,6 3 0,-3 0 0,4 1 0,-4 1 0,3 2 0,-3-7 0,8 11 0,-3-14 0,2 9 0,1-11 0,-3 4 0,3 0 0,16 4 0,-11-3 0,29-1 0,-25-5 0,21 0 0,-21-2 0,21 2 0,-11-4 0,-3-4 0,-8 3 0,-18-3 0</inkml:trace>
  <inkml:trace contextRef="#ctx0" brushRef="#br0" timeOffset="5113">4281 662 24575,'-4'-9'0,"0"5"0,-10 0 0,5 4 0,-9 0 0,8 0 0,-8 0 0,9 4 0,-5-3 0,6 6 0,-1-2 0,0 8 0,0-3 0,-4 3 0,7-4 0,-7 0 0,8 4 0,-4-4 0,0 9 0,4-4 0,1 0 0,0 4 0,3-4 0,-4 0 0,5 0 0,0-6 0,0 1 0,0-1 0,0 1 0,0-1 0,4 1 0,-3-1 0,7 1 0,-4-4 0,1 2 0,3-2 0,-4 0 0,5 2 0,0-6 0,-1 7 0,1-7 0,4 7 0,1-7 0,10 3 0,-9-4 0,8 0 0,5 0 0,-11 0 0,41 0 0,-32-5 0,44-5 0,-41-1 0,16-11 0,-33 15 0,0-6 0</inkml:trace>
  <inkml:trace contextRef="#ctx0" brushRef="#br0" timeOffset="5458">4639 668 24575,'2'0'0,"0"0"0,11 0 0,-9 0 0,0 0 0</inkml:trace>
  <inkml:trace contextRef="#ctx0" brushRef="#br0" timeOffset="5776">4647 589 24575,'-5'-8'0,"-3"3"0,3-3 0,-3 7 0,-1-3 0,0 4 0,1 4 0,-1 1 0,0 0 0,1 2 0,-1-2 0,0 4 0,1-1 0,-6 5 0,8-3 0,-6 7 0,7-7 0,-4 3 0,0 0 0,4-3 0,-4 8 0,8-9 0,-3 4 0,4-4 0,0-1 0,0 1 0,0-1 0,0 1 0,0 0 0,0-1 0,0 1 0,0-1 0,4 1 0,-3-1 0,7 1 0,-4-4 0,5 2 0,-1-6 0,5 7 0,1-7 0,0 3 0,3-4 0,-8 0 0,9 0 0,-8 0 0,3 0 0,0 0 0,1 0 0,0 0 0,4 0 0,-12 0 0,2 0 0</inkml:trace>
  <inkml:trace contextRef="#ctx0" brushRef="#br0" timeOffset="7016">4864 262 24575,'8'22'0,"-1"9"0,11 8 0,-2-1 0,-5-5 0,8 2 0,-12-3 0,17 39 0,-11-32 0,4 26 0,0-2 0,-8-27 0,5 26 0,0-2 0,-7-28 0,3 25 0,-6-32 0,-4 0 0,0-10 0,-4-11 0,3-6 0,-11-11 0,1-1 0,-8 0 0,0-10 0,-6-3 0,4 2 0,-10-6 0,10 5 0,-5-5 0,10 0 0,-3 1 0,8-1 0,-4-5 0,4-1 0,1-1 0,-1-4 0,5 10 0,-3-4 0,7 5 0,-2 6 0,4-4 0,0 13 0,4-7 0,1 14 0,8-5 0,-3 5 0,-1-4 0,-5 3 0,0-3 0,5 8 0,1-3 0,8 7 0,-13-7 0,16 7 0,-10-2 0,3-1 0,8 3 0,-15-3 0,12 0 0,-6 3 0,1-3 0,0 4 0,9 0 0,-12 0 0,12 0 0,-14 0 0,14 0 0,-12 0 0,12 0 0,-9 0 0,5 0 0,-1 0 0,-3 4 0,2 1 0,-3 0 0,1-1 0,-2 0 0,-5-3 0,1 6 0,-1-6 0,1 7 0,-1-3 0,-3 3 0,3 1 0,-7-1 0,3 1 0,-4-1 0,0 1 0,0 0 0,0-1 0,0 1 0,0-1 0,0 1 0,0-1 0,0 1 0,-4-1 0,3 1 0,-12 4 0,7-3 0,-7-1 0,0-1 0,-1-3 0,-10 0 0,-2-1 0,-10-4 0,4 0 0,-10 0 0,16 0 0,-15 5 0,14-4 0,1 4 0,-2-5 0,16 4 0,-6-3 0,5 3 0,7 0 0,6-3 0,6 2 0,3-3 0,-5 0 0</inkml:trace>
  <inkml:trace contextRef="#ctx0" brushRef="#br0" timeOffset="7604">5451 78 24575,'9'9'0,"-1"-1"0,-3 1 0,3 4 0,-3 1 0,4 0 0,-4-1 0,4 6 0,-4 1 0,5 5 0,0 4 0,0-3 0,-1-6 0,1 8 0,-1-7 0,1 4 0,0 4 0,-1-14 0,1 13 0,-1-12 0,-3 3 0,2-1 0,-7-4 0,3 0 0,0 4 0,-3-8 0,3 3 0,-4-5 0,4-3 0,-3 2 0,3-6 0,-4 3 0</inkml:trace>
  <inkml:trace contextRef="#ctx0" brushRef="#br0" timeOffset="7978">5453 563 24575,'8'0'0,"9"0"0,-2 0 0,13-5 0,-3-1 0,11-4 0,2-1 0,-6 1 0,15-1-642,-13 1 642,22 3 0,-17-2 0,-2 4 0,-8-5 0,-3 4 0,-6-2 0,-2 3 0,-13 0 0,-1 1 0</inkml:trace>
  <inkml:trace contextRef="#ctx0" brushRef="#br0" timeOffset="8467">5975 370 24575,'8'17'0,"-6"-6"0,11 15 0,-8-6 0,5 10 0,3 6 0,-7-13 0,7 7 0,-12-20 0,8 12 0,-4 3 0,5 1 0,-5 2 0,4-6 0,-8-2 0,7 2 0,-7-8 0,2-6 0,-3-4 0</inkml:trace>
  <inkml:trace contextRef="#ctx0" brushRef="#br0" timeOffset="8811">6018 305 24575,'0'0'0</inkml:trace>
  <inkml:trace contextRef="#ctx0" brushRef="#br0" timeOffset="9579">6196 357 24575,'0'8'0,"0"1"0,8 0 0,-2 0 0,7-1 0,4 18 0,-10-14 0,19 19 0,-19-17 0,24 13 0,-19-10 0,19 4 0,-20-16 0,18 11 0,-17-13 0,8 8 0,-12-11 0,-3-4 0,-1 0 0,-4-5 0,0 0 0,0 1 0,0-1 0,0 0 0,3 1 0,-2-6 0,3 5 0,-4-5 0,0 6 0,4-6 0,-3 5 0,7-5 0,-7 6 0,3-6 0,1-5 0,-1 3 0,6-7 0,-5 9 0,-1 0 0,0-4 0,1 4 0,4-1 0,1-2 0,-2 7 0,1-3 0,0 4 0,-1 0 0,-3 4 0,-1 2 0</inkml:trace>
  <inkml:trace contextRef="#ctx0" brushRef="#br0" timeOffset="11782">6748 464 24575,'14'0'0,"4"0"0,-4-4 0,5-1 0,0-1 0,-1-2 0,1 3 0,5-5 0,-9 1 0,8-5 0,-13 4 0,7-4 0,3 1 0,9-7 0,-3 0 0,-3 1 0,-5 1 0,-4 4 0,0-1 0,-1-2 0,-8 2 0,0 1 0,-1-9 0,-3 12 0,4-7 0,-5 4 0,0 4 0,-5-7 0,4 2 0,-3 1 0,4 1 0,-4 4 0,-1 0 0,-3-3 0,-1 2 0,0-2 0,1 3 0,-1 4 0,0 1 0,1 1 0,-1 2 0,0-3 0,1 4 0,-17 4 0,13 6 0,-13 1 0,11 11 0,-6 0 0,3-1 0,-8 13 0,10-12 0,-1 5 0,-4 7 0,10-22 0,-5 16 0,1-8 0,4-5 0,-4 8 0,4-4 0,1 1 0,3 4 0,-3 0 0,8-8 0,-3 12 0,4-17 0,0 11 0,4-7 0,-3-1 0,11 3 0,-5-2 0,6-1 0,0-1 0,-3-8 0,25 9 0,-3-2 0,25 5-670,-4-7 670,-12-5 0,0-5-71,-21 0 71,21 0 0,-7 0 0,5-4 0,-4 3 0,-5-3 0,-3 4 0,3-5 0,-6 0 668,-9-4-668,3 3 73,-9 2-73,-4 0 0,2 3 0,-6-6 0,3 2 0,-4-4 0,-4 0 0,3 1 0,-3 3 0,4 1 0</inkml:trace>
  <inkml:trace contextRef="#ctx0" brushRef="#br0" timeOffset="12952">3804 2007 24575,'4'-9'0,"1"-4"0,3 3 0,1-3 0,4 4 0,-3 0 0,3 0 0,0-4 0,-3 7 0,7-11 0,-7 7 0,4-4 0,-6 0 0,6 1 0,-5 3 0,5-7 0,-6 7 0,2-8 0,-6-2 0,1 5 0,-1-8 0,-3 3 0,3 0 0,-4-4 0,0 0 0,0 9 0,0-8 0,0 8 0,-5-9 0,0-1 0,-1 4 0,2-2 0,4 14 0,-5-9 0,0 3 0,0 1 0,-4-4 0,4 4 0,-4 0 0,4-4 0,1 8 0,4-3 0,-4 8 0,3 5 0,-3 5 0,4 8 0,4 1 0,-3 0 0,4-1 0,-2-4 0,-2 4 0,7 1 0,-7 0 0,3 4 0,1 1 0,0 1 0,5 9 0,-1-13 0,1 12 0,5-2 0,-4 1 0,8 8 0,-3-4 0,-4-5 0,7 15 0,-13-20 0,14 14 0,-4-4 0,-1-9 0,5 17 0,-9-17 0,4 9 0,-5-2 0,-5-13 0,4 7 0,-8-9 0,3 0 0,-4 4 0,0-4 0,0 0 0,0 8 0,0-12 0,0 7 0,0-8 0,-4-1 0,-1 1 0,1-1 0,0 1 0,0-1 0,-1 1 0,0-1 0,1 1 0,1-4 0,2-2 0,-3-3 0</inkml:trace>
  <inkml:trace contextRef="#ctx0" brushRef="#br0" timeOffset="13877">4340 1864 24575,'14'0'0,"4"0"0,5-8 0,-3 6 0,7-11 0,-3 7 0,-8-3 0,12-1 0,-17 1 0,11 4 0,-12-3 0,12-5 0,-12 2 0,7-2 0,-8 1 0,0 6 0,-4-8 0,3 1 0,-7 3 0,3-3 0,-4 0 0,0 3 0,0-3 0,0 4 0,0 1 0,-4-1 0,-1 0 0,-4 1 0,0-6 0,0 0 0,0 0 0,0 0 0,0 10 0,1-4 0,-1 7 0,0-3 0,1 0 0,-1 3 0,0-3 0,-4 4 0,3 4 0,1 1 0,1 8 0,3-3 0,-4 3 0,0 0 0,4 1 0,-3-4 0,7 3 0,-3-9 0,4 5 0,0-1 0,0 1 0,0 0 0,0-1 0,0 1 0,0-1 0,0 1 0,4-1 0,-3 1 0,6-1 0,-2 1 0,4-1 0,-1 1 0,1-1 0,0 6 0,-5-5 0,4 4 0,-3-8 0,4 3 0,-1-4 0,-3 5 0,3-1 0,-4-3 0,9-1 0,-3-4 0,3 4 0,-4-3 0,4 3 0,1-4 0,5 0 0,0 0 0,-5 0 0,8 0 0,-6 0 0,3-4 0,7-1 0,-14 0 0,14 0 0,-16 2 0,7 2 0,-3-3 0,1 4 0,-2 0 0,-5-4 0,1 3 0,-4-7 0,2 7 0,-2-7 0,3 8 0,-3-8 0,-1 7 0,-4-3 0</inkml:trace>
  <inkml:trace contextRef="#ctx0" brushRef="#br0" timeOffset="14394">5007 1420 24575,'0'9'0,"5"15"0,-4-7 0,8 8 0,-4-7 0,0-9 0,3 9 0,-7-4 0,7-3 0,-3 13 0,3-20 0,1 19 0,-4-17 0,-2 3 0,-3-6 0</inkml:trace>
  <inkml:trace contextRef="#ctx0" brushRef="#br0" timeOffset="14718">4810 1134 24575,'0'8'0,"0"1"0,0-4 0,0-2 0</inkml:trace>
  <inkml:trace contextRef="#ctx0" brushRef="#br0" timeOffset="15589">5387 1602 24575,'19'-19'0,"-7"8"0,11-13 0,-13 10 0,4-1 0,0-13 0,-4 19 0,5-24 0,-5 16 0,0-17 0,-5 2 0,0-28 0,-9 33 0,-1-22 0,-5 30 0,-4-6 0,3 4 0,-8-7 0,-1 6 0,-10-8 0,8 9 0,-9-2 0,15 13 0,-16-12 0,16 15 0,-5-5 0,12 12 0,5 8 0,0 3 0,8 7 0,-3 6 0,7-8 0,-3 12 0,0-8 0,3 1 0,-2 7 0,3-17 0,-4 12 0,3-9 0,1 4 0,-2 1 0,5 0 0,-7 0 0,9-1 0,-4-3 0,-1-2 0,3 0 0,-5 1 0,6 0 0,-4 4 0,0-9 0,-1 5 0,6-1 0,-5-4 0,9 9 0,-4-4 0,0-3 0,4 9 0,-9-13 0,8 10 0,-11-8 0,6-4 0,-11 2 0,7-6 0,-7 3 0,3-4 0</inkml:trace>
  <inkml:trace contextRef="#ctx0" brushRef="#br0" timeOffset="16617">5977 1284 24575,'-5'-9'0,"-13"-10"0,10 7 0,-15-3 0,13 11 0,-8 4 0,4 0 0,-5 0 0,4 0 0,-2 0 0,7 0 0,-3 4 0,4 1 0,0 8 0,4-4 0,1 4 0,0-4 0,3 0 0,-7 4 0,7 1 0,-3 0 0,4 4 0,0-4 0,0 0 0,0-1 0,4 0 0,1-3 0,4 8 0,-4-9 0,-1 4 0,0-4 0,0-1 0,5 1 0,0-1 0,-1 1 0,1 0 0,-1-5 0,5 4 0,-3-7 0,3 3 0,-4-4 0,4 0 0,-4 0 0,9 0 0,-4 0 0,0-3 0,4 2 0,-4-7 0,0 3 0,4-5 0,-4 1 0,0 0 0,-1 0 0,-4 0 0,0-4 0,0-1 0,0-1 0,0-8 0,1 8 0,-5-5 0,4-3 0,-4 12 0,5-17 0,-6 7 0,1 1 0,-5-14 0,0 12 0,0-9 0,0-4 0,-5 4 0,4-6 0,-7 12 0,7 2 0,-7 9 0,7 0 0,-8-4 0,4 8 0,0-3 0,1 12 0,4 2 0,0 7 0,4 1 0,2 13 0,-2-10 0,5 14 0,-3-6 0,-1-5 0,4 13 0,2-2 0,-1-3 0,10 16 0,-4-17 0,-1 4 0,0 2 0,-11-17 0,11 23 0,1-11 0,2 8 0,1-6 0,-5-6 0,-4-5 0,3 3 0,-4-7 0,-4 3 0,3-4 0,-7-1 0,6 1 0,-6-4 0,3-2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0:47:21.43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8:53.8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31 322 24575,'0'9'0,"0"-1"0,0 19 0,0-14 0,-4 23 0,3-12 0,-4 13 0,5-11 0,-4 8 0,3-19 0,-4 9 0,5 6 0,0-9 0,0 5 0,-4-4 0,2-11 0,-2 12 0,4-9 0,0 0 0,0 0 0,0-6 0,0 1 0,0-1 0,0-11 0,0-4 0,0-8 0,0-7 0,0-32 0,0 10 0,0-31 0,0 31 0,0-3 0,0 19 0,0-6 0,0 18 0,0-13 0,0 9 0,0 0 0,0 7 0,0 5 0,8 11 0,3-1 0,-1 12 0,7-1 0,-7 1 0,1 1 0,31 32 0,-30-25 0,27 22 0,-25-26 0,-4-4 0,3 5 0,1 0 0,-4-5 0,3-1 0,-5-5 0,1 1 0,-1 0 0,-3-1 0,3-3 0,-3-1 0,3-4 0,1-4 0,0-6 0,-5 1 0,5-9 0,7-14 0,-8 4 0,11-5 0,-13 5 0,3 1 0,1 1 0,-4-9 0,3 4 0,-8 4 0,8-8 0,-3 15 0,-1-4 0,4 0 0,-4 8 0,5-12 0,-1 13 0,-4-5 0,-1 7 0,0 8 0,1 5 0,0 5 0,3 8 0,-7 1 0,7 0 0,-7 4 0,2-9 0,2 23 0,0-15 0,1 15 0,2-8 0,-6-8 0,2 6 0,0-7 0,1 3 0,5 6 0,-5-8 0,4 12 0,-3-8 0,-1 1 0,4 7 0,-8-13 0,4 5 0,-1 2 0,-2-6 0,6 13 0,-6-9 0,2-1 0,1 4 0,-4-7 0,3 7 0,-4-4 0,0-5 0,0 4 0,0-8 0,0 11 0,0-10 0,0 6 0,0-9 0,0 1 0,0-1 0,0-11 0,0 0 0,0-6 0,0 5 0</inkml:trace>
  <inkml:trace contextRef="#ctx0" brushRef="#br0" timeOffset="879">1033 627 24575,'0'-9'0,"0"0"0,0 1 0,0-1 0,0 0 0,0 1 0,-4-1 0,3 0 0,-7 0 0,8 1 0,-8-1 0,3 8 0,-4 2 0,4 8 0,-2-1 0,2 5 0,0-3 0,-4 13 0,8-12 0,-4 11 0,1-8 0,3 1 0,-3 2 0,4-2 0,0-1 0,0-1 0,0-5 0,0 5 0,0-3 0,0 3 0,0-4 0,0-1 0,4-3 0,0-1 0,14-13 0,-7 3 0,8-13 0,-6 1 0,-3-7 0,0 1 0,-2 5 0,-3-4 0,4 12 0,1-23 0,-1 17 0,-3-8 0,3 2 0,-4 2 0,5-4 0,-4-5 0,-2 15 0,0-4 0,0 11 0,1-1 0,-1 8 0,-4 2 0,0 7 0,0 1 0,0 4 0,4 6 0,-3-3 0,8 12 0,-7-17 0,2 11 0,0-7 0,1-1 0,4 4 0,-4-4 0,-1 0 0,0 4 0,1-9 0,4 4 0,0 0 0,-1-4 0,-3 3 0,3-11 0,-4 2 0,1-7 0,-1 4 0</inkml:trace>
  <inkml:trace contextRef="#ctx0" brushRef="#br0" timeOffset="1290">1323 529 24575,'8'17'0,"-2"-6"0,11 14 0,-3-14 0,0 6 0,7 0 0,-10-1 0,11 6 0,-12-12 0,13 8 0,-12-12 0,7 7 0,-5-8 0,-3 3 0,3-7 0,-5 6 0,1-6 0,-4 3 0,-2-4 0</inkml:trace>
  <inkml:trace contextRef="#ctx0" brushRef="#br0" timeOffset="1682">1446 441 24575,'-16'38'0,"5"-12"0,2 2 0,-1-7 0,3-1 0,-7 14 0,9-21 0,-5 20 0,0-12 0,5 4 0,-4-6 0,0 23 0,3-26 0,-2 25 0,8-35 0,0 1 0</inkml:trace>
  <inkml:trace contextRef="#ctx0" brushRef="#br0" timeOffset="2773">2078 216 24575,'-8'4'0,"2"-2"0,-3 21 0,5 3 0,4 26 0,4-10 0,-3 3 0,9 22 0,-4-32 0,5 45 0,-5-52 0,-1 8 0,-5-6 0,0-13 0,5 22 0,-4-11 0,8 4 0,-8 3 0,3-15 0,-4 8 0,0-13 0,0 2 0,-10-32 0,4 10 0,-9-29 0,6 23 0,-1-17 0,-4 8 0,3-6 0,-13-22 0,13 27 0,-9-36 0,11 39 0,-2-20 0,6 22 0,-4-12 0,8 12 0,-4-3 0,5 6 0,0 4 0,0 0 0,4 4 0,1 1 0,3 4 0,1 0 0,-1 0 0,1 0 0,15 0 0,-2 5 0,9-4 0,-2 8 0,-4-3 0,-4-1 0,6 4 0,-6-3 0,0 3 0,2 1 0,-14-5 0,9 3 0,-9-7 0,5 7 0,-6-3 0,1 3 0,-5 1 0,0-1 0,-4 1 0,0 4 0,-4-3 0,3 3 0,-23 7 0,10-8 0,-17 12 0,17-14 0,-4 4 0,4-5 0,0 0 0,-4 0 0,8-4 0,-3 3 0,4-7 0,0 3 0,1-4 0,-1-4 0,4-1 0,1-4 0,4 1 0,0-1 0,0 0 0,0 1 0,10-17 0,-4 13 0,5-8 0,-7 16 0</inkml:trace>
  <inkml:trace contextRef="#ctx0" brushRef="#br0" timeOffset="3531">2813 399 24575,'-18'9'0,"7"-3"0,-7 7 0,9-4 0,4 0 0,-3-1 0,3 5 0,-12 19 0,9-14 0,-9 22 0,16-29 0,-8 12 0,8-9 0,-3 0 0,0 4 0,3-4 0,-4 0 0,5 4 0,0-4 0,0 0 0,4-1 0,-3 1 0,7-5 0,-7 4 0,3-4 0,-1-1 0,-2 1 0,7-1 0,-3-3 0,3 3 0,1-7 0,-1 6 0,16-6 0,-7 3 0,12-12 0,-15 6 0,3-9 0,-7 6 0,-1-4 0,-1 0 0,-4 0 0,1 1 0,-1-1 0,-4 0 0,0-4 0,0 3 0,0-3 0,0 0 0,0-2 0,0 1 0,-8-16 0,6 17 0,-23-25 0,17 22 0,-14-11 0,17 12 0,-7-2 0,10 8 0,-10-4 0,11 4 0,1 8 0,1-2 0,3 7 0</inkml:trace>
  <inkml:trace contextRef="#ctx0" brushRef="#br0" timeOffset="4847">3327 546 24575,'-9'0'0,"0"0"0,1 0 0,-1 3 0,0 2 0,0 8 0,0 5 0,4 2 0,1-2 0,4-5 0,0 4 0,0-7 0,0 11 0,0-7 0,3 3 0,-2-3 0,11-1 0,-7-5 0,8-3 0,-5 3 0,5-7 0,-3 6 0,3-6 0,-4 3 0,4-4 0,-3 0 0,3 0 0,-5 0 0,1-4 0,4-1 0,1-4 0,0 4 0,4 0 0,-9 1 0,5 3 0,-6-6 0,1 2 0,-1-4 0,-3 1 0,2-1 0,-6 0 0,7 1 0,-7-1 0,3 0 0,-4 0 0,0 1 0,-4-1 0,3 0 0,-7-4 0,7 3 0,-7-3 0,3 4 0,-4 5 0,-4-4 0,3 3 0,-3-4 0,0 4 0,3-3 0,-3 7 0,4-7 0,0 7 0,1-2 0,-1 3 0,0 0 0,1 0 0,-1 0 0,0 8 0,4-2 0,1 7 0,4-5 0,0 1 0,0-1 0,0 1 0,4 4 0,1-7 0,0 6 0,3-7 0,1 4 0,0-4 0,5-1 0,-1-4 0,-4 4 0,4-3 0,-4 2 0,9-3 0,-2 0 0,8-4 0,-6 3 0,-4-3 0,4 0 0,-4-2 0,5-3 0,5-5 0,1 3 0,-4-3 0,1 4 0,-7 1 0,3-5 0,2-6 0,-6 4 0,4-6 0,-3 7 0,-1 1 0,0-9 0,-5 7 0,-4-3 0,4-4 0,-8 12 0,3-17 0,-4 12 0,0-3 0,-4-4 0,3 2 0,-12-13 0,11 13 0,-11-11 0,11 17 0,-6-5 0,3 3 0,-4 2 0,3 1 0,-2-4 0,3 4 0,-1-1 0,-2 2 0,4 5 0,-5-1 0,4 0 0,-3 1 0,3 3 0,-3 1 0,3 0 0,1 7 0,4-2 0,0 12 0,0 1 0,0 0 0,0 9 0,0-2 0,0 4 0,0 4 0,4-9 0,1 4 0,5 0 0,0 1 0,-4-5 0,2 8 0,-2-12 0,8 13 0,-3-4 0,3-4 0,-4 1 0,-1-7 0,5 9 0,0-4 0,1-1 0,3-2 0,-3 3 0,-1-5 0,0 8 0,-1-13 0,-3 3 0,8 1 0,-8-5 0,3 5 0,-5-6 0,1 1 0,-1-1 0,1 1 0,-1-5 0,-3 4 0,-1-3 0,0 0 0,0 2 0,5-6 0,0 7 0,-1-4 0,1 1 0,-1 3 0,-3-4 0,2 1 0,-2-1 0,0-4 0,-1 0 0</inkml:trace>
  <inkml:trace contextRef="#ctx0" brushRef="#br0" timeOffset="5334">4209 517 24575,'0'13'0,"0"-3"0,0 19 0,0-12 0,0 8 0,0-3 0,0-12 0,4 12 0,-3-12 0,7 3 0,-3 0 0,0-4 0,3 4 0,-7-4 0,6 0 0,-6 4 0,7-4 0,-7 4 0,3-8 0,-4-1 0</inkml:trace>
  <inkml:trace contextRef="#ctx0" brushRef="#br0" timeOffset="5606">4216 325 24575,'0'0'0</inkml:trace>
  <inkml:trace contextRef="#ctx0" brushRef="#br0" timeOffset="6568">4397 535 24575,'8'4'0,"1"-3"0,0 11 0,9 7 0,-7 2 0,3 3 0,-6-11 0,-7 0 0,6-4 0,-6 4 0,3-4 0,-4 0 0,0-1 0,0 1 0,0-8 0,0-7 0,0-8 0,0-1 0,0-2 0,5-7 0,0-2 0,1 1 0,3-3 0,-8 17 0,12-20 0,-7 5 0,12 1 0,-7-2 0,2 17 0,-4-3 0,-1 8 0,1 1 0,-1 4 0,1 0 0,-1 0 0,1 0 0,0 0 0,-1 4 0,1 1 0,-1-1 0,1 9 0,0-8 0,0 9 0,4-1 0,-7-4 0,10 9 0,-10-8 0,7 3 0,0 0 0,-7-4 0,11 9 0,-11-4 0,7 0 0,-4 4 0,0-8 0,-4 3 0,3-5 0,-3 1 0,-1 4 0,4-3 0,-7 3 0,3-5 0,-4 1 0,0-1 0,3 1 0,-2-1 0,3 1 0,-4 0 0,0-1 0,0-3 0,0-1 0</inkml:trace>
  <inkml:trace contextRef="#ctx0" brushRef="#br0" timeOffset="7209">5285 527 24575,'-9'-5'0,"-3"-2"0,2 6 0,-7-3 0,3 0 0,-1 2 0,2-2 0,4 4 0,-4 0 0,3 0 0,-3 0 0,0 0 0,-2 0 0,1 0 0,1 4 0,4 1 0,1 3 0,3 1 0,-3-1 0,3 5 0,0-3 0,1 8 0,4-9 0,0 5 0,0-1 0,0-4 0,4 14 0,6-7 0,0 3 0,8-6 0,-9-8 0,4-1 0,0-4 0,-3 0 0,8 0 0,-4 0 0,0 0 0,-1-4 0,0-1 0,1-8 0,1 3 0,-2-3 0,-4-1 0,0 0 0,-4 0 0,3-4 0,-7-2 0,3 5 0,1-8 0,-4 9 0,3-1 0,-4 2 0,4 4 0,-3 1 0,2-1 0,1 4 0,1 10 0,0 0 0,3 13 0,-3-8 0,5 7 0,3 3 0,-2 0 0,8 15 0,-8-14 0,9 20 0,-4-15 0,-4 1 0,12 7 0,-15-5 0,11 4 0,-4 8 0,-5-20 0,4 14 0,-1-10 0,-3 0 0,-1 4 0,-1-3 0,-4 3 0,0-5 0,-1-6 0,1 0 0,-4-8 0,3 3 0,-4-5 0,0-3 0,0-1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1:00:33.85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2:37:32.8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3:04:08.66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1T16:18:56.11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1T17:19:59.96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3:04:49.95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1443 24575,'13'-5'0,"1"0"0,5 0 0,21-16 0,-15 8 0,34-20 0,5-8 0,-10 5 0,30-16-3765,-48 24 3765,14-2-486,-14 14 486,-4-9 0,0 9 0,3-6 0,-13 4 0,7 3 0,-5-5 0,-4 5 0,9 1 0,-9 4 3654,4 0-3654,-5 1 597,0-1-597,-1 1 0,1-1 0,-5 1 0,4-4 0,-4 3 0,1-8 0,-1-2 0,4 4 0,-1-3 0,6 5 0,-4 3 0,5-3 0,1 4 0,6 0 0,-11 1 0,8-6 0,-7 4 0,0-7 0,7 11 0,-7-10 0,4 10 0,4-12 0,-4 8 0,0-3 0,-1 4 0,6-5 0,-9 0 0,20 3 0,-20 0 0,14 6 0,-4-4 0,7-1 0,5 5 0,-6-3 0,5 3 0,-4 0 0,5-3 0,0 7 0,9-16 0,-13 6 0,6-8 0,-15 5 0,6 5 0,-9-4 0,8 7 0,-10-11 0,0 12 0,4-9 0,-4 10 0,0 0 0,8-3 0,-13 2 0,13-8 0,-13 8 0,-1-2 0,-6 7 0,0-3 0,1 0 0,5 3 0,0-4 0,-5 5 0,4-4 0,-9 3 0,9-3 0,-8 4 0,3-4 0,-5 3 0,-3-7 0,7 7 0,-6-2 0,7-1 0,-4-1 0,-1 0 0,-3-3 0,2 7 0,-2-2 0,0-1 0,3 3 0,-4-3 0,5 0 0,-1 3 0,1-7 0,4 3 0,-3 0 0,-1-3 0,3 7 0,-6-7 0,7 7 0,-4-6 0,-1 6 0,1-7 0,-1 7 0,1-3 0,-1 4 0,1-4 0,-4 3 0,-2-2 0</inkml:trace>
  <inkml:trace contextRef="#ctx0" brushRef="#br0" timeOffset="1">2599 1 24575,'17'13'0,"-2"-3"0,15 2 0,-9-2 0,5-6 0,-2 10 0,1-12 0,-4 7 0,2-5 0,-4 1 0,1 1 0,15 3 0,-18-8 0,16 4 0,-12-1 0,0-2 0,2 2 0,-14 0 0,4-3 0,0 3 0,-3-4 0,3 0 0,-4 0 0,-5 3 0,-4-2 0,-4 7 0,-5-3 0,0-1 0,0 8 0,0-9 0,-8 17 0,2-9 0,-4 7 0,6-5 0,4-4 0,0 4 0,-4-3 0,7 3 0,-11 1 0,11-5 0,-7 4 0,4 1 0,4-5 0,1 4 0,-1 0 0,1-7 0,-2 6 0,2-7 0,1 4 0,2-1 0,-3 1 0,4-1 0,0 1 0,0-4 0,0-2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3:04:49.95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11 137 24575,'-9'0'0,"8"0"0,6 0 0,9 0 0,-1 0 0,0 0 0,27 0 0,14 0 0,-1 0 0,4 0 0,-37 0 0,9 0 0,-4 0 0,-4 0 0,2 0 0,-9 0 0,5 0 0,-1 0 0,-3 0 0,2 0 0,-3 0 0,1 0 0,-2 0 0,0 0 0,-4 0 0,8 0 0,-7 0 0,2 0 0,-3 0 0,-1 0 0,-3 0 0,-1 0 0</inkml:trace>
  <inkml:trace contextRef="#ctx0" brushRef="#br0" timeOffset="1">382 277 24575,'0'9'0,"0"4"0,0-4 0,0 4 0,4-4 0,-3 8 0,7 3 0,-3 12 0,1-6 0,2 5 0,-7-11 0,7 11 0,-2-5 0,-1-3 0,0 0 0,-1-3 0,-3-5 0,4 8 0,-5-9 0,0 5 0,0-5 0,0-1 0,4-4 0,-3 4 0,2-4 0,-3 4 0,4 0 0,-3-4 0,3 0 0,-4-5 0</inkml:trace>
  <inkml:trace contextRef="#ctx0" brushRef="#br0" timeOffset="2">237 810 24575,'40'0'0,"-3"0"0,-10 0 0,8 0 0,-13 0 0,18 0 0,20 0 0,-10 0 0,29 0 0,-44 0-711,20 0 711,-21 0 0,5 0 0,1 0 0,-7 0 0,-1 0 0,3 0 0,-20 0 0,13 0 0,-12 0 0,3 0 0,-6 0 177,-4 0 1,-4 0 0,-2 0 0</inkml:trace>
  <inkml:trace contextRef="#ctx0" brushRef="#br0" timeOffset="3">899 541 24575,'13'4'0,"1"1"0,8 8 0,-3 2 0,0 3 0,-6-3 0,0 2 0,1 1 0,5 2 0,-5-2 0,-1 0 0,-8-4 0,3 0 0,-7-1 0,7 0 0,-7 1 0,3 1 0,-4-2 0,0-5 0,0 1 0,0-1 0,0 1 0,0-1 0,-4-7 0,-1-2 0,0-7 0,-2-1 0,6 0 0,-7-4 0,2-9 0,1 1 0,-3-13 0,7 17 0,-3-8 0,4 15 0,4-11 0,1 10 0,8-10 0,-4 11 0,4-2 0,-5 3 0,13-4 0,-9 8 0,12-7 0,-14 11 0,6-3 0,-7 4 0,4 0 0,-5 4 0,1-3 0,-1 7 0,1-7 0,-1 6 0,1-2 0,-1 3 0,1 1 0,-1 0 0,-3 4 0,-1-4 0,0 4 0,0-4 0,5-1 0,-4 6 0,3 0 0,-7 0 0,3-1 0,-4-4 0,0-1 0,4 1 0,-3-1 0,2 1 0,-3 4 0,4-3 0,-3 3 0,3-5 0,-4 1 0,0-1 0,0 1 0,4-1 0,-3 1 0,3-1 0,-4-3 0,0-1 0</inkml:trace>
  <inkml:trace contextRef="#ctx0" brushRef="#br0" timeOffset="4">1264 132 24575,'0'33'0,"5"-6"0,-4 6 0,13 2 0,-7-2 0,8-1 0,1 15 0,0-13 0,-3 10 0,6-2 0,-12-5 0,8-5 0,-4 15 0,-1-24 0,11 50 0,-14-45 0,22 51 0,-25-54 0,19 52 0,-16-44 0,12 42 0,-12-50 0,9 27 0,-14-35 0,6 13 0,-8-24 0,-9-12 0,3-6 0,-4-6 0,2 0 0,6 11 0,-2-7 0</inkml:trace>
  <inkml:trace contextRef="#ctx0" brushRef="#br0" timeOffset="5">1409 535 24575,'20'-4'0,"8"-1"0,-12 0 0,8 0 0,0 1 0,9-2 0,-1 0 0,2 2 0,-15 4 0,4-5 0,-7 4 0,7-4 0,1 5 0,-8 0 0,7 0 0,-14 0 0,9 5 0,-4 0 0,0 4 0,-1 0 0,-4-1 0,-1 1 0,-3-1 0,3 1 0,-7-1 0,3 1 0,-4 4 0,0-3 0,0 3 0,0 0 0,-4-3 0,3 3 0,-3-5 0,0 1 0,-1 4 0,-4-3 0,-5 3 0,4 0 0,-3-3 0,4 3 0,0-8 0,1-1 0,-6-4 0,5 0 0,-1-4 0,2-1 0,4 0 0,-1-2 0,-3 6 0,3-3 0,0 4 0,2 0 0</inkml:trace>
  <inkml:trace contextRef="#ctx0" brushRef="#br0" timeOffset="6">2133 519 24575,'0'-9'0,"0"0"0,0 1 0,0-1 0,0 0 0,0 8 0,0 7 0,0 3 0,4 9 0,-3-8 0,7 3 0,1 0 0,-3-4 0,6 4 0,-7-4 0,4-1 0,-1-3 0,1 3 0,-1-3 0,1-1 0,-1 0 0,1-4 0,-1 0 0,1 0 0,-1 0 0,1 0 0,4-4 0,-3 3 0,3-12 0,-4 7 0,0-7 0,4 0 0,1-2 0,0 1 0,-1 1 0,-4 4 0,0-4 0,-4 3 0,3-8 0,-7 4 0,7 0 0,-7-4 0,6 8 0,-6-3 0,3 4 0,0 8 0,-3 2 0,7 8 0,-4-1 0,5 1 0,7 11 0,-5-12 0,17 16 0,-12-18 0,9 7 0,-11-4 0,12-4 0,-10-1 0,17-4 0,-17 0 0,11-4 0,-16-6 0,2 1 0,-5-5 0,-4 6 0,1-1 0,7-16 0,-10 12 0,6-30 0,-8 21 0,0-28 0,0 22 0,-9-40 0,7 42 0,-12-36 0,9 40 0,-4-17 0,0 23 0,4-5 0,1 12 0,0 4 0,3 5 0,-3 5 0,9 13 0,-4-2 0,8 8 0,-4-1 0,0 3 0,4-6 0,-4 14 0,9-12 0,-7 9 0,12 4 0,-9-10 0,11 11 0,6 10 0,-10-21 0,18 32 0,-22-38 0,25 33 0,-25-34 0,15 18 0,-18-25 0,2 5 0,-7-7 0,-1-1 0,-1-3 0,-2-5 0,3-1 0,-4-3 0</inkml:trace>
  <inkml:trace contextRef="#ctx0" brushRef="#br0" timeOffset="7">2650 304 24575,'13'5'0,"1"-4"0,5 3 0,-5-4 0,4 0 0,-4 0 0,10 0 0,-9 0 0,13 0 0,-2 0 0,1 0 0,30 0 0,-27-5 0,13 4 0,-21-8 0,-12 8 0,3-3 0,-8 4 0,-1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3:04:49.96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81 986 24575,'9'-4'0,"0"3"0,-5-7 0,-4-1 0,-5-1 0,0-13 0,1-3 0,4-1 0,0-14 0,-5 9 0,4-1 0,-4-7 0,0 7 0,4 1 0,-4 2 0,1 11 0,-2-5 0,-4-1 0,5 4 0,-4-7 0,8 7 0,-8 0 0,4-2 0,0 9 0,1 0 0,0 0 0,3 6 0,-3 7 0,4 2 0,0 7 0,0 1 0,0 3 0,4 2 0,-3 0 0,4-1 0,-5-5 0,0 5 0,4 7 0,-3-5 0,8 19 0,-7-12 0,7 9 0,-4 4 0,5-19 0,0 24 0,-1-18 0,2 9 0,-1-2 0,-1-4 0,1-4 0,-1-3 0,0 0 0,0-7 0,1 17 0,-2-17 0,6 12 0,-4-9 0,3 5 0,1-5 0,-5-1 0,1-4 0,-3-4 0,-2-1 0,4-8 0,-1-1 0,-3-3 0,-1 3 0,-4 1 0</inkml:trace>
  <inkml:trace contextRef="#ctx0" brushRef="#br0" timeOffset="1">494 806 24575,'-9'-5'0,"1"1"0,-1 0 0,0 4 0,1-4 0,-5 4 0,3 3 0,-2-2 0,3 3 0,-4 0 0,-5 5 0,3-2 0,-3 4 0,9-1 0,1-1 0,-1 4 0,4-4 0,-3-1 0,7 1 0,-3-1 0,4 1 0,4-4 0,1 2 0,3-2 0,1 0 0,-1-1 0,1-4 0,-1 0 0,1 0 0,0 0 0,4-5 0,-4 4 0,4-7 0,-4 3 0,-1 1 0,1-4 0,-4 3 0,2-4 0,-2 1 0,8-1 0,-3 0 0,-1 0 0,-1 0 0,1-4 0,1 3 0,3-3 0,-5 4 0,1-4 0,0 3 0,-4-3 0,-1 4 0,0 1 0,-3-1 0,2 0 0,-3 8 0,0 2 0,4 12 0,-2-3 0,5 3 0,-6-4 0,7 4 0,-7-4 0,4 4 0,-2-4 0,2-1 0,4 1 0,-1 0 0,1-1 0,-1 1 0,1-5 0,-4 0 0,-2-4 0</inkml:trace>
  <inkml:trace contextRef="#ctx0" brushRef="#br0" timeOffset="2">811 627 24575,'13'13'0,"-4"-4"0,4 3 0,-5-3 0,5 4 0,-3-7 0,33 32 0,-27-27 0,33 24 0,-34-22 0,9-2 0,0 7 0,-9-12 0,8 7 0,-13-8 0,3 4 0,-5-4 0,1 3 0,-1-8 0,-3 4 0,-1-4 0</inkml:trace>
  <inkml:trace contextRef="#ctx0" brushRef="#br0" timeOffset="3">1194 666 24575,'0'13'0,"0"-4"0,0 13 0,0-2 0,0-1 0,0 9 0,0-7 0,0 0 0,0 6 0,0 11 0,0 1 0,0 9 0,0-23 0,0 19 0,0-24 0,0 33 0,0-36 0,0 25 0,0-25 0,0 17 0,0-19 0,0 9 0,0-14 0,0 6 0,-4-7 0,3 3 0,-6-2 0,6 2 0,-3-4 0,4-3 0,0-1 0</inkml:trace>
  <inkml:trace contextRef="#ctx0" brushRef="#br0" timeOffset="4">1437 909 24575,'19'-10'0,"0"5"0,7-3 0,2 2 0,-17 1 0,30-9 0,-26 8 0,21-8 0,-13 1 0,-7 3 0,6-4 0,-13 6 0,4-1 0,-7 0 0,6 0 0,-11 0 0,7 0 0,-7 1 0,2-1 0,-3 0 0,0 1 0,-4-1 0,-1-4 0,-4 7 0,-4-7 0,3 8 0,-3-4 0,0-4 0,3 7 0,-8-6 0,8 10 0,-3-6 0,4 7 0,-4-2 0,3 3 0,-3 0 0,4 0 0,1 0 0,-1 0 0,4 3 0,-2 2 0,1 8 0,-3 1 0,4 1 0,1-2 0,0-5 0,3 5 0,-3-3 0,4 11 0,0-10 0,0 10 0,0-1 0,0-5 0,0 8 0,4 7 0,1-7 0,12 19 0,-6-26 0,18 13 0,-18-19 0,27 11 0,-25-11 0,28-1 0,-23-5 0,25-4 0,-22 0 0,13-4 0,-14-1 0,5-11 0,-10 5 0,5-10 0,-11 7 0,0 1 0,-1-1 0,-3-7 0,0 5 0,3-10 0,-7 7 0,4 4 0,-5-8 0,0 8 0,0-9 0,0 5 0,-5-5 0,4 8 0,-8-7 0,4 9 0,-5-5 0,1-5 0,3 8 0,2-6 0,0 12 0,-1-3 0,-4 4 0,4 0 0,2 0 0,3 8 0,3 2 0,-2 8 0,7-1 0,-3-3 0,8 3 0,-4-3 0,4 4 0,1-4 0,-5-2 0,9 2 0,-8-1 0,7 6 0,-3-5 0,1-1 0,2 0 0,-3 1 0,1 4 0,2-4 0,-7-1 0,7 0 0,-7 1 0,3 4 0,0-4 0,-3 2 0,-1-2 0,-5 4 0,0 4 0,-3-4 0,7 4 0,-7-4 0,3-1 0,0 6 0,-3-5 0,3 9 0,-4-4 0,0 0 0,5 4 0,-4-8 0,7 3 0,-8 0 0,8 0 0,-7 1 0,7-1 0,-7-5 0,6 1 0,-2-5 0,3 4 0,16-2 0,-7-1 0,13-1 0,-11-4 0,5 0 0,7 0 0,-5 0 0,-5 0 0,-12 0 0</inkml:trace>
  <inkml:trace contextRef="#ctx0" brushRef="#br0" timeOffset="5">3034 903 24575,'0'-17'0,"0"2"0,0-12 0,0 7 0,0-3 0,-8 1 0,6 2 0,-14-3 0,10 9 0,-3 1 0,-4-6 0,1-2 0,-7 0 0,-7-8 0,1 12 0,3-3 0,-6 5 0,12 6 0,-8-1 0,5 1 0,5 4 0,-4 0 0,9 5 0,-5 0 0,6 4 0,3 1 0,1 3 0,4 1 0,0-1 0,0 1 0,4 0 0,-3-1 0,6 1 0,-2-1 0,4-3 0,4 3 0,-4-7 0,4 3 0,11-4 0,-11 0 0,62 0 0,-39 0 0,15 0 0,-1 0 0,-17 0 0,48 0 0,-64 0 0,40 4 0,-45-3 0,17 11 0,-18-1 0,11 15 0,-16-10 0,6 21 0,-11-20 0,7 22 0,-3-23 0,4 12 0,-4-17 0,2 1 0,-6-4 0,7-7 0,-3 2 0,3-3 0,4 0 0,13 0 0,-4 0 0,9-4 0,-16-1 0,-5 0 0,-5 1 0</inkml:trace>
  <inkml:trace contextRef="#ctx0" brushRef="#br0" timeOffset="6">3749 619 24575,'27'-4'0,"-15"-1"0,9 0 0,-17-3 0,5 7 0,-4-6 0,-2 2 0,-3 0 0,0 1 0</inkml:trace>
  <inkml:trace contextRef="#ctx0" brushRef="#br0" timeOffset="7">3786 505 24575,'-19'-9'0,"-2"-1"0,1 4 0,-8 2 0,7-1 0,-5 4 0,-3-3 0,9 8 0,1-3 0,1 3 0,4 0 0,0 1 0,2 3 0,3 1 0,4-1 0,-3 1 0,7-1 0,-6 1 0,6 4 0,-3-3 0,4 3 0,0 0 0,0-4 0,0 9 0,0-4 0,4 0 0,-3 4 0,2-8 0,1 7 0,-2-7 0,6 3 0,-3 0 0,4 1 0,-4 1 0,3 2 0,-3-7 0,8 11 0,-3-14 0,2 9 0,1-11 0,-3 4 0,3 0 0,16 4 0,-11-3 0,29-1 0,-25-5 0,21 0 0,-21-2 0,21 2 0,-11-4 0,-3-4 0,-8 3 0,-18-3 0</inkml:trace>
  <inkml:trace contextRef="#ctx0" brushRef="#br0" timeOffset="8">4281 662 24575,'-4'-9'0,"0"5"0,-10 0 0,5 4 0,-9 0 0,8 0 0,-8 0 0,9 4 0,-5-3 0,6 6 0,-1-2 0,0 8 0,0-3 0,-4 3 0,7-4 0,-7 0 0,8 4 0,-4-4 0,0 9 0,4-4 0,1 0 0,0 4 0,3-4 0,-4 0 0,5 0 0,0-6 0,0 1 0,0-1 0,0 1 0,0-1 0,4 1 0,-3-1 0,7 1 0,-4-4 0,1 2 0,3-2 0,-4 0 0,5 2 0,0-6 0,-1 7 0,1-7 0,4 7 0,1-7 0,10 3 0,-9-4 0,8 0 0,5 0 0,-11 0 0,41 0 0,-32-5 0,44-5 0,-41-1 0,16-11 0,-33 15 0,0-6 0</inkml:trace>
  <inkml:trace contextRef="#ctx0" brushRef="#br0" timeOffset="9">4639 668 24575,'2'0'0,"0"0"0,11 0 0,-9 0 0,0 0 0</inkml:trace>
  <inkml:trace contextRef="#ctx0" brushRef="#br0" timeOffset="10">4647 589 24575,'-5'-8'0,"-3"3"0,3-3 0,-3 7 0,-1-3 0,0 4 0,1 4 0,-1 1 0,0 0 0,1 2 0,-1-2 0,0 4 0,1-1 0,-6 5 0,8-3 0,-6 7 0,7-7 0,-4 3 0,0 0 0,4-3 0,-4 8 0,8-9 0,-3 4 0,4-4 0,0-1 0,0 1 0,0-1 0,0 1 0,0 0 0,0-1 0,0 1 0,0-1 0,4 1 0,-3-1 0,7 1 0,-4-4 0,5 2 0,-1-6 0,5 7 0,1-7 0,0 3 0,3-4 0,-8 0 0,9 0 0,-8 0 0,3 0 0,0 0 0,1 0 0,0 0 0,4 0 0,-12 0 0,2 0 0</inkml:trace>
  <inkml:trace contextRef="#ctx0" brushRef="#br0" timeOffset="11">4864 262 24575,'8'22'0,"-1"9"0,11 8 0,-2-1 0,-5-5 0,8 2 0,-12-3 0,17 39 0,-11-32 0,4 26 0,0-2 0,-8-27 0,5 26 0,0-2 0,-7-28 0,3 25 0,-6-32 0,-4 0 0,0-10 0,-4-11 0,3-6 0,-11-11 0,1-1 0,-8 0 0,0-10 0,-6-3 0,4 2 0,-10-6 0,10 5 0,-5-5 0,10 0 0,-3 1 0,8-1 0,-4-5 0,4-1 0,1-1 0,-1-4 0,5 10 0,-3-4 0,7 5 0,-2 6 0,4-4 0,0 13 0,4-7 0,1 14 0,8-5 0,-3 5 0,-1-4 0,-5 3 0,0-3 0,5 8 0,1-3 0,8 7 0,-13-7 0,16 7 0,-10-2 0,3-1 0,8 3 0,-15-3 0,12 0 0,-6 3 0,1-3 0,0 4 0,9 0 0,-12 0 0,12 0 0,-14 0 0,14 0 0,-12 0 0,12 0 0,-9 0 0,5 0 0,-1 0 0,-3 4 0,2 1 0,-3 0 0,1-1 0,-2 0 0,-5-3 0,1 6 0,-1-6 0,1 7 0,-1-3 0,-3 3 0,3 1 0,-7-1 0,3 1 0,-4-1 0,0 1 0,0 0 0,0-1 0,0 1 0,0-1 0,0 1 0,0-1 0,0 1 0,-4-1 0,3 1 0,-12 4 0,7-3 0,-7-1 0,0-1 0,-1-3 0,-10 0 0,-2-1 0,-10-4 0,4 0 0,-10 0 0,16 0 0,-15 5 0,14-4 0,1 4 0,-2-5 0,16 4 0,-6-3 0,5 3 0,7 0 0,6-3 0,6 2 0,3-3 0,-5 0 0</inkml:trace>
  <inkml:trace contextRef="#ctx0" brushRef="#br0" timeOffset="12">5451 78 24575,'9'9'0,"-1"-1"0,-3 1 0,3 4 0,-3 1 0,4 0 0,-4-1 0,4 6 0,-4 1 0,5 5 0,0 4 0,0-3 0,-1-6 0,1 8 0,-1-7 0,1 4 0,0 4 0,-1-14 0,1 13 0,-1-12 0,-3 3 0,2-1 0,-7-4 0,3 0 0,0 4 0,-3-8 0,3 3 0,-4-5 0,4-3 0,-3 2 0,3-6 0,-4 3 0</inkml:trace>
  <inkml:trace contextRef="#ctx0" brushRef="#br0" timeOffset="13">5453 563 24575,'8'0'0,"9"0"0,-2 0 0,13-5 0,-3-1 0,11-4 0,2-1 0,-6 1 0,15-1-642,-13 1 642,22 3 0,-17-2 0,-2 4 0,-8-5 0,-3 4 0,-6-2 0,-2 3 0,-13 0 0,-1 1 0</inkml:trace>
  <inkml:trace contextRef="#ctx0" brushRef="#br0" timeOffset="14">5975 370 24575,'8'17'0,"-6"-6"0,11 15 0,-8-6 0,5 10 0,3 6 0,-7-13 0,7 7 0,-12-20 0,8 12 0,-4 3 0,5 1 0,-5 2 0,4-6 0,-8-2 0,7 2 0,-7-8 0,2-6 0,-3-4 0</inkml:trace>
  <inkml:trace contextRef="#ctx0" brushRef="#br0" timeOffset="15">6018 305 24575,'0'0'0</inkml:trace>
  <inkml:trace contextRef="#ctx0" brushRef="#br0" timeOffset="16">6196 357 24575,'0'8'0,"0"1"0,8 0 0,-2 0 0,7-1 0,4 18 0,-10-14 0,19 19 0,-19-17 0,24 13 0,-19-10 0,19 4 0,-20-16 0,18 11 0,-17-13 0,8 8 0,-12-11 0,-3-4 0,-1 0 0,-4-5 0,0 0 0,0 1 0,0-1 0,0 0 0,3 1 0,-2-6 0,3 5 0,-4-5 0,0 6 0,4-6 0,-3 5 0,7-5 0,-7 6 0,3-6 0,1-5 0,-1 3 0,6-7 0,-5 9 0,-1 0 0,0-4 0,1 4 0,4-1 0,1-2 0,-2 7 0,1-3 0,0 4 0,-1 0 0,-3 4 0,-1 2 0</inkml:trace>
  <inkml:trace contextRef="#ctx0" brushRef="#br0" timeOffset="17">6748 464 24575,'14'0'0,"4"0"0,-4-4 0,5-1 0,0-1 0,-1-2 0,1 3 0,5-5 0,-9 1 0,8-5 0,-13 4 0,7-4 0,3 1 0,9-7 0,-3 0 0,-3 1 0,-5 1 0,-4 4 0,0-1 0,-1-2 0,-8 2 0,0 1 0,-1-9 0,-3 12 0,4-7 0,-5 4 0,0 4 0,-5-7 0,4 2 0,-3 1 0,4 1 0,-4 4 0,-1 0 0,-3-3 0,-1 2 0,0-2 0,1 3 0,-1 4 0,0 1 0,1 1 0,-1 2 0,0-3 0,1 4 0,-17 4 0,13 6 0,-13 1 0,11 11 0,-6 0 0,3-1 0,-8 13 0,10-12 0,-1 5 0,-4 7 0,10-22 0,-5 16 0,1-8 0,4-5 0,-4 8 0,4-4 0,1 1 0,3 4 0,-3 0 0,8-8 0,-3 12 0,4-17 0,0 11 0,4-7 0,-3-1 0,11 3 0,-5-2 0,6-1 0,0-1 0,-3-8 0,25 9 0,-3-2 0,25 5-670,-4-7 670,-12-5 0,0-5-71,-21 0 71,21 0 0,-7 0 0,5-4 0,-4 3 0,-5-3 0,-3 4 0,3-5 0,-6 0 668,-9-4-668,3 3 73,-9 2-73,-4 0 0,2 3 0,-6-6 0,3 2 0,-4-4 0,-4 0 0,3 1 0,-3 3 0,4 1 0</inkml:trace>
  <inkml:trace contextRef="#ctx0" brushRef="#br0" timeOffset="18">3804 2007 24575,'4'-9'0,"1"-4"0,3 3 0,1-3 0,4 4 0,-3 0 0,3 0 0,0-4 0,-3 7 0,7-11 0,-7 7 0,4-4 0,-6 0 0,6 1 0,-5 3 0,5-7 0,-6 7 0,2-8 0,-6-2 0,1 5 0,-1-8 0,-3 3 0,3 0 0,-4-4 0,0 0 0,0 9 0,0-8 0,0 8 0,-5-9 0,0-1 0,-1 4 0,2-2 0,4 14 0,-5-9 0,0 3 0,0 1 0,-4-4 0,4 4 0,-4 0 0,4-4 0,1 8 0,4-3 0,-4 8 0,3 5 0,-3 5 0,4 8 0,4 1 0,-3 0 0,4-1 0,-2-4 0,-2 4 0,7 1 0,-7 0 0,3 4 0,1 1 0,0 1 0,5 9 0,-1-13 0,1 12 0,5-2 0,-4 1 0,8 8 0,-3-4 0,-4-5 0,7 15 0,-13-20 0,14 14 0,-4-4 0,-1-9 0,5 17 0,-9-17 0,4 9 0,-5-2 0,-5-13 0,4 7 0,-8-9 0,3 0 0,-4 4 0,0-4 0,0 0 0,0 8 0,0-12 0,0 7 0,0-8 0,-4-1 0,-1 1 0,1-1 0,0 1 0,0-1 0,-1 1 0,0-1 0,1 1 0,1-4 0,2-2 0,-3-3 0</inkml:trace>
  <inkml:trace contextRef="#ctx0" brushRef="#br0" timeOffset="19">4340 1864 24575,'14'0'0,"4"0"0,5-8 0,-3 6 0,7-11 0,-3 7 0,-8-3 0,12-1 0,-17 1 0,11 4 0,-12-3 0,12-5 0,-12 2 0,7-2 0,-8 1 0,0 6 0,-4-8 0,3 1 0,-7 3 0,3-3 0,-4 0 0,0 3 0,0-3 0,0 4 0,0 1 0,-4-1 0,-1 0 0,-4 1 0,0-6 0,0 0 0,0 0 0,0 0 0,0 10 0,1-4 0,-1 7 0,0-3 0,1 0 0,-1 3 0,0-3 0,-4 4 0,3 4 0,1 1 0,1 8 0,3-3 0,-4 3 0,0 0 0,4 1 0,-3-4 0,7 3 0,-3-9 0,4 5 0,0-1 0,0 1 0,0 0 0,0-1 0,0 1 0,0-1 0,0 1 0,4-1 0,-3 1 0,6-1 0,-2 1 0,4-1 0,-1 1 0,1-1 0,0 6 0,-5-5 0,4 4 0,-3-8 0,4 3 0,-1-4 0,-3 5 0,3-1 0,-4-3 0,9-1 0,-3-4 0,3 4 0,-4-3 0,4 3 0,1-4 0,5 0 0,0 0 0,-5 0 0,8 0 0,-6 0 0,3-4 0,7-1 0,-14 0 0,14 0 0,-16 2 0,7 2 0,-3-3 0,1 4 0,-2 0 0,-5-4 0,1 3 0,-4-7 0,2 7 0,-2-7 0,3 8 0,-3-8 0,-1 7 0,-4-3 0</inkml:trace>
  <inkml:trace contextRef="#ctx0" brushRef="#br0" timeOffset="20">5007 1420 24575,'0'9'0,"5"15"0,-4-7 0,8 8 0,-4-7 0,0-9 0,3 9 0,-7-4 0,7-3 0,-3 13 0,3-20 0,1 19 0,-4-17 0,-2 3 0,-3-6 0</inkml:trace>
  <inkml:trace contextRef="#ctx0" brushRef="#br0" timeOffset="21">4810 1134 24575,'0'8'0,"0"1"0,0-4 0,0-2 0</inkml:trace>
  <inkml:trace contextRef="#ctx0" brushRef="#br0" timeOffset="22">5387 1602 24575,'19'-19'0,"-7"8"0,11-13 0,-13 10 0,4-1 0,0-13 0,-4 19 0,5-24 0,-5 16 0,0-17 0,-5 2 0,0-28 0,-9 33 0,-1-22 0,-5 30 0,-4-6 0,3 4 0,-8-7 0,-1 6 0,-10-8 0,8 9 0,-9-2 0,15 13 0,-16-12 0,16 15 0,-5-5 0,12 12 0,5 8 0,0 3 0,8 7 0,-3 6 0,7-8 0,-3 12 0,0-8 0,3 1 0,-2 7 0,3-17 0,-4 12 0,3-9 0,1 4 0,-2 1 0,5 0 0,-7 0 0,9-1 0,-4-3 0,-1-2 0,3 0 0,-5 1 0,6 0 0,-4 4 0,0-9 0,-1 5 0,6-1 0,-5-4 0,9 9 0,-4-4 0,0-3 0,4 9 0,-9-13 0,8 10 0,-11-8 0,6-4 0,-11 2 0,7-6 0,-7 3 0,3-4 0</inkml:trace>
  <inkml:trace contextRef="#ctx0" brushRef="#br0" timeOffset="23">5977 1284 24575,'-5'-9'0,"-13"-10"0,10 7 0,-15-3 0,13 11 0,-8 4 0,4 0 0,-5 0 0,4 0 0,-2 0 0,7 0 0,-3 4 0,4 1 0,0 8 0,4-4 0,1 4 0,0-4 0,3 0 0,-7 4 0,7 1 0,-3 0 0,4 4 0,0-4 0,0 0 0,0-1 0,4 0 0,1-3 0,4 8 0,-4-9 0,-1 4 0,0-4 0,0-1 0,5 1 0,0-1 0,-1 1 0,1 0 0,-1-5 0,5 4 0,-3-7 0,3 3 0,-4-4 0,4 0 0,-4 0 0,9 0 0,-4 0 0,0-3 0,4 2 0,-4-7 0,0 3 0,4-5 0,-4 1 0,0 0 0,-1 0 0,-4 0 0,0-4 0,0-1 0,0-1 0,0-8 0,1 8 0,-5-5 0,4-3 0,-4 12 0,5-17 0,-6 7 0,1 1 0,-5-14 0,0 12 0,0-9 0,0-4 0,-5 4 0,4-6 0,-7 12 0,7 2 0,-7 9 0,7 0 0,-8-4 0,4 8 0,0-3 0,1 12 0,4 2 0,0 7 0,4 1 0,2 13 0,-2-10 0,5 14 0,-3-6 0,-1-5 0,4 13 0,2-2 0,-1-3 0,10 16 0,-4-17 0,-1 4 0,0 2 0,-11-17 0,11 23 0,1-11 0,2 8 0,1-6 0,-5-6 0,-4-5 0,3 3 0,-4-7 0,-4 3 0,3-4 0,-7-1 0,6 1 0,-6-4 0,3-2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23:04:49.98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14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344 1012 24575,'0'-9'0,"-4"0"0,3-4 0,-6 3 0,2-3 0,-8 4 0,3 4 0,-7-3 0,3 3 0,-5-4 0,5 3 0,-3-2 0,3 7 0,1-3 0,0 4 0,5 0 0,-1 0 0,-3 4 0,-3 1 0,2 0 0,-1 3 0,6-3 0,-5 8 0,7-3 0,-11 7 0,11-3 0,-8 5 0,4 0 0,1 0 0,4-5 0,0-1 0,1 0 0,3-3 0,-7 7 0,7-7 0,-4 3 0,5-4 0,0-1 0,0 1 0,0-1 0,4 1 0,-3-1 0,7 1 0,-4-4 0,5-2 0,-1-3 0,1 0 0,0 0 0,-1 0 0,1 0 0,4 0 0,-4 0 0,9 0 0,-8-3 0,3 2 0,0-3 0,1 0 0,0-1 0,4-5 0,-8 5 0,3-3 0,-5 3 0,1-3 0,-1-1 0,1 0 0,-1 1 0,-3-1 0,3 0 0,-7 1 0,2-1 0,-3 0 0,0 1 0,0-1 0,0 0 0,0 1 0,0-1 0,0 0 0,-3 4 0,6 14 0,-2-3 0,8 20 0,-4-16 0,7 8 0,-6-10 0,11 9 0,-7-10 0,3 9 0,-5-15 0,1 7 0,4-7 0,1 2 0,0-3 0,4 0 0,-8 0 0,3 0 0,-5 0 0,9 0 0,-6 0 0,6 0 0,-13 0 0,0 0 0</inkml:trace>
  <inkml:trace contextRef="#ctx0" brushRef="#br0" timeOffset="975">909 970 24575,'0'-9'0,"-4"5"0,-1 0 0,-4 4 0,-4-5 0,3 4 0,-7-3 0,7 4 0,-3 0 0,-1 0 0,5 0 0,-9 0 0,8 0 0,-3 4 0,4 1 0,4 8 0,2-4 0,3 9 0,0-4 0,0 5 0,0 0 0,0-5 0,0 7 0,0-10 0,3 14 0,-2-10 0,7 3 0,-3-5 0,3-4 0,-3 0 0,2-1 0,-2 1 0,11-1 0,-1-3 0,44-1 0,-21-9 0,13-2 0,0-2 0,-10-4 0,40-16 0,-52 12 0,10 1 0,-15-1 0,0 6 0,-4-8 0,-5 4 0,2-3 0,-6-2 0,3 5 0,-4-13 0,-6 17 0,-4-17 0,0 7 0,0-5 0,0-3 0,-5-2 0,4 5 0,-13-15 0,7 19 0,-13-18-524,-3 1 524,6 5 0,-9-13 0,9 8 0,0 5 0,-10-15 0,10 16 0,-6 0 0,8-14 0,-4 10 0,1-14 0,2 16 0,2 5 0,9 6-29,-5 9 29,5-4 0,1 11 0,4-1 0,0 8 0,0 6 0,4 9 0,-3 9 524,3-8-524,1 13 29,-4-12-29,8 8 0,-4 5 0,1-7 0,8 18 0,-7-13 0,8 4 0,0 4 0,-4-3 0,4 0 0,0 3 0,-4-15 0,8 15 0,-2-3 0,-2-4 0,0 6 0,0-8 0,-4 1 0,9 8 0,-5-10 0,-4-5 0,6 3 0,-11-13 0,8 7 0,-5-2 0,-4-1 0,3 4 0,-3-9 0,4 4 0,-4-4 0,2-1 0,-6 1 0,3-1 0,-4-3 0,0-1 0</inkml:trace>
  <inkml:trace contextRef="#ctx0" brushRef="#br0" timeOffset="1914">1798 797 24575,'-15'-6'0,"-3"2"0,5 4 0,-6-4 0,1 3 0,4-3 0,-4 4 0,8 0 0,-3 0 0,4 0 0,0 0 0,1 0 0,-1 0 0,0 3 0,5 2 0,-4 4 0,7-1 0,-3 1 0,4-1 0,0 1 0,0 4 0,-4 1 0,3 5 0,-4-5 0,5 4 0,0-9 0,0 4 0,0-4 0,0-1 0,0 1 0,4 0 0,-3 4 0,7 0 0,-7 1 0,11 3 0,-6-7 0,7 3 0,0-4 0,-3-4 0,7 3 0,-7-7 0,13 3 0,-8-4 0,4 0 0,-1 0 0,-4 0 0,5 0 0,0 0 0,-5 0 0,9-9 0,-3-2 0,-3-4 0,11-10 0,-16 9 0,8-4 0,-6-3 0,-5-6 0,-3-4 0,-2 0 0,-4 3 0,0-1 0,0 9 0,0-12 0,0 8 0,0-1 0,0-14 0,0 20 0,-5-26 0,-6 13 0,-1-10 0,-3 2 0,4-2 0,0 10 0,0-13 0,-4 14 0,4 1 0,-10-16 0,14 25 0,-12-18 0,7 10 0,-4 4 0,1-3 0,6 11 0,3 5 0,2 1 0,4 4 0,-4 4 0,3-2 0,-3 14 0,4-5 0,0 16 0,0-9 0,0 14 0,0-12 0,0 23 0,0-6 0,0-1 0,5 13 0,-4-23 0,4 18 0,0 2 0,0-13 0,5 10 0,0-8 0,-5-5 0,5 20 0,-4-9 0,13 14 0,-7-18 0,6 8 0,-4-15 0,-3 4 0,8 4 0,-8-4 0,3-4 0,0 2 0,-9-13 0,8 3 0,-4 0 0,-3-4 0,6 9 0,-7-8 0,4 3 0,0-5 0,-1 1 0,-3-1 0,2-3 0,-6-1 0,3-4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04.0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26 24575,'9'-4'0,"3"0"0,-2-5 0,2 4 0,-3 1 0,-1 4 0,1 0 0,-1 4 0,1-3 0,-4 7 0,2-7 0,-2 6 0,0-2 0,2 0 0,-6 2 0,7-2 0,-4 3 0,5 1 0,0 0 0,-5-1 0,4 1 0,-3-1 0,3 1 0,1-1 0,-4 1 0,2-1 0,-2 1 0,3-1 0,-3 1 0,3 0 0,-7-1 0,2 1 0,1-1 0,-3 1 0,3-1 0,0 1 0,-3-1 0,3 1 0,-4-1 0,0 1 0,0 0 0,0-1 0,0 1 0,0-1 0,0 1 0,0-1 0,0 9 0,0-6 0,0 6 0,0-4 0,0 0 0,0 1 0,0-1 0,0-5 0,0 1 0,0-1 0,0 1 0,0 4 0,0-4 0,-5 9 0,0-4 0,0 1 0,1-2 0,0-5 0,3 1 0,-7-5 0,7 4 0,-7-3 0,4 3 0,-5-3 0,0-1 0,4 0 0,-2-3 0,2 6 0,-4-2 0,0 3 0,1 1 0,-1-4 0,0 2 0,5-6 0,0 3 0</inkml:trace>
  <inkml:trace contextRef="#ctx0" brushRef="#br0" timeOffset="823">29 802 24575,'4'9'0,"1"-6"0,0 16 0,8-6 0,-3-3 0,15 13 0,-5-6 0,22 14-1453,-2-3 1453,1-1 0,0-5 0,-10-3 0,6-2 0,13 5 0,-5 0 0,11 6 0,-11-5 0,4 4 0,1-4 0,1-1 0,0 1 0,-1-1 0,0 5 0,-5-4 0,11 5 0,-22-11 0,19 4 149,-25-10-149,9 5 0,5 0 0,-9-5 0,6 0 0,-4-1 0,-15-5 0,9 5 0,-9 4 0,-1-8 0,4 7 0,-2-7 1088,-1 3-1088,3-4 216,-13 3-216,3-7 0,0 7 0,-3-7 0,7 7 0,-7-3 0,3 0 0,-4-1 0,-1 0 0,5-3 0,-3 2 0,3-3 0,-4 4 0,-1-3 0,1 3 0,-1 0 0,5 1 0,-4-1 0,3 0 0,-7 0 0,-1-3 0,-4 3 0</inkml:trace>
  <inkml:trace contextRef="#ctx0" brushRef="#br0" timeOffset="1449">1493 1401 24575,'4'19'0,"2"0"0,3-5 0,5 9 0,0-8 0,5 9 0,28 18 0,-9-10 0,7 11-474,-3-10 474,-12-5 0,4-5 0,9 9 0,-25-20 0,16 13 0,-18-15 0,3 0 0,4 3 0,-7-6 474,3 7-474,-1-5 0,-9-4 0,-3-1 0,-4 0 0,-9 0 0,2 1 0,-4 3 0,1-4 0,-1 5 0,0-4 0,1 2 0,-1-2 0,-4 4 0,3 0 0,-8 0 0,8-4 0,-7 3 0,7-3 0,-4 0 0,6-1 0,-1 0 0,0 0 0,1 1 0,-1-1 0,0-4 0,5 0 0,0 0 0</inkml:trace>
  <inkml:trace contextRef="#ctx0" brushRef="#br0" timeOffset="2510">2548 1501 24575,'0'13'0,"4"-9"0,-3 28 0,8-6 0,-8 1 0,8 13 0,-3-13 0,5 15 0,4-5 0,-4-4 0,4-4 0,-5-5 0,-5-4 0,9 9 0,-8-4 0,8 1 0,-4 3 0,0-14 0,-5 3 0,3-5 0,-3-3 0,7 3 0,-6-4 0,6-5 0,-7-8 0,0-2 0,3-12 0,1-8 0,1 8 0,4-17 0,-5 24 0,4-16 0,-3 20 0,2-9 0,-3 15 0,-1-7 0,1 7 0,0 1 0,-1 5 0,5 8 0,-3 1 0,3 1 0,1 7 0,-4-11 0,5 17 0,-2-12 0,-3 3 0,4-1 0,-6-9 0,2 9 0,3-4 0,-3 5 0,7-1 0,-7-4 0,7 3 0,-7-7 0,3 3 0,-5-9 0,1 4 0,0-16 0,0 2 0,-4-9 0,4-22 0,-8 23 0,4-34 0,-5 35 0,0-26 0,0 11 0,0 0 0,0-6 0,0 1 0,0 5 0,0-19 0,0 8-410,-5 0 410,-1-16 0,0 27 0,-4-20 0,-1 16 0,0-1 0,-5-7 0,6 13 0,4 0 0,2 9 0,0 9 0,-1 1 0,0-1 0,1 0 410,4 8-410,8 6 0,-6 1 0,5 1 0</inkml:trace>
  <inkml:trace contextRef="#ctx0" brushRef="#br0" timeOffset="3443">3515 1823 24575,'-9'0'0,"8"0"0,2 4 0,8-3 0,-1 3 0,1-4 0,0 0 0,-1 0 0,1 0 0,-1 0 0,1 0 0,-1-4 0,1 3 0,-1-7 0,-3 3 0,3-3 0,-7-1 0,7-4 0,-7 3 0,3-3 0,-4 4 0,0-4 0,0 3 0,0-3 0,0 4 0,0-4 0,0 3 0,0-3 0,0 0 0,-4-2 0,-1 1 0,-4 1 0,4 4 0,-3 0 0,3 5 0,-3-4 0,-1 7 0,0-3 0,-4 12 0,3-2 0,-4 17 0,5-12 0,-1 23 0,1-22 0,-1 22 0,0-8 0,4 1 0,-3 7 0,3-8 0,1-6 0,0 3 0,5-4 0,0-3 0,0 12 0,0-13 0,0 14 0,0-9 0,0 0 0,0 2 0,4-11 0,-3 8 0,7-6 0,1 1 0,-3 0 0,7 4 0,-8-9 0,4 4 0,-1-4 0,4 3 0,-2-6 0,2 5 0,1-5 0,-3-2 0,19 5 0,-2-3 0,17 0 0,-1-1 0,0-5 0,-10 0 0,14 0 0,-7 0 0,0 0 0,7 0 0,-30-4 0,12-1 0,-10-4 0,-4 3 0,13-3 0,-12 4 0,3-5 0,-5-3 0,-10 3 0,1-3 0,-5 0 0,-4 3 0,3-2 0,-7 7 0,3 1 0,0 4 0,2 0 0</inkml:trace>
  <inkml:trace contextRef="#ctx0" brushRef="#br0" timeOffset="5900">4969 1750 24575,'0'-9'0,"-14"0"0,7 4 0,-8-4 0,-2 4 0,5-4 0,-7 3 0,1-2 0,-14-2 0,13 4 0,-11-3 0,21 9 0,0 0 0,1 0 0,-5 0 0,3 0 0,-3 0 0,4 0 0,0 0 0,0 9 0,0-3 0,0 11 0,0 3 0,-1-5 0,0 13 0,1-12 0,-1 18 0,4-1 0,1-1 0,1 9 0,-3-9 0,1 0 0,2 9 0,4-9 0,0 1 0,0 1 0,0-14 0,0 4 0,0 0 0,0-8 0,0 2 0,0-5 0,0-3 0,0 7 0,3-7 0,2 3 0,4-8 0,-1-1 0,1-4 0,-1 0 0,1-4 0,-1-1 0,1 0 0,4-3 0,1 3 0,0-4 0,0-1 0,-1-3 0,-4 3 0,5-7 0,-1 2 0,-3 1 0,8-4 0,-13 8 0,12-7 0,-7 2 0,5-4 0,3 1 0,-8-6 0,0 8 0,-1-12 0,-4 12 0,5-8 0,-5 5 0,-1 5 0,-4-9 0,0 2 0,0-4 0,0-4 0,-5-2 0,4 9 0,-9-18 0,5 23 0,-6-24 0,-3 15 0,3-6 0,-9-2 0,4 7 0,0-4 0,-4-4 0,10 18 0,-14-25 0,13 24 0,-7-15 0,8 15 0,5 3 0,-3 2 0,3 4 0,-4 1 0,4-1 0,-2 4 0,6-3 0,-7 7 0,7 1 0,-3 10 0,4 8 0,0 1 0,4 4 0,2 13 0,-1-13 0,4 13 0,-4-17 0,5 5 0,-5-9 0,4 13 0,1-7 0,5 17 0,5-5 0,-5-4 0,4-1 0,-9-17 0,9 16 0,-4-6 0,0 0 0,9 7 0,-8-12 0,4 9 0,-2-1 0,-7-9 0,12 9 0,-7-10 0,3 1 0,7 11 0,-14-14 0,9 14 0,-7-16 0,-4 3 0,3-4 0,-9-1 0,4-3 0,-7-10 0,3-1 0,-12-15-1696,2 6 0,-3 1 0,5 6 0</inkml:trace>
  <inkml:trace contextRef="#ctx0" brushRef="#br0" timeOffset="6720">5349 1817 24575,'9'-10'0,"-4"5"-9831,-1 19 8341,-4 2 4308,0 3-2818,0 12 1719,4-18-1719,0 22 0,1-24 0,3 6 6784,-3-4-6784,3-4 0,1 1 0,0-3 0,-1-6 0,6 7 0,-5-7 0,4 3 0,-4-4 0,4 0 0,-3 0 0,7 0 0,-3-4 0,1-1 0,-2-4 0,-5 4 0,1-2 0,4 2 0,-3-4 0,3 0 0,-5 0 0,-3 0 0,3-8 0,-7 7 0,3-8 0,-4 5 0,0 3 0,0-3 0,0 5 0,0-1 0,0 0 0,-4 0 0,-1 1 0,-3-1 0,3 0 0,-3 1 0,3-1 0,-3 0 0,-1 1 0,0 3 0,1-3 0,-1 7 0,0-3 0,1 4 0,-1 0 0,0 4 0,1-3 0,-1 7 0,0-4 0,0 5 0,1-4 0,-1 2 0,0-2 0,1 4 0,-1-1 0,0 1 0,1-5 0,3 0 0,1-4 0</inkml:trace>
  <inkml:trace contextRef="#ctx0" brushRef="#br0" timeOffset="7823">5925 1718 24575,'0'8'0,"8"13"0,-2-5 0,6 10 0,-6-11 0,2-2 0,0 4 0,-2-7 0,6 15 0,-7-14 0,4 10 0,-4-11 0,-1 3 0,-4-4 0,3-1 0,-2-7 0,3-2 0,-8-7 0,3-5 0,-2-1 0,3-4 0,0 3 0,0 2 0,0 4 0,0-4 0,0 3 0,0-7 0,0 7 0,0-3 0,0-1 0,8 0 0,-2 0 0,7 4 0,-5 3 0,5 1 0,-3 1 0,3 1 0,-4 4 0,-1 0 0,1 4 0,-1-3 0,-3 7 0,3-4 0,-4 5 0,1-1 0,3 1 0,-7-1 0,3 1 0,-4 0 0,3-1 0,2 5 0,0-3 0,-1 3 0,1 0 0,-4-3 0,7 3 0,-7-5 0,2 1 0,-3-1 0,0 1 0,0 0 0,4-5 0,-3 4 0,3-3 0,0-1 0,-3 4 0,2-11 0,-3 2 0,0-8 0,0 1 0,0 3 0,0 1 0</inkml:trace>
  <inkml:trace contextRef="#ctx0" brushRef="#br0" timeOffset="8321">6164 995 24575,'0'14'0,"0"-1"0,0 0 0,4 1 0,-3 0 0,4 8 0,-1-7 0,-3 3 0,3 0 0,0-4 0,-3 0 0,3 4 0,-4-4 0,0 0 0,4 4 0,-3-9 0,4 4 0,-5 0 0,0-3 0,0 8 0,0-9 0,0 4 0,0-4 0,0-4 0,0-1 0</inkml:trace>
  <inkml:trace contextRef="#ctx0" brushRef="#br0" timeOffset="8932">6528 1231 24575,'3'2'0,"-2"10"0,12 12 0,-11 1 0,7 4 0,-4-9 0,0 15 0,5-2 0,1-1 0,-1 9 0,5-9 0,-8-4 0,8 11 0,-4-11 0,0 10 0,5 3 0,-11-14 0,5 20 0,1-13 0,1 5 0,3-5 0,-5-3 0,-4-9 0,3 12 0,-4-23 0,0 12 0,3-14 0,-7 5 0,3-10 0,-4 0 0</inkml:trace>
  <inkml:trace contextRef="#ctx0" brushRef="#br0" timeOffset="9329">6607 1745 24575,'0'8'0,"8"-7"0,-2 1 0,12-6 0,-4 0 0,5-1 0,-1-1 0,10-6 0,17 0 0,-15-2 0,22-2 0,-13 3 0,-12 6 0,3-2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18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1 143 24575,'23'19'0,"1"6"0,1 6 0,-6-2 0,-1-5 0,-2 0 0,-2-4 0,14 17 0,-20-19 0,18 22 0,-20-24 0,12 12 0,-12-14 0,2-1 0,-4-4 0,-3-1 0,6 1 0,-6-13 0,3-3 0,-4-11 0,0 3 0,0-8 0,0-23 0,0 3 0,0-5 0,0 19 0,0 10 0,0-6 0,0 4 0,0 3 0,0 9 0,0-4 0,0 3 0,0-3 0,4 8 0,1 1 0,0 0 0,2 3 0,-2-3 0,3 4 0,1 0 0,-1 0 0,1 0 0,4 0 0,-3 0 0,3 0 0,-4 9 0,4 1 0,-3 0 0,8 12 0,-3-5 0,0 4 0,4 7 0,-13-17 0,7 11 0,-8-7 0,5 3 0,-1 1 0,5 0 0,-8-5 0,2 4 0,-4-9 0,-3 4 0,3-4 0,-4-1 0,0-7 0,0-17 0,0-1 0,0-8 0,0 2 0,0 2 0,0 0 0,0-7 0,0 7 0,0-4 0,0 1 0,0 10 0,9-15 0,-2 7 0,8-5 0,-2 4 0,2 9 0,-1 0 0,9 0 0,-8 9 0,9-4 0,0 8 0,-9-3 0,8 4 0,-9 0 0,1 3 0,2 3 0,-3 3 0,1-4 0,2 7 0,-3-6 0,0 7 0,-2-4 0,1 4 0,1 1 0,1 0 0,-2 4 0,0-4 0,-7 0 0,7 9 0,-8-12 0,5 17 0,3-13 0,-6 5 0,6 3 0,-8-8 0,5 9 0,-1-5 0,-4-5 0,3 3 0,-6-2 0,6 3 0,-3 1 0,0 0 0,-1-5 0,-4-1 0,5 0 0,-4-3 0,3 3 0,-4-4 0,0-1 0,0-3 0,0-1 0</inkml:trace>
  <inkml:trace contextRef="#ctx0" brushRef="#br0" timeOffset="883">1409 248 24575,'-3'-9'0,"-2"0"0,-4 1 0,0-1 0,1 4 0,-1 1 0,0 4 0,1 0 0,-9 5 0,-11 16 0,11-3 0,-8 13 0,19-2 0,1-12 0,-10 23 0,13-18 0,-12 9 0,13-8 0,-4 1 0,5-8 0,0 2 0,0-9 0,0 4 0,0-4 0,0 4 0,0-4 0,0 0 0,4-5 0,-3 4 0,7-7 0,-4 3 0,5-4 0,0 0 0,-1 0 0,1-4 0,-1 3 0,1-7 0,4-1 0,-7-1 0,10-8 0,-5 4 0,3-1 0,4-2 0,2-4 0,-4 5 0,8-12 0,-14 12 0,8-8 0,-7 0 0,-1 8 0,-2-12 0,-2 7 0,4-4 0,-5-4 0,0 9 0,-5 0 0,0-3 0,0 12 0,0-12 0,0 5 0,0 3 0,0-2 0,0 8 0,0 13 0,0-2 0,0 15 0,8 3 0,-5-5 0,10 13 0,-12-13 0,13 15 0,-12-10 0,11-1 0,-8 4 0,4-8 0,0 5 0,1 2 0,-1-11 0,4 12 0,-2-9 0,-2 0 0,0 9 0,-5-12 0,6 7 0,-2-9 0,1-1 0,-1 1 0,1 0 0,-1-1 0,1 1 0,-1-1 0,1-3 0,-4 2 0,2-6 0,-6 7 0,3-7 0,-4 3 0</inkml:trace>
  <inkml:trace contextRef="#ctx0" brushRef="#br0" timeOffset="1322">1758 185 24575,'0'8'0,"4"1"0,1 0 0,-1-1 0,4 1 0,-3-1 0,3 1 0,19 4 0,-14-3 0,23 4 0,-15-5 0,-1 1 0,8 0 0,-17-6 0,12 1 0,-4-1 0,-3-2 0,7 6 0,-14-7 0,4 3 0,-4-4 0,0 0 0,-1 0 0,-3 0 0,-1 0 0</inkml:trace>
  <inkml:trace contextRef="#ctx0" brushRef="#br0" timeOffset="1689">2024 0 24575,'-5'4'0,"-3"5"0,7 1 0,-8 13 0,3 3 0,0 1 0,-3 13 0,3-7 0,0-1 0,-9 34 0,12-42-663,-12 47 663,9-47 0,-10 30 0,4-15 0,-4 0 0,5 8 0,-3-19 0,2 10 0,-3-9 0,5-4 0,5-5 0,0-1 0,1-11 0,3-22 165,-2 9 1,3-16 0,0 18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32.4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167 673 24575,'22'-9'0,"-7"0"0,12-1 0,-8-3 0,6 2 0,1-6 0,-10 7 0,0 1 0,-3-3 0,-8 6 0,3-2 0,-8 4 0</inkml:trace>
  <inkml:trace contextRef="#ctx0" brushRef="#br0" timeOffset="304">187 439 24575,'-25'0'0,"3"0"0,13 0 0,-4 0 0,3 0 0,-3 4 0,4 1 0,-10 14 0,8-3 0,-9 4 0,11-7 0,4 0 0,-2-3 0,6 8 0,-7-4 0,6 5 0,-2-5 0,4-1 0,0-5 0,0 5 0,0-3 0,0 8 0,0-9 0,0 4 0,0-4 0,0 0 0,0-1 0,4-3 0,-3 2 0,7-2 0,-4 4 0,5-5 0,-1 4 0,1-3 0,4 0 0,-3 2 0,3-6 0,17 3 0,-16-4 0,21 0 0,-21 0 0,5 0 0,-9 0 0,-1 0 0</inkml:trace>
  <inkml:trace contextRef="#ctx0" brushRef="#br0" timeOffset="1565">553 548 24575,'0'9'0,"4"9"-9831,1-7 8341,4 7 4308,0 0-2818,8 14 1719,-9-9-1719,12 14 0,-18-26 0,10 2 6784,-11-5-6784,3-11 0,-4 2 0,0-8 0,0-8 0,0 6 0,0-6 0,0 4 0,0-5 0,0-7 0,0 5 0,0-3 0,0 5 0,0-2 0,4-19 0,1 21 0,7-15 0,-2 23 0,10 1 0,-10 6 0,18 3 0,-12 0 0,15 0 0,-12 4 0,11 1 0,-9 0 0,13 11 0,-13-13 0,13 17 0,-18-14 0,12 14 0,-18-10 0,7 15 0,-13-15 0,4 7 0,-7-8 0,3 3 0,-4-2 0,3 2 0,-2-3 0,3-1 0,-4 1 0,0-1 0,0 1 0,0-1 0,0 1 0,0-1 0,0 1 0,0-1 0,0-3 0,0-1 0</inkml:trace>
  <inkml:trace contextRef="#ctx0" brushRef="#br0" timeOffset="1908">1332 503 24575,'0'0'0</inkml:trace>
  <inkml:trace contextRef="#ctx0" brushRef="#br0" timeOffset="2875">1306 494 24575,'-9'4'0,"4"-2"0,0 11 0,5-5 0,0 1 0,0 0 0,0-1 0,0 1 0,0-1 0,0 1 0,4-5 0,-3 4 0,7-7 0,0 10 0,2-9 0,7 10 0,-8-11 0,4 3 0,-4 0 0,0-3 0,4 7 0,-4-7 0,4 3 0,-4-4 0,4 0 0,-3 0 0,3 0 0,-5 0 0,5 0 0,-3 0 0,8 0 0,-9 0 0,4-4 0,0 3 0,-3-6 0,3 6 0,-4-7 0,4 3 0,-3-4 0,3 0 0,-5 0 0,1 1 0,-1-1 0,1 0 0,-1 1 0,-3-6 0,-1 4 0,-4-3 0,4 5 0,-3-1 0,2 0 0,-3 1 0,0-1 0,0 0 0,0-4 0,0 3 0,0-8 0,0-13 0,0-3 0,0-5 0,0 9 0,0 11 0,0-5 0,0 9 0,-4-8 0,3 3 0,-7 0 0,2-4 0,-3 0 0,3 8 0,2-2 0,4 5 0,-4 3 0,3-3 0,-3 4 0,4 0 0,-4 1 0,3-1 0,-3 0 0,4 13 0,0-2 0,4 11 0,2 5 0,-2-2 0,5 13 0,-3-4 0,4 13 0,-1-10 0,1 15 0,0-22 0,0 14 0,4-10 0,-2 6 0,2-1 0,6 1 0,-12-10 0,11 8 0,-13-9 0,8 11 0,-3-6 0,4 4 0,-1-4 0,-4 4 0,0-9 0,2 2 0,-10-13 0,10 5 0,-11-6 0,3 1 0,-4-1 0,0-7 0,0-2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29.0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179 75 24575,'0'14'0,"0"-5"0,5 27 0,0-17 0,5 24 0,0-10 0,-5 0 0,4 0 0,-3 2 0,8-8 0,-7 4 0,7-2 0,-9-4 0,5-5 0,-1 8 0,-4-7 0,0 0 0,-1 1 0,-3-12 0,3 3 0,-4 0 0,0-3 0,0 3 0,0-5 0,0-3 0,0-1 0</inkml:trace>
  <inkml:trace contextRef="#ctx0" brushRef="#br0" timeOffset="387">1 530 24575,'8'-5'0,"4"-3"0,-2 3 0,7 1 0,6-5 0,-2 4 0,7-5 0,-10-4 0,6 4 0,-8 0 0,7 1 0,-9 4 0,4-9 0,12 3 0,-13-2 0,7 3 0,-19 5 0,-1 1 0</inkml:trace>
  <inkml:trace contextRef="#ctx0" brushRef="#br0" timeOffset="1886">434 0 24575,'0'9'0,"0"-1"0,0 5 0,0-3 0,4 8 0,-3-9 0,3 9 0,1 5 0,0-2 0,1 7 0,2-4 0,-7-9 0,8 3 0,-4-5 0,0 2 0,-1-1 0,0 3 0,1-2 0,0-1 0,-1 4 0,1-4 0,-4 0 0,7 4 0,-3-9 0,0 9 0,3-8 0,-7 3 0,6-1 0,-6-3 0,3 4 0,0-5 0,-3 1 0,6-1 0,-6 1 0,7-1 0,-7 1 0,2 0 0,1-1 0,-3 1 0,3-1 0,-4 1 0,0-1 0,0 1 0,0-1 0,0 1 0,0-1 0,0 1 0,0 0 0,4-1 0,-3 1 0,3-1 0,-4 1 0,3-1 0,-6-7 0,2 2 0,-8-15 0,-4 1 0,-10-20 0,-2-3 0,1-5 0,6 6 0,9 14 0,4 5 0,-4-4 0,8 7 0,-8-12 0,8 13 0,-3-7 0,4 2 0,0 1 0,0 1 0,0 4 0,0 0 0,4 4 0,-3-2 0,6 6 0,-2-3 0,4 4 0,15 0 0,-8 4 0,10-3 0,-4 3 0,-1 1 0,9 0 0,3 1 0,-12-2 0,0-4 0,-12 0 0,4 0 0,-7 4 0,6-3 0,-8 7 0,5-7 0,-4 6 0,2-2 0,-2 0 0,0 2 0,2-2 0,-2 4 0,4-1 0,-1-3 0,1 3 0,-5-4 0,4 5 0,-3-1 0,3 1 0,1-4 0,4-2 0,1 2 0,0-4 0,-1 7 0,-4-7 0,0 2 0,-1 1 0,1-3 0,-1 7 0,-3-4 0,3 5 0,-8 0 0,8-1 0,-7 1 0,7-1 0,-7 1 0,6-1 0,-6 1 0,3-4 0,-4-2 0</inkml:trace>
  <inkml:trace contextRef="#ctx0" brushRef="#br0" timeOffset="2308">1044 482 24575,'23'5'0,"-3"-1"0,6-4 0,-6 0 0,2 0 0,2 0 0,-8 0 0,10 0 0,-15-4 0,10-1 0,-7-4 0,1 3 0,2-2 0,-7 3 0,8-4 0,-9 0 0,9-5 0,-9 5 0,5-5 0,-6 6 0,-3 3 0,-1 1 0</inkml:trace>
  <inkml:trace contextRef="#ctx0" brushRef="#br0" timeOffset="2639">1205 90 24575,'-56'44'0,"14"-11"0,33-6 0,8-16 0,-4 17 0,5-12 0,0 3 0,0-1 0,0-4 0,0 0 0,0-1 0,0 0 0,0-3 0,0 8 0,0-9 0,4 9 0,-3-8 0,7 3 0,-3 0 0,4 1 0,-4 0 0,3-1 0,-2 0 0,2-7 0,1 11 0,5-7 0,-4 4 0,7 0 0,-7-5 0,3-4 0,0 3 0,-3-4 0,7 2 0,-7 1 0,3-6 0,5 3 0,-2-4 0,8 0 0,-6 0 0,1 0 0,-5 0 0,4 0 0,-12 0 0,2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27.9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322 527 24575,'-14'0'0,"5"0"0,-13 5 0,11-1 0,-24 6 0,22-6 0,-24 5 0,22 1 0,-5 0 0,-3 4 0,8-1 0,-5-3 0,3 8 0,7-8 0,-8 3 0,8 0 0,0-3 0,2 3 0,7-4 0,-3-1 0,4 5 0,-4 5 0,3-2 0,-3 0 0,4-7 0,0 0 0,4-1 0,-3 1 0,6-5 0,-2 0 0,4-4 0,15 0 0,-12 0 0,12-4 0,-11-1 0,6-4 0,-7-1 0,10 1 0,-12-5 0,4 4 0,4-3 0,-8-1 0,3 4 0,-4-3 0,0 0 0,0-2 0,0 1 0,-4-4 0,3 8 0,-7-3 0,7 0 0,-7 3 0,7-3 0,-7 4 0,2 1 0,1 3 0,-3 9 0,3 7 0,-4 3 0,4 4 0,1-4 0,1 0 0,2-1 0,-7-4 0,6 4 0,-2-4 0,5 9 0,-6-8 0,9 3 0,-7-4 0,11 0 0,-7-4 0,8-1 0,-4 0 0,0-3 0,4 3 0,-4-4 0,0 0 0,4 0 0,-9 0 0,5 0 0,-6-3 0,1 2 0,-1-7 0,5 3 0,-3-4 0,-1 0 0,-1 0 0,-7 0 0,7-4 0,-3 3 0,0-7 0,3-3 0,-7 5 0,3-8 0,1-1 0,-4-2 0,4-8 0,-5 13 0,0-13 0,0 17 0,0-18 0,0 4 0,0 9 0,-5-18 0,3 12 0,-7-4 0,8-9 0,-3 20 0,-1-20 0,4 14 0,-8-4 0,8 2 0,-3 4 0,4 4 0,0 2 0,0 11 0,0 7 0,0 10 0,0 6 0,0 3 0,0 5 0,0-2 0,4 4 0,1 4 0,5-4 0,0-4 0,0 12 0,-1-16 0,15 37 0,-11-34 0,15 28 0,-6-21 0,-5 0 0,14 10 0,-20-21 0,19 14 0,-14-10 0,9 2 0,-6-3 0,0-5 0,-5-4 0,-1 3 0,1-4 0,-9-1 0,8-3 0,-12 3 0,6-7 0,-6 3 0,3-4 0</inkml:trace>
  <inkml:trace contextRef="#ctx0" brushRef="#br0" timeOffset="380">361 327 24575,'16'0'0,"9"0"0,10-5 0,1 4 0,-5-8 0,10 8 0,-1-9 0,19 0 0,-18 3-623,7-7 623,-9 2 0,0 5 0,3-8 0,-6 9 0,-17 0 0,0 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0T07:49:21.2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80 24575,'0'13'0,"5"12"0,-4-8 0,9 29 0,1-17-8503,6 40 8503,0-26 0,-2 13 1413,-5-20-1413,-4-14 0,3 12 0,2-2 0,1 7 0,10 18 0,-4 1 0,0 1-1087,-1 6 1087,-5-1 0,-1-4 0,1 11 0,0-18 0,-1 11-665,0-13 665,1 0 0,-1 5 0,0-5 5508,-5-10-5508,0 5 0,-2-11 0,1 4 0,0-10 0,0-7 391,-5-7-391,0-1 1550,0-1-1550,0-12 1090,-4-10-1090,3-2 303,-3-5-303,4-2 0,-4 6 0,3-16 0,-7 13 0,3-14 0,-5 3 0,0-4 0,-6-6 0,4-8 0,-3 10 0,-1-20 0,9 35 0,-14-33 0,19 28 0,-13-18 0,9-1-678,-5-2 678,-1-7 0,1-4 0,0 5 0,-1-1 0,1 3 0,5 16 0,1-8 0,5 9 0,0-1 0,0 4 0,4 10 0,2 0 0,-1 4 678,3 2-678,-4 5 0,10-1 0,-5 4 0,9-4 0,-4 4 0,0 0 0,4-4 0,-4 8 0,0-3 0,9 4 0,-12 0 0,12 0 0,-9 0 0,8 0 0,3 0 0,-1 0 0,5 4 0,-9 2 0,0-1 0,-3 3 0,-7-3 0,7 5 0,-2-1 0,-1-4 0,-1 7 0,-4-6 0,0 7 0,-4 0 0,-2-3 0,-3 8 0,0-4 0,0 5 0,0 4 0,0 3 0,0-6 0,0 3 0,0-4 0,-4 10 0,3-7 0,-8 4 0,4-11 0,-4-1 0,-1-1 0,1 0 0,5-3 0,-5 3 0,5-5 0,-5 1 0,-4-4 0,-2 3 0,1-7 0,-4 3 0,8-4 0,-7 0 0,-3 0 0,5 0 0,-8 0 0,5-8 0,-2 1 0,1-2 0,6 1 0,4-1 0,0-1 0,0-3 0,1 4 0,-1-4 0,4 3 0,1-3 0,4 8 0,0 1 0</inkml:trace>
  <inkml:trace contextRef="#ctx0" brushRef="#br0" timeOffset="708">1006 440 24575,'-9'8'0,"0"-3"0,1 2 0,-1-2 0,-4 8 0,-1 1 0,0 4 0,1-4 0,8 3 0,-3-2 0,6-1 0,-2 3 0,4-7 0,0 8 0,0-4 0,0 0 0,0 4 0,0-4 0,0 0 0,4 4 0,2-4 0,3 0 0,-4-1 0,2-4 0,-2-1 0,4 1 0,-1-4 0,1-2 0,-1-3 0,1 0 0,-1 0 0,11 0 0,-4-4 0,9-5 0,-10-1 0,4-4 0,-4 1 0,0 2 0,-1-2 0,-4 5 0,-4-1 0,2 0 0,-6 1 0,3-6 0,-4 5 0,0-5 0,0 1 0,-4 3 0,-5-3 0,3 4 0,-22-6 0,10 4 0,-13-4 0,1 1 0,5 3 0,4 0 0,-7 2 0,17 4 0,-16-4 0,17 4 0,-7 1 0,12 8 0,1 1 0,8 0 0,0 2 0,1-6 0,-1 3 0</inkml:trace>
  <inkml:trace contextRef="#ctx0" brushRef="#br0" timeOffset="1579">1654 462 24575,'-9'0'0,"0"3"0,1-2 0,-1 3 0,0 0 0,-3 1 0,2-1 0,-26 22 0,22-17 0,-23 18 0,31-14 0,-2-3 0,3 8 0,1-8 0,-6 7 0,1-3 0,4 1 0,0 2 0,5 3 0,0-5 0,0 8 0,0-14 0,0 9 0,0-8 0,0 3 0,5 8 0,-4-9 0,7 9 0,-7-12 0,6-1 0,-2 1 0,3-4 0,1-1 0,0-4 0,-1 0 0,5 0 0,-3-4 0,3-1 0,0-8 0,-3-2 0,-1 1 0,0-4 0,-8 8 0,3-3 0,0 0 0,-3 3 0,3-8 0,-4 9 0,0-9 0,0 8 0,0-3 0,0 0 0,0 3 0,-4-8 0,-1 4 0,-4-1 0,0 2 0,0 0 0,-1-1 0,5-1 0,-3 2 0,3 8 0,0 1 0,2 4 0</inkml:trace>
  <inkml:trace contextRef="#ctx0" brushRef="#br0" timeOffset="2347">2178 852 24575,'4'-9'0,"16"-21"0,-13 16 0,14-27 0,-6 15 0,-9-1 0,9-8 0,-10 10 0,1 0 0,-2-13 0,-4 24 0,0-8 0</inkml:trace>
  <inkml:trace contextRef="#ctx0" brushRef="#br0" timeOffset="2861">2028 23 8191,'-14'-9'0,"1"3"5063,4-1-5063,4 14 2818,1-5-2818,4 11 0,0 5 1719,0-7-1719,0 17 6784,5-7-6784,-4-1 0,8 8 0,-8-12 0,8 13 0,-8-14 0,8 8 0,1-4 0,0 7 0,1-6 0,-3 8 0,-2-7 0,4 4 0,4 4 0,-7-13 0,11 11 0,-7-6 0,4 4 0,5 10 0,1-7 0,-4-2 0,6-2 0,-8-10 0,-1 0 0,3 4 0,1-4 0,2 1 0,-2-6 0,-5-1 0,-4-7 0,-1 3 0,1 0 0,-1-3 0,1 2 0,-1-3 0,1 0 0,-4 0 0,-2 0 0</inkml:trace>
  <inkml:trace contextRef="#ctx0" brushRef="#br0" timeOffset="3342">2492 388 24575,'0'28'0,"4"-12"0,1 19 0,4-19 0,0 11 0,-4-13 0,4 9 0,-4-7 0,1 3 0,6-2 0,-7-8 0,4 8 0,-2-7 0,-2 3 0,0-4 0,3-5 0,-8 0 0,4-4 0</inkml:trace>
  <inkml:trace contextRef="#ctx0" brushRef="#br0" timeOffset="3611">2382 4 24575,'0'0'0</inkml:trace>
  <inkml:trace contextRef="#ctx0" brushRef="#br0" timeOffset="4649">2812 425 24575,'4'-9'0,"1"4"0,8 2 0,0 6 0,1 2 0,-1 8 0,0 1 0,3 10 0,-6-8 0,8 12 0,-7-13 0,4 9 0,3 0 0,-12-4 0,12 9 0,-7-4 0,10 9 0,-6-8 0,-5 2 0,-2-9 0,-3-5 0,0-1 0,3-4 0,-7-13 0,3 2 0,-8-11 0,-1-13 0,0 9 0,-8-40 0,10 36 0,-10-28 0,12 38 0,-4-12 0,5 14 0,0-9 0,0 4 0,0-1 0,0-3 0,0 9 0,0-5 0,0 6 0,4-1 0,1 0 0,8 5 0,-3-4 0,3 7 0,-5-3 0,1 4 0,-1 0 0,1 0 0,0 0 0,4 0 0,-4 4 0,4 1 0,0 3 0,-3-3 0,8 4 0,1-4 0,-3 4 0,2-3 0,0 2 0,-2-3 0,7 5 0,-4 3 0,5-2 0,-8-1 0,6-2 0,-12-3 0,8 8 0,-9-3 0,1 3 0,-3-4 0,-2-1 0,3 1 0,1-1 0,-4 5 0,2-3 0,-6 3 0,3-4 0,-4-1 0,0 1 0,0-1 0,4-3 0,1-1 0,-1-4 0,0 0 0</inkml:trace>
  <inkml:trace contextRef="#ctx0" brushRef="#br0" timeOffset="5545">3968 381 24575,'-9'0'0,"1"0"0,-1 0 0,-4 0 0,-1 0 0,0 0 0,1 0 0,5 0 0,-5 4 0,3-3 0,-3 7 0,4-7 0,-4 2 0,3-3 0,-3 4 0,4 1 0,0 4 0,1-1 0,-1 1 0,4-1 0,-3 5 0,7-3 0,-3 3 0,4 0 0,0-3 0,-5 7 0,4-7 0,-3 3 0,4 4 0,0-6 0,0 6 0,4-9 0,-3 1 0,6-1 0,-2-3 0,4-1 0,-1-4 0,1 0 0,-1 0 0,1 0 0,4 0 0,6-5 0,-3 4 0,7-8 0,-9 4 0,0 0 0,24-28 0,-18 17 0,10-19 0,-17 12 0,-12 12 0,8-12 0,-8 4 0,3 3 0,-4-7 0,0 9 0,0-1 0,0 2 0,0 5 0,0-6 0,0 0 0,0 0 0,0 8 0,8 24 0,-6-6 0,11 23 0,-12-24 0,8 17 0,-4-12 0,5 13 0,0-4 0,-5-5 0,4 8 0,-3-1 0,4-1 0,0 9 0,-4-15 0,2 9 0,-2 2 0,4-4 0,0 8 0,0-10 0,-4-5 0,-2 14 0,-4-17 0,0 18 0,0-4 0,0-9 0,0 17 0,0-17 0,0 9 0,0-2 0,-4-4 0,3-4 0,-4 2 0,1-9 0,-1 5 0,-5-1 0,1-3 0,0-2 0,0 0 0,0-4 0,0 5 0,-4-10 0,3 0 0,-8 0 0,8-3 0,-3 3 0,5-4 0,-1 0 0,0-8 0,0-6 0,0-6 0,4-3 0,-4 4 0,8-5 0,-8-7 0,8 9 0,-4-12 0,5 23 0,0-17 0,0 21 0,0-7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8806-3432-2D49-9BC2-D498832B3F39}">
  <dimension ref="C1:G8"/>
  <sheetViews>
    <sheetView workbookViewId="0">
      <selection activeCell="G8" sqref="C1:G8"/>
    </sheetView>
  </sheetViews>
  <sheetFormatPr baseColWidth="10" defaultRowHeight="16" x14ac:dyDescent="0.2"/>
  <cols>
    <col min="13" max="13" width="12.1640625" bestFit="1" customWidth="1"/>
  </cols>
  <sheetData>
    <row r="1" spans="3:7" x14ac:dyDescent="0.2">
      <c r="C1" t="s">
        <v>5</v>
      </c>
      <c r="E1">
        <v>4</v>
      </c>
    </row>
    <row r="3" spans="3:7" x14ac:dyDescent="0.2">
      <c r="D3" t="s">
        <v>0</v>
      </c>
      <c r="E3">
        <v>64</v>
      </c>
    </row>
    <row r="4" spans="3:7" x14ac:dyDescent="0.2">
      <c r="E4" t="s">
        <v>6</v>
      </c>
      <c r="F4" t="s">
        <v>7</v>
      </c>
      <c r="G4" t="s">
        <v>8</v>
      </c>
    </row>
    <row r="5" spans="3:7" x14ac:dyDescent="0.2">
      <c r="D5" t="s">
        <v>1</v>
      </c>
      <c r="E5">
        <f>E3</f>
        <v>64</v>
      </c>
      <c r="F5">
        <v>32</v>
      </c>
      <c r="G5">
        <v>1</v>
      </c>
    </row>
    <row r="6" spans="3:7" x14ac:dyDescent="0.2">
      <c r="D6" t="s">
        <v>2</v>
      </c>
      <c r="E6">
        <f>F5</f>
        <v>32</v>
      </c>
      <c r="F6">
        <v>16</v>
      </c>
      <c r="G6">
        <v>2</v>
      </c>
    </row>
    <row r="7" spans="3:7" x14ac:dyDescent="0.2">
      <c r="D7" t="s">
        <v>3</v>
      </c>
      <c r="E7">
        <f t="shared" ref="E7:E8" si="0">F6</f>
        <v>16</v>
      </c>
      <c r="F7">
        <v>8</v>
      </c>
      <c r="G7">
        <v>4</v>
      </c>
    </row>
    <row r="8" spans="3:7" x14ac:dyDescent="0.2">
      <c r="D8" t="s">
        <v>4</v>
      </c>
      <c r="E8">
        <f t="shared" si="0"/>
        <v>8</v>
      </c>
      <c r="F8">
        <v>8</v>
      </c>
      <c r="G8">
        <v>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E2B1-4081-0842-A995-BE39F5859941}">
  <dimension ref="C1:K47"/>
  <sheetViews>
    <sheetView workbookViewId="0">
      <selection activeCell="D3" sqref="D3:AZ12"/>
    </sheetView>
  </sheetViews>
  <sheetFormatPr baseColWidth="10" defaultRowHeight="16" x14ac:dyDescent="0.2"/>
  <cols>
    <col min="8" max="8" width="32.33203125" bestFit="1" customWidth="1"/>
    <col min="11" max="11" width="33.1640625" bestFit="1" customWidth="1"/>
  </cols>
  <sheetData>
    <row r="1" spans="3:11" x14ac:dyDescent="0.2">
      <c r="C1" t="s">
        <v>5</v>
      </c>
      <c r="E1">
        <v>2</v>
      </c>
    </row>
    <row r="3" spans="3:11" x14ac:dyDescent="0.2">
      <c r="D3" t="s">
        <v>0</v>
      </c>
      <c r="E3">
        <v>64</v>
      </c>
    </row>
    <row r="4" spans="3:11" x14ac:dyDescent="0.2">
      <c r="E4" t="s">
        <v>6</v>
      </c>
      <c r="F4" t="s">
        <v>7</v>
      </c>
      <c r="G4" t="s">
        <v>8</v>
      </c>
      <c r="H4" t="s">
        <v>9</v>
      </c>
      <c r="K4" t="s">
        <v>10</v>
      </c>
    </row>
    <row r="5" spans="3:11" x14ac:dyDescent="0.2">
      <c r="D5" t="s">
        <v>1</v>
      </c>
      <c r="E5">
        <v>64</v>
      </c>
      <c r="F5">
        <f>E5/2</f>
        <v>32</v>
      </c>
      <c r="G5">
        <v>1</v>
      </c>
      <c r="H5">
        <f>1+4*G5*2</f>
        <v>9</v>
      </c>
      <c r="K5" s="1" t="s">
        <v>12</v>
      </c>
    </row>
    <row r="6" spans="3:11" x14ac:dyDescent="0.2">
      <c r="D6" t="s">
        <v>2</v>
      </c>
      <c r="E6">
        <f>F5</f>
        <v>32</v>
      </c>
      <c r="F6">
        <f t="shared" ref="F6:F7" si="0">E6/2</f>
        <v>16</v>
      </c>
      <c r="G6">
        <v>2</v>
      </c>
      <c r="H6">
        <f xml:space="preserve"> (H5+1)+ ($E$1*G6*2)</f>
        <v>18</v>
      </c>
      <c r="K6" s="1" t="s">
        <v>11</v>
      </c>
    </row>
    <row r="7" spans="3:11" x14ac:dyDescent="0.2">
      <c r="D7" t="s">
        <v>3</v>
      </c>
      <c r="E7">
        <f t="shared" ref="E7:E8" si="1">F6</f>
        <v>16</v>
      </c>
      <c r="F7">
        <f t="shared" si="0"/>
        <v>8</v>
      </c>
      <c r="G7">
        <v>4</v>
      </c>
      <c r="H7">
        <f xml:space="preserve"> (H6+2*G6)+ ($E$1*G7*2)</f>
        <v>38</v>
      </c>
      <c r="K7" t="s">
        <v>13</v>
      </c>
    </row>
    <row r="8" spans="3:11" x14ac:dyDescent="0.2">
      <c r="D8" t="s">
        <v>4</v>
      </c>
      <c r="E8">
        <f t="shared" si="1"/>
        <v>8</v>
      </c>
      <c r="F8">
        <f>E8</f>
        <v>8</v>
      </c>
      <c r="G8">
        <v>4</v>
      </c>
      <c r="H8">
        <f xml:space="preserve"> (H7+2*G7)+ ($E$1*G8*2)</f>
        <v>62</v>
      </c>
      <c r="K8" t="s">
        <v>14</v>
      </c>
    </row>
    <row r="47" ht="13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2B06-C528-544F-9684-86DD0ACBA7CF}">
  <dimension ref="C1:S40"/>
  <sheetViews>
    <sheetView topLeftCell="D1" workbookViewId="0">
      <selection activeCell="L47" sqref="L47"/>
    </sheetView>
  </sheetViews>
  <sheetFormatPr baseColWidth="10" defaultRowHeight="16" x14ac:dyDescent="0.2"/>
  <cols>
    <col min="3" max="3" width="47.6640625" customWidth="1"/>
    <col min="12" max="12" width="32.33203125" bestFit="1" customWidth="1"/>
    <col min="13" max="13" width="32.33203125" customWidth="1"/>
    <col min="15" max="15" width="15.33203125" customWidth="1"/>
    <col min="16" max="16" width="15.83203125" bestFit="1" customWidth="1"/>
    <col min="17" max="17" width="33.1640625" bestFit="1" customWidth="1"/>
    <col min="18" max="18" width="14.83203125" bestFit="1" customWidth="1"/>
  </cols>
  <sheetData>
    <row r="1" spans="3:19" x14ac:dyDescent="0.2">
      <c r="C1" t="s">
        <v>5</v>
      </c>
      <c r="E1">
        <v>2</v>
      </c>
    </row>
    <row r="2" spans="3:19" x14ac:dyDescent="0.2">
      <c r="E2" t="s">
        <v>0</v>
      </c>
      <c r="F2" t="s">
        <v>25</v>
      </c>
      <c r="G2" t="s">
        <v>28</v>
      </c>
      <c r="H2" t="s">
        <v>29</v>
      </c>
      <c r="I2" t="s">
        <v>30</v>
      </c>
      <c r="J2" t="s">
        <v>31</v>
      </c>
      <c r="K2" t="s">
        <v>27</v>
      </c>
      <c r="L2" t="s">
        <v>32</v>
      </c>
      <c r="M2" t="s">
        <v>39</v>
      </c>
      <c r="N2" t="s">
        <v>34</v>
      </c>
      <c r="O2" t="s">
        <v>35</v>
      </c>
      <c r="P2" t="s">
        <v>38</v>
      </c>
      <c r="Q2" t="s">
        <v>36</v>
      </c>
      <c r="R2" t="s">
        <v>40</v>
      </c>
    </row>
    <row r="3" spans="3:19" x14ac:dyDescent="0.2">
      <c r="D3" t="s">
        <v>15</v>
      </c>
      <c r="E3">
        <v>32</v>
      </c>
      <c r="F3">
        <f>E3</f>
        <v>32</v>
      </c>
      <c r="G3">
        <f>1</f>
        <v>1</v>
      </c>
      <c r="H3">
        <f t="shared" ref="H3:H16" si="0">G3*I3</f>
        <v>1</v>
      </c>
      <c r="I3">
        <f t="shared" ref="I3:I16" si="1">IF(D3="MP",2,1)</f>
        <v>1</v>
      </c>
      <c r="J3">
        <v>1</v>
      </c>
      <c r="K3">
        <f t="shared" ref="K3:K16" si="2">J3+(G3*(L3-1))</f>
        <v>3</v>
      </c>
      <c r="L3">
        <f t="shared" ref="L3:L16" si="3">IF(D3="MP",2,IF(D3="1X1 Conv1d",1,3))</f>
        <v>3</v>
      </c>
      <c r="M3" t="str">
        <f>_xlfn.CONCAT(L3,"X",L3,"X",N3,"X",O3)</f>
        <v>3X3X3X32</v>
      </c>
      <c r="N3">
        <v>3</v>
      </c>
      <c r="O3">
        <f>IF(Q3="Y",P3,N3)</f>
        <v>32</v>
      </c>
      <c r="P3">
        <v>32</v>
      </c>
      <c r="Q3" t="s">
        <v>37</v>
      </c>
      <c r="R3" t="str">
        <f t="shared" ref="R3:R16" si="4">_xlfn.CONCAT(F3,"X",F3,"X",O3)</f>
        <v>32X32X32</v>
      </c>
    </row>
    <row r="4" spans="3:19" x14ac:dyDescent="0.2">
      <c r="D4" t="s">
        <v>16</v>
      </c>
      <c r="E4">
        <f>F3</f>
        <v>32</v>
      </c>
      <c r="F4">
        <v>32</v>
      </c>
      <c r="G4">
        <f>H3</f>
        <v>1</v>
      </c>
      <c r="H4">
        <f t="shared" si="0"/>
        <v>1</v>
      </c>
      <c r="I4">
        <f t="shared" si="1"/>
        <v>1</v>
      </c>
      <c r="J4">
        <f>K3</f>
        <v>3</v>
      </c>
      <c r="K4">
        <f t="shared" si="2"/>
        <v>5</v>
      </c>
      <c r="L4">
        <f t="shared" si="3"/>
        <v>3</v>
      </c>
      <c r="M4" t="str">
        <f t="shared" ref="M4:M16" si="5">_xlfn.CONCAT(L4,"X",L4,"X",N4,"X",O4)</f>
        <v>3X3X32X64</v>
      </c>
      <c r="N4">
        <f>O3</f>
        <v>32</v>
      </c>
      <c r="O4">
        <f t="shared" ref="O4" si="6">IF(Q4="Y",P4,N4)</f>
        <v>64</v>
      </c>
      <c r="P4">
        <v>64</v>
      </c>
      <c r="Q4" t="s">
        <v>37</v>
      </c>
      <c r="R4" t="str">
        <f t="shared" si="4"/>
        <v>32X32X64</v>
      </c>
    </row>
    <row r="5" spans="3:19" x14ac:dyDescent="0.2">
      <c r="D5" t="s">
        <v>17</v>
      </c>
      <c r="E5">
        <f t="shared" ref="E5:E16" si="7">F4</f>
        <v>32</v>
      </c>
      <c r="F5">
        <v>16</v>
      </c>
      <c r="G5">
        <f>H4</f>
        <v>1</v>
      </c>
      <c r="H5">
        <f t="shared" si="0"/>
        <v>2</v>
      </c>
      <c r="I5">
        <f t="shared" si="1"/>
        <v>2</v>
      </c>
      <c r="J5">
        <f>K4</f>
        <v>5</v>
      </c>
      <c r="K5">
        <f t="shared" si="2"/>
        <v>6</v>
      </c>
      <c r="L5">
        <f t="shared" si="3"/>
        <v>2</v>
      </c>
      <c r="M5" t="str">
        <f t="shared" si="5"/>
        <v>2X2X64X64</v>
      </c>
      <c r="N5">
        <f t="shared" ref="N5:N16" si="8">O4</f>
        <v>64</v>
      </c>
      <c r="O5">
        <f t="shared" ref="O5:O16" si="9">IF(Q5="Y",P5,N5)</f>
        <v>64</v>
      </c>
      <c r="Q5" s="1"/>
      <c r="R5" t="str">
        <f t="shared" si="4"/>
        <v>16X16X64</v>
      </c>
    </row>
    <row r="6" spans="3:19" x14ac:dyDescent="0.2">
      <c r="D6" s="2" t="s">
        <v>33</v>
      </c>
      <c r="E6">
        <v>16</v>
      </c>
      <c r="F6">
        <v>16</v>
      </c>
      <c r="G6">
        <f>H5</f>
        <v>2</v>
      </c>
      <c r="H6">
        <f t="shared" si="0"/>
        <v>2</v>
      </c>
      <c r="I6">
        <f t="shared" si="1"/>
        <v>1</v>
      </c>
      <c r="J6">
        <f>K5</f>
        <v>6</v>
      </c>
      <c r="K6">
        <f t="shared" si="2"/>
        <v>6</v>
      </c>
      <c r="L6">
        <f t="shared" si="3"/>
        <v>1</v>
      </c>
      <c r="M6" t="str">
        <f t="shared" si="5"/>
        <v>1X1X64X16</v>
      </c>
      <c r="N6">
        <f t="shared" si="8"/>
        <v>64</v>
      </c>
      <c r="O6">
        <f t="shared" si="9"/>
        <v>16</v>
      </c>
      <c r="P6">
        <v>16</v>
      </c>
      <c r="Q6" s="1" t="s">
        <v>37</v>
      </c>
      <c r="R6" t="str">
        <f t="shared" si="4"/>
        <v>16X16X16</v>
      </c>
    </row>
    <row r="7" spans="3:19" x14ac:dyDescent="0.2">
      <c r="D7" t="s">
        <v>18</v>
      </c>
      <c r="E7">
        <f>F5</f>
        <v>16</v>
      </c>
      <c r="F7">
        <v>16</v>
      </c>
      <c r="G7">
        <f t="shared" ref="G7:G16" si="10">H6</f>
        <v>2</v>
      </c>
      <c r="H7">
        <f t="shared" si="0"/>
        <v>2</v>
      </c>
      <c r="I7">
        <f t="shared" si="1"/>
        <v>1</v>
      </c>
      <c r="J7">
        <f t="shared" ref="J7:J16" si="11">K6</f>
        <v>6</v>
      </c>
      <c r="K7">
        <f t="shared" si="2"/>
        <v>10</v>
      </c>
      <c r="L7">
        <f t="shared" si="3"/>
        <v>3</v>
      </c>
      <c r="M7" t="str">
        <f t="shared" si="5"/>
        <v>3X3X16X32</v>
      </c>
      <c r="N7">
        <f t="shared" si="8"/>
        <v>16</v>
      </c>
      <c r="O7">
        <f t="shared" si="9"/>
        <v>32</v>
      </c>
      <c r="P7">
        <v>32</v>
      </c>
      <c r="Q7" s="1" t="s">
        <v>37</v>
      </c>
      <c r="R7" t="str">
        <f t="shared" si="4"/>
        <v>16X16X32</v>
      </c>
    </row>
    <row r="8" spans="3:19" x14ac:dyDescent="0.2">
      <c r="D8" t="s">
        <v>19</v>
      </c>
      <c r="E8">
        <f t="shared" si="7"/>
        <v>16</v>
      </c>
      <c r="F8">
        <v>16</v>
      </c>
      <c r="G8">
        <f t="shared" si="10"/>
        <v>2</v>
      </c>
      <c r="H8">
        <f t="shared" si="0"/>
        <v>2</v>
      </c>
      <c r="I8">
        <f t="shared" si="1"/>
        <v>1</v>
      </c>
      <c r="J8">
        <f t="shared" si="11"/>
        <v>10</v>
      </c>
      <c r="K8">
        <f t="shared" si="2"/>
        <v>14</v>
      </c>
      <c r="L8">
        <f t="shared" si="3"/>
        <v>3</v>
      </c>
      <c r="M8" t="str">
        <f t="shared" si="5"/>
        <v>3X3X32X64</v>
      </c>
      <c r="N8">
        <f t="shared" si="8"/>
        <v>32</v>
      </c>
      <c r="O8">
        <f t="shared" si="9"/>
        <v>64</v>
      </c>
      <c r="P8">
        <v>64</v>
      </c>
      <c r="Q8" t="s">
        <v>37</v>
      </c>
      <c r="R8" t="str">
        <f t="shared" si="4"/>
        <v>16X16X64</v>
      </c>
    </row>
    <row r="9" spans="3:19" x14ac:dyDescent="0.2">
      <c r="D9" t="s">
        <v>17</v>
      </c>
      <c r="E9">
        <f>F8</f>
        <v>16</v>
      </c>
      <c r="F9">
        <v>8</v>
      </c>
      <c r="G9">
        <f t="shared" si="10"/>
        <v>2</v>
      </c>
      <c r="H9">
        <f t="shared" si="0"/>
        <v>4</v>
      </c>
      <c r="I9">
        <f t="shared" si="1"/>
        <v>2</v>
      </c>
      <c r="J9">
        <f t="shared" si="11"/>
        <v>14</v>
      </c>
      <c r="K9">
        <f t="shared" si="2"/>
        <v>16</v>
      </c>
      <c r="L9">
        <f t="shared" si="3"/>
        <v>2</v>
      </c>
      <c r="M9" t="str">
        <f t="shared" si="5"/>
        <v>2X2X64X64</v>
      </c>
      <c r="N9">
        <f t="shared" si="8"/>
        <v>64</v>
      </c>
      <c r="O9">
        <f t="shared" si="9"/>
        <v>64</v>
      </c>
      <c r="R9" t="str">
        <f t="shared" si="4"/>
        <v>8X8X64</v>
      </c>
    </row>
    <row r="10" spans="3:19" x14ac:dyDescent="0.2">
      <c r="D10" s="2" t="s">
        <v>33</v>
      </c>
      <c r="E10">
        <f>F9</f>
        <v>8</v>
      </c>
      <c r="F10">
        <v>8</v>
      </c>
      <c r="G10">
        <f t="shared" si="10"/>
        <v>4</v>
      </c>
      <c r="H10">
        <f t="shared" si="0"/>
        <v>4</v>
      </c>
      <c r="I10">
        <f t="shared" si="1"/>
        <v>1</v>
      </c>
      <c r="J10">
        <f t="shared" si="11"/>
        <v>16</v>
      </c>
      <c r="K10">
        <f t="shared" si="2"/>
        <v>16</v>
      </c>
      <c r="L10">
        <f t="shared" si="3"/>
        <v>1</v>
      </c>
      <c r="M10" t="str">
        <f t="shared" si="5"/>
        <v>1X1X64X16</v>
      </c>
      <c r="N10">
        <f t="shared" si="8"/>
        <v>64</v>
      </c>
      <c r="O10">
        <f t="shared" si="9"/>
        <v>16</v>
      </c>
      <c r="P10">
        <v>16</v>
      </c>
      <c r="Q10" t="s">
        <v>37</v>
      </c>
      <c r="R10" t="str">
        <f t="shared" si="4"/>
        <v>8X8X16</v>
      </c>
    </row>
    <row r="11" spans="3:19" x14ac:dyDescent="0.2">
      <c r="D11" t="s">
        <v>20</v>
      </c>
      <c r="E11">
        <f>F9</f>
        <v>8</v>
      </c>
      <c r="F11">
        <v>8</v>
      </c>
      <c r="G11">
        <f t="shared" si="10"/>
        <v>4</v>
      </c>
      <c r="H11">
        <f t="shared" si="0"/>
        <v>4</v>
      </c>
      <c r="I11">
        <f t="shared" si="1"/>
        <v>1</v>
      </c>
      <c r="J11">
        <f t="shared" si="11"/>
        <v>16</v>
      </c>
      <c r="K11">
        <f t="shared" si="2"/>
        <v>24</v>
      </c>
      <c r="L11">
        <f t="shared" si="3"/>
        <v>3</v>
      </c>
      <c r="M11" t="str">
        <f t="shared" si="5"/>
        <v>3X3X16X32</v>
      </c>
      <c r="N11">
        <f t="shared" si="8"/>
        <v>16</v>
      </c>
      <c r="O11">
        <f t="shared" si="9"/>
        <v>32</v>
      </c>
      <c r="P11">
        <v>32</v>
      </c>
      <c r="Q11" t="s">
        <v>37</v>
      </c>
      <c r="R11" t="str">
        <f t="shared" si="4"/>
        <v>8X8X32</v>
      </c>
    </row>
    <row r="12" spans="3:19" x14ac:dyDescent="0.2">
      <c r="D12" t="s">
        <v>21</v>
      </c>
      <c r="E12">
        <f t="shared" si="7"/>
        <v>8</v>
      </c>
      <c r="F12">
        <v>8</v>
      </c>
      <c r="G12">
        <f t="shared" si="10"/>
        <v>4</v>
      </c>
      <c r="H12">
        <f t="shared" si="0"/>
        <v>4</v>
      </c>
      <c r="I12">
        <f t="shared" si="1"/>
        <v>1</v>
      </c>
      <c r="J12">
        <f t="shared" si="11"/>
        <v>24</v>
      </c>
      <c r="K12">
        <f t="shared" si="2"/>
        <v>32</v>
      </c>
      <c r="L12">
        <f t="shared" si="3"/>
        <v>3</v>
      </c>
      <c r="M12" t="str">
        <f t="shared" si="5"/>
        <v>3X3X32X64</v>
      </c>
      <c r="N12">
        <f t="shared" si="8"/>
        <v>32</v>
      </c>
      <c r="O12">
        <f t="shared" si="9"/>
        <v>64</v>
      </c>
      <c r="P12">
        <v>64</v>
      </c>
      <c r="Q12" t="s">
        <v>37</v>
      </c>
      <c r="R12" t="str">
        <f t="shared" si="4"/>
        <v>8X8X64</v>
      </c>
    </row>
    <row r="13" spans="3:19" x14ac:dyDescent="0.2">
      <c r="D13" t="s">
        <v>17</v>
      </c>
      <c r="E13">
        <f t="shared" si="7"/>
        <v>8</v>
      </c>
      <c r="F13">
        <v>4</v>
      </c>
      <c r="G13">
        <f t="shared" si="10"/>
        <v>4</v>
      </c>
      <c r="H13">
        <f t="shared" si="0"/>
        <v>8</v>
      </c>
      <c r="I13">
        <f t="shared" si="1"/>
        <v>2</v>
      </c>
      <c r="J13">
        <f t="shared" si="11"/>
        <v>32</v>
      </c>
      <c r="K13">
        <f t="shared" si="2"/>
        <v>36</v>
      </c>
      <c r="L13">
        <f t="shared" si="3"/>
        <v>2</v>
      </c>
      <c r="M13" t="str">
        <f t="shared" si="5"/>
        <v>2X2X64X64</v>
      </c>
      <c r="N13">
        <f t="shared" si="8"/>
        <v>64</v>
      </c>
      <c r="O13">
        <f t="shared" si="9"/>
        <v>64</v>
      </c>
      <c r="R13" t="str">
        <f t="shared" si="4"/>
        <v>4X4X64</v>
      </c>
    </row>
    <row r="14" spans="3:19" x14ac:dyDescent="0.2">
      <c r="D14" s="2" t="s">
        <v>33</v>
      </c>
      <c r="E14">
        <f t="shared" si="7"/>
        <v>4</v>
      </c>
      <c r="F14">
        <v>4</v>
      </c>
      <c r="G14">
        <f t="shared" si="10"/>
        <v>8</v>
      </c>
      <c r="H14">
        <f t="shared" si="0"/>
        <v>8</v>
      </c>
      <c r="I14">
        <f t="shared" si="1"/>
        <v>1</v>
      </c>
      <c r="J14">
        <f t="shared" si="11"/>
        <v>36</v>
      </c>
      <c r="K14">
        <f t="shared" si="2"/>
        <v>36</v>
      </c>
      <c r="L14">
        <f t="shared" si="3"/>
        <v>1</v>
      </c>
      <c r="M14" t="str">
        <f t="shared" si="5"/>
        <v>1X1X64X16</v>
      </c>
      <c r="N14">
        <f t="shared" si="8"/>
        <v>64</v>
      </c>
      <c r="O14">
        <f t="shared" si="9"/>
        <v>16</v>
      </c>
      <c r="P14">
        <v>16</v>
      </c>
      <c r="Q14" t="s">
        <v>37</v>
      </c>
      <c r="R14" t="str">
        <f t="shared" si="4"/>
        <v>4X4X16</v>
      </c>
    </row>
    <row r="15" spans="3:19" x14ac:dyDescent="0.2">
      <c r="D15" t="s">
        <v>22</v>
      </c>
      <c r="E15">
        <f>F13</f>
        <v>4</v>
      </c>
      <c r="F15">
        <v>4</v>
      </c>
      <c r="G15">
        <f t="shared" si="10"/>
        <v>8</v>
      </c>
      <c r="H15">
        <f t="shared" si="0"/>
        <v>8</v>
      </c>
      <c r="I15">
        <f t="shared" si="1"/>
        <v>1</v>
      </c>
      <c r="J15">
        <f t="shared" si="11"/>
        <v>36</v>
      </c>
      <c r="K15">
        <f t="shared" si="2"/>
        <v>52</v>
      </c>
      <c r="L15">
        <f t="shared" si="3"/>
        <v>3</v>
      </c>
      <c r="M15" t="str">
        <f t="shared" si="5"/>
        <v>3X3X16X32</v>
      </c>
      <c r="N15">
        <f t="shared" si="8"/>
        <v>16</v>
      </c>
      <c r="O15">
        <f t="shared" si="9"/>
        <v>32</v>
      </c>
      <c r="P15">
        <v>32</v>
      </c>
      <c r="Q15" t="s">
        <v>37</v>
      </c>
      <c r="R15" t="str">
        <f t="shared" si="4"/>
        <v>4X4X32</v>
      </c>
    </row>
    <row r="16" spans="3:19" x14ac:dyDescent="0.2">
      <c r="C16" t="s">
        <v>44</v>
      </c>
      <c r="D16" s="5" t="s">
        <v>23</v>
      </c>
      <c r="E16">
        <f t="shared" si="7"/>
        <v>4</v>
      </c>
      <c r="F16">
        <v>4</v>
      </c>
      <c r="G16">
        <f t="shared" si="10"/>
        <v>8</v>
      </c>
      <c r="H16">
        <f t="shared" si="0"/>
        <v>8</v>
      </c>
      <c r="I16">
        <f t="shared" si="1"/>
        <v>1</v>
      </c>
      <c r="J16">
        <f t="shared" si="11"/>
        <v>52</v>
      </c>
      <c r="K16">
        <f t="shared" si="2"/>
        <v>68</v>
      </c>
      <c r="L16">
        <f t="shared" si="3"/>
        <v>3</v>
      </c>
      <c r="M16" t="str">
        <f t="shared" si="5"/>
        <v>3X3X32X64</v>
      </c>
      <c r="N16">
        <f t="shared" si="8"/>
        <v>32</v>
      </c>
      <c r="O16">
        <f t="shared" si="9"/>
        <v>64</v>
      </c>
      <c r="P16">
        <v>64</v>
      </c>
      <c r="Q16" t="s">
        <v>37</v>
      </c>
      <c r="R16" t="str">
        <f t="shared" si="4"/>
        <v>4X4X64</v>
      </c>
      <c r="S16">
        <f>F16*F16*O16</f>
        <v>1024</v>
      </c>
    </row>
    <row r="17" spans="3:13" x14ac:dyDescent="0.2">
      <c r="D17" s="2" t="s">
        <v>26</v>
      </c>
      <c r="E17">
        <f>S16</f>
        <v>1024</v>
      </c>
    </row>
    <row r="18" spans="3:13" x14ac:dyDescent="0.2">
      <c r="D18" s="2" t="s">
        <v>41</v>
      </c>
      <c r="E18" t="s">
        <v>42</v>
      </c>
    </row>
    <row r="19" spans="3:13" x14ac:dyDescent="0.2">
      <c r="D19" s="2" t="s">
        <v>24</v>
      </c>
      <c r="E19">
        <v>10</v>
      </c>
    </row>
    <row r="22" spans="3:13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3:13" x14ac:dyDescent="0.2">
      <c r="C23" s="4" t="s">
        <v>43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3:13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3:13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3:13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3:13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3:13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3:1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70D3F-ECCB-1841-91D5-76C2A3D8BA02}">
  <dimension ref="C1:S54"/>
  <sheetViews>
    <sheetView workbookViewId="0">
      <selection activeCell="F3" sqref="F3"/>
    </sheetView>
  </sheetViews>
  <sheetFormatPr baseColWidth="10" defaultRowHeight="16" x14ac:dyDescent="0.2"/>
  <cols>
    <col min="3" max="3" width="47.6640625" customWidth="1"/>
    <col min="12" max="12" width="32.33203125" bestFit="1" customWidth="1"/>
    <col min="13" max="13" width="32.33203125" customWidth="1"/>
    <col min="15" max="15" width="15.33203125" customWidth="1"/>
    <col min="16" max="16" width="15.83203125" bestFit="1" customWidth="1"/>
    <col min="17" max="17" width="33.1640625" bestFit="1" customWidth="1"/>
    <col min="18" max="18" width="14.83203125" bestFit="1" customWidth="1"/>
  </cols>
  <sheetData>
    <row r="1" spans="3:18" x14ac:dyDescent="0.2">
      <c r="C1" t="s">
        <v>5</v>
      </c>
      <c r="E1">
        <v>2</v>
      </c>
    </row>
    <row r="2" spans="3:18" x14ac:dyDescent="0.2">
      <c r="E2" t="s">
        <v>0</v>
      </c>
      <c r="F2" t="s">
        <v>25</v>
      </c>
      <c r="G2" t="s">
        <v>28</v>
      </c>
      <c r="H2" t="s">
        <v>29</v>
      </c>
      <c r="I2" t="s">
        <v>30</v>
      </c>
      <c r="J2" t="s">
        <v>31</v>
      </c>
      <c r="K2" t="s">
        <v>27</v>
      </c>
      <c r="L2" t="s">
        <v>32</v>
      </c>
      <c r="M2" t="s">
        <v>39</v>
      </c>
      <c r="N2" t="s">
        <v>34</v>
      </c>
      <c r="O2" t="s">
        <v>35</v>
      </c>
      <c r="P2" t="s">
        <v>38</v>
      </c>
      <c r="Q2" t="s">
        <v>36</v>
      </c>
      <c r="R2" t="s">
        <v>40</v>
      </c>
    </row>
    <row r="3" spans="3:18" x14ac:dyDescent="0.2">
      <c r="D3" t="s">
        <v>15</v>
      </c>
      <c r="E3">
        <v>32</v>
      </c>
      <c r="F3">
        <f>E3</f>
        <v>32</v>
      </c>
      <c r="G3">
        <f>1</f>
        <v>1</v>
      </c>
      <c r="H3">
        <f>G3*I3</f>
        <v>1</v>
      </c>
      <c r="I3">
        <f>IF(D3="MP",2,1)</f>
        <v>1</v>
      </c>
      <c r="J3">
        <v>1</v>
      </c>
      <c r="K3">
        <f>J3+(G3*(L3-1))</f>
        <v>3</v>
      </c>
      <c r="L3">
        <f>IF(D3="MP",2,IF(D3="1X1 Conv1d",1,3))</f>
        <v>3</v>
      </c>
      <c r="M3" t="str">
        <f>_xlfn.CONCAT(L3,"X",L3,"X",N3,"X",O3)</f>
        <v>3X3X3X32</v>
      </c>
      <c r="N3">
        <v>3</v>
      </c>
      <c r="O3">
        <f>IF(Q3="Y",P3,N3)</f>
        <v>32</v>
      </c>
      <c r="P3">
        <v>32</v>
      </c>
      <c r="Q3" t="s">
        <v>37</v>
      </c>
      <c r="R3" t="str">
        <f>_xlfn.CONCAT(F3,"X",F3,"X",O3)</f>
        <v>32X32X32</v>
      </c>
    </row>
    <row r="4" spans="3:18" x14ac:dyDescent="0.2">
      <c r="D4" t="s">
        <v>45</v>
      </c>
    </row>
    <row r="5" spans="3:18" x14ac:dyDescent="0.2">
      <c r="D5" t="s">
        <v>46</v>
      </c>
    </row>
    <row r="6" spans="3:18" x14ac:dyDescent="0.2">
      <c r="D6" t="s">
        <v>16</v>
      </c>
      <c r="E6">
        <f>F3</f>
        <v>32</v>
      </c>
      <c r="F6">
        <v>32</v>
      </c>
      <c r="G6">
        <f>H3</f>
        <v>1</v>
      </c>
      <c r="H6">
        <f>G6*I6</f>
        <v>1</v>
      </c>
      <c r="I6">
        <f t="shared" ref="I6:I30" si="0">IF(D6="MP",2,1)</f>
        <v>1</v>
      </c>
      <c r="J6">
        <f>K3</f>
        <v>3</v>
      </c>
      <c r="K6">
        <f t="shared" ref="K6:K30" si="1">J6+(G6*(L6-1))</f>
        <v>5</v>
      </c>
      <c r="L6">
        <f t="shared" ref="L6:L30" si="2">IF(D6="MP",2,IF(D6="1X1 Conv1d",1,3))</f>
        <v>3</v>
      </c>
      <c r="M6" t="str">
        <f t="shared" ref="M6:M30" si="3">_xlfn.CONCAT(L6,"X",L6,"X",N6,"X",O6)</f>
        <v>3X3X32X64</v>
      </c>
      <c r="N6">
        <f>O3</f>
        <v>32</v>
      </c>
      <c r="O6">
        <f t="shared" ref="O6:O30" si="4">IF(Q6="Y",P6,N6)</f>
        <v>64</v>
      </c>
      <c r="P6">
        <v>64</v>
      </c>
      <c r="Q6" t="s">
        <v>37</v>
      </c>
      <c r="R6" t="str">
        <f t="shared" ref="R6:R30" si="5">_xlfn.CONCAT(F6,"X",F6,"X",O6)</f>
        <v>32X32X64</v>
      </c>
    </row>
    <row r="7" spans="3:18" x14ac:dyDescent="0.2">
      <c r="D7" t="s">
        <v>45</v>
      </c>
    </row>
    <row r="8" spans="3:18" x14ac:dyDescent="0.2">
      <c r="D8" t="s">
        <v>46</v>
      </c>
    </row>
    <row r="9" spans="3:18" x14ac:dyDescent="0.2">
      <c r="D9" t="s">
        <v>17</v>
      </c>
      <c r="E9">
        <f>F6</f>
        <v>32</v>
      </c>
      <c r="F9">
        <v>16</v>
      </c>
      <c r="G9">
        <f>H6</f>
        <v>1</v>
      </c>
      <c r="H9">
        <f>G9*I9</f>
        <v>2</v>
      </c>
      <c r="I9">
        <f t="shared" si="0"/>
        <v>2</v>
      </c>
      <c r="J9">
        <f>K6</f>
        <v>5</v>
      </c>
      <c r="K9">
        <f t="shared" si="1"/>
        <v>6</v>
      </c>
      <c r="L9">
        <f t="shared" si="2"/>
        <v>2</v>
      </c>
      <c r="M9" t="str">
        <f t="shared" si="3"/>
        <v>2X2X64X64</v>
      </c>
      <c r="N9">
        <f>O6</f>
        <v>64</v>
      </c>
      <c r="O9">
        <f t="shared" si="4"/>
        <v>64</v>
      </c>
      <c r="Q9" s="1"/>
      <c r="R9" t="str">
        <f t="shared" si="5"/>
        <v>16X16X64</v>
      </c>
    </row>
    <row r="10" spans="3:18" x14ac:dyDescent="0.2">
      <c r="D10" s="2" t="s">
        <v>33</v>
      </c>
      <c r="E10">
        <v>16</v>
      </c>
      <c r="F10">
        <v>16</v>
      </c>
      <c r="G10">
        <f>H9</f>
        <v>2</v>
      </c>
      <c r="H10">
        <f>G10*I10</f>
        <v>2</v>
      </c>
      <c r="I10">
        <f t="shared" si="0"/>
        <v>1</v>
      </c>
      <c r="J10">
        <f>K9</f>
        <v>6</v>
      </c>
      <c r="K10">
        <f t="shared" si="1"/>
        <v>6</v>
      </c>
      <c r="L10">
        <f t="shared" si="2"/>
        <v>1</v>
      </c>
      <c r="M10" t="str">
        <f t="shared" si="3"/>
        <v>1X1X64X16</v>
      </c>
      <c r="N10">
        <f t="shared" ref="N10:N27" si="6">O9</f>
        <v>64</v>
      </c>
      <c r="O10">
        <f t="shared" si="4"/>
        <v>16</v>
      </c>
      <c r="P10">
        <v>16</v>
      </c>
      <c r="Q10" s="1" t="s">
        <v>37</v>
      </c>
      <c r="R10" t="str">
        <f t="shared" si="5"/>
        <v>16X16X16</v>
      </c>
    </row>
    <row r="11" spans="3:18" x14ac:dyDescent="0.2">
      <c r="D11" t="s">
        <v>18</v>
      </c>
      <c r="E11">
        <f>F9</f>
        <v>16</v>
      </c>
      <c r="F11">
        <v>16</v>
      </c>
      <c r="G11">
        <f t="shared" ref="G11:G27" si="7">H10</f>
        <v>2</v>
      </c>
      <c r="H11">
        <f t="shared" ref="H11:H30" si="8">G11*I11</f>
        <v>2</v>
      </c>
      <c r="I11">
        <f t="shared" si="0"/>
        <v>1</v>
      </c>
      <c r="J11">
        <f t="shared" ref="J11:J27" si="9">K10</f>
        <v>6</v>
      </c>
      <c r="K11">
        <f t="shared" si="1"/>
        <v>10</v>
      </c>
      <c r="L11">
        <f t="shared" si="2"/>
        <v>3</v>
      </c>
      <c r="M11" t="str">
        <f t="shared" si="3"/>
        <v>3X3X16X32</v>
      </c>
      <c r="N11">
        <f t="shared" si="6"/>
        <v>16</v>
      </c>
      <c r="O11">
        <f t="shared" si="4"/>
        <v>32</v>
      </c>
      <c r="P11">
        <v>32</v>
      </c>
      <c r="Q11" s="1" t="s">
        <v>37</v>
      </c>
      <c r="R11" t="str">
        <f t="shared" si="5"/>
        <v>16X16X32</v>
      </c>
    </row>
    <row r="12" spans="3:18" x14ac:dyDescent="0.2">
      <c r="D12" t="s">
        <v>45</v>
      </c>
      <c r="Q12" s="1"/>
    </row>
    <row r="13" spans="3:18" x14ac:dyDescent="0.2">
      <c r="D13" t="s">
        <v>46</v>
      </c>
      <c r="Q13" s="1"/>
    </row>
    <row r="14" spans="3:18" x14ac:dyDescent="0.2">
      <c r="D14" t="s">
        <v>19</v>
      </c>
      <c r="E14">
        <f>F11</f>
        <v>16</v>
      </c>
      <c r="F14">
        <v>16</v>
      </c>
      <c r="G14">
        <f>H11</f>
        <v>2</v>
      </c>
      <c r="H14">
        <f t="shared" si="8"/>
        <v>2</v>
      </c>
      <c r="I14">
        <f t="shared" si="0"/>
        <v>1</v>
      </c>
      <c r="J14">
        <f>K11</f>
        <v>10</v>
      </c>
      <c r="K14">
        <f t="shared" si="1"/>
        <v>14</v>
      </c>
      <c r="L14">
        <f t="shared" si="2"/>
        <v>3</v>
      </c>
      <c r="M14" t="str">
        <f t="shared" si="3"/>
        <v>3X3X32X64</v>
      </c>
      <c r="N14">
        <f>O11</f>
        <v>32</v>
      </c>
      <c r="O14">
        <f t="shared" si="4"/>
        <v>64</v>
      </c>
      <c r="P14">
        <v>64</v>
      </c>
      <c r="Q14" t="s">
        <v>37</v>
      </c>
      <c r="R14" t="str">
        <f t="shared" si="5"/>
        <v>16X16X64</v>
      </c>
    </row>
    <row r="15" spans="3:18" x14ac:dyDescent="0.2">
      <c r="D15" t="s">
        <v>45</v>
      </c>
    </row>
    <row r="16" spans="3:18" x14ac:dyDescent="0.2">
      <c r="D16" t="s">
        <v>46</v>
      </c>
    </row>
    <row r="17" spans="3:19" x14ac:dyDescent="0.2">
      <c r="D17" t="s">
        <v>17</v>
      </c>
      <c r="E17">
        <f>F14</f>
        <v>16</v>
      </c>
      <c r="F17">
        <v>8</v>
      </c>
      <c r="G17">
        <f>H14</f>
        <v>2</v>
      </c>
      <c r="H17">
        <f t="shared" si="8"/>
        <v>4</v>
      </c>
      <c r="I17">
        <f t="shared" si="0"/>
        <v>2</v>
      </c>
      <c r="J17">
        <f>K14</f>
        <v>14</v>
      </c>
      <c r="K17">
        <f t="shared" si="1"/>
        <v>16</v>
      </c>
      <c r="L17">
        <f t="shared" si="2"/>
        <v>2</v>
      </c>
      <c r="M17" t="str">
        <f t="shared" si="3"/>
        <v>2X2X64X64</v>
      </c>
      <c r="N17">
        <f>O14</f>
        <v>64</v>
      </c>
      <c r="O17">
        <f t="shared" si="4"/>
        <v>64</v>
      </c>
      <c r="R17" t="str">
        <f t="shared" si="5"/>
        <v>8X8X64</v>
      </c>
    </row>
    <row r="18" spans="3:19" x14ac:dyDescent="0.2">
      <c r="D18" s="2" t="s">
        <v>33</v>
      </c>
      <c r="E18">
        <f>F17</f>
        <v>8</v>
      </c>
      <c r="F18">
        <v>8</v>
      </c>
      <c r="G18">
        <f t="shared" si="7"/>
        <v>4</v>
      </c>
      <c r="H18">
        <f t="shared" si="8"/>
        <v>4</v>
      </c>
      <c r="I18">
        <f t="shared" si="0"/>
        <v>1</v>
      </c>
      <c r="J18">
        <f t="shared" si="9"/>
        <v>16</v>
      </c>
      <c r="K18">
        <f t="shared" si="1"/>
        <v>16</v>
      </c>
      <c r="L18">
        <f t="shared" si="2"/>
        <v>1</v>
      </c>
      <c r="M18" t="str">
        <f t="shared" si="3"/>
        <v>1X1X64X16</v>
      </c>
      <c r="N18">
        <f t="shared" si="6"/>
        <v>64</v>
      </c>
      <c r="O18">
        <f t="shared" si="4"/>
        <v>16</v>
      </c>
      <c r="P18">
        <v>16</v>
      </c>
      <c r="Q18" t="s">
        <v>37</v>
      </c>
      <c r="R18" t="str">
        <f t="shared" si="5"/>
        <v>8X8X16</v>
      </c>
    </row>
    <row r="19" spans="3:19" x14ac:dyDescent="0.2">
      <c r="D19" t="s">
        <v>20</v>
      </c>
      <c r="E19">
        <f>F17</f>
        <v>8</v>
      </c>
      <c r="F19">
        <v>8</v>
      </c>
      <c r="G19">
        <f t="shared" si="7"/>
        <v>4</v>
      </c>
      <c r="H19">
        <f t="shared" si="8"/>
        <v>4</v>
      </c>
      <c r="I19">
        <f t="shared" si="0"/>
        <v>1</v>
      </c>
      <c r="J19">
        <f t="shared" si="9"/>
        <v>16</v>
      </c>
      <c r="K19">
        <f t="shared" si="1"/>
        <v>24</v>
      </c>
      <c r="L19">
        <f t="shared" si="2"/>
        <v>3</v>
      </c>
      <c r="M19" t="str">
        <f t="shared" si="3"/>
        <v>3X3X16X32</v>
      </c>
      <c r="N19">
        <f t="shared" si="6"/>
        <v>16</v>
      </c>
      <c r="O19">
        <f t="shared" si="4"/>
        <v>32</v>
      </c>
      <c r="P19">
        <v>32</v>
      </c>
      <c r="Q19" t="s">
        <v>37</v>
      </c>
      <c r="R19" t="str">
        <f t="shared" si="5"/>
        <v>8X8X32</v>
      </c>
    </row>
    <row r="20" spans="3:19" x14ac:dyDescent="0.2">
      <c r="D20" t="s">
        <v>45</v>
      </c>
    </row>
    <row r="21" spans="3:19" x14ac:dyDescent="0.2">
      <c r="D21" t="s">
        <v>46</v>
      </c>
    </row>
    <row r="22" spans="3:19" x14ac:dyDescent="0.2">
      <c r="D22" t="s">
        <v>21</v>
      </c>
      <c r="E22">
        <f>F19</f>
        <v>8</v>
      </c>
      <c r="F22">
        <v>8</v>
      </c>
      <c r="G22">
        <f>H19</f>
        <v>4</v>
      </c>
      <c r="H22">
        <f t="shared" si="8"/>
        <v>4</v>
      </c>
      <c r="I22">
        <f t="shared" si="0"/>
        <v>1</v>
      </c>
      <c r="J22">
        <f>K19</f>
        <v>24</v>
      </c>
      <c r="K22">
        <f t="shared" si="1"/>
        <v>32</v>
      </c>
      <c r="L22">
        <f t="shared" si="2"/>
        <v>3</v>
      </c>
      <c r="M22" t="str">
        <f t="shared" si="3"/>
        <v>3X3X32X64</v>
      </c>
      <c r="N22">
        <f>O19</f>
        <v>32</v>
      </c>
      <c r="O22">
        <f t="shared" si="4"/>
        <v>64</v>
      </c>
      <c r="P22">
        <v>64</v>
      </c>
      <c r="Q22" t="s">
        <v>37</v>
      </c>
      <c r="R22" t="str">
        <f t="shared" si="5"/>
        <v>8X8X64</v>
      </c>
    </row>
    <row r="23" spans="3:19" x14ac:dyDescent="0.2">
      <c r="D23" t="s">
        <v>45</v>
      </c>
    </row>
    <row r="24" spans="3:19" x14ac:dyDescent="0.2">
      <c r="D24" t="s">
        <v>46</v>
      </c>
    </row>
    <row r="25" spans="3:19" x14ac:dyDescent="0.2">
      <c r="D25" t="s">
        <v>17</v>
      </c>
      <c r="E25">
        <f>F22</f>
        <v>8</v>
      </c>
      <c r="F25">
        <v>4</v>
      </c>
      <c r="G25">
        <f>H22</f>
        <v>4</v>
      </c>
      <c r="H25">
        <f t="shared" si="8"/>
        <v>8</v>
      </c>
      <c r="I25">
        <f t="shared" si="0"/>
        <v>2</v>
      </c>
      <c r="J25">
        <f>K22</f>
        <v>32</v>
      </c>
      <c r="K25">
        <f t="shared" si="1"/>
        <v>36</v>
      </c>
      <c r="L25">
        <f t="shared" si="2"/>
        <v>2</v>
      </c>
      <c r="M25" t="str">
        <f t="shared" si="3"/>
        <v>2X2X64X64</v>
      </c>
      <c r="N25">
        <f>O22</f>
        <v>64</v>
      </c>
      <c r="O25">
        <f t="shared" si="4"/>
        <v>64</v>
      </c>
      <c r="R25" t="str">
        <f t="shared" si="5"/>
        <v>4X4X64</v>
      </c>
    </row>
    <row r="26" spans="3:19" x14ac:dyDescent="0.2">
      <c r="D26" s="2" t="s">
        <v>33</v>
      </c>
      <c r="E26">
        <f t="shared" ref="E26" si="10">F25</f>
        <v>4</v>
      </c>
      <c r="F26">
        <v>4</v>
      </c>
      <c r="G26">
        <f t="shared" si="7"/>
        <v>8</v>
      </c>
      <c r="H26">
        <f t="shared" si="8"/>
        <v>8</v>
      </c>
      <c r="I26">
        <f t="shared" si="0"/>
        <v>1</v>
      </c>
      <c r="J26">
        <f t="shared" si="9"/>
        <v>36</v>
      </c>
      <c r="K26">
        <f t="shared" si="1"/>
        <v>36</v>
      </c>
      <c r="L26">
        <f t="shared" si="2"/>
        <v>1</v>
      </c>
      <c r="M26" t="str">
        <f t="shared" si="3"/>
        <v>1X1X64X16</v>
      </c>
      <c r="N26">
        <f t="shared" si="6"/>
        <v>64</v>
      </c>
      <c r="O26">
        <f t="shared" si="4"/>
        <v>16</v>
      </c>
      <c r="P26">
        <v>16</v>
      </c>
      <c r="Q26" t="s">
        <v>37</v>
      </c>
      <c r="R26" t="str">
        <f t="shared" si="5"/>
        <v>4X4X16</v>
      </c>
    </row>
    <row r="27" spans="3:19" x14ac:dyDescent="0.2">
      <c r="D27" t="s">
        <v>22</v>
      </c>
      <c r="E27">
        <f>F25</f>
        <v>4</v>
      </c>
      <c r="F27">
        <v>4</v>
      </c>
      <c r="G27">
        <f t="shared" si="7"/>
        <v>8</v>
      </c>
      <c r="H27">
        <f t="shared" si="8"/>
        <v>8</v>
      </c>
      <c r="I27">
        <f t="shared" si="0"/>
        <v>1</v>
      </c>
      <c r="J27">
        <f t="shared" si="9"/>
        <v>36</v>
      </c>
      <c r="K27">
        <f t="shared" si="1"/>
        <v>52</v>
      </c>
      <c r="L27">
        <f t="shared" si="2"/>
        <v>3</v>
      </c>
      <c r="M27" t="str">
        <f t="shared" si="3"/>
        <v>3X3X16X32</v>
      </c>
      <c r="N27">
        <f t="shared" si="6"/>
        <v>16</v>
      </c>
      <c r="O27">
        <f t="shared" si="4"/>
        <v>32</v>
      </c>
      <c r="P27">
        <v>32</v>
      </c>
      <c r="Q27" t="s">
        <v>37</v>
      </c>
      <c r="R27" t="str">
        <f t="shared" si="5"/>
        <v>4X4X32</v>
      </c>
    </row>
    <row r="28" spans="3:19" x14ac:dyDescent="0.2">
      <c r="D28" t="s">
        <v>45</v>
      </c>
    </row>
    <row r="29" spans="3:19" x14ac:dyDescent="0.2">
      <c r="D29" t="s">
        <v>46</v>
      </c>
    </row>
    <row r="30" spans="3:19" x14ac:dyDescent="0.2">
      <c r="C30" t="s">
        <v>44</v>
      </c>
      <c r="D30" s="5" t="s">
        <v>23</v>
      </c>
      <c r="E30">
        <f>F27</f>
        <v>4</v>
      </c>
      <c r="F30">
        <v>4</v>
      </c>
      <c r="G30">
        <f>H27</f>
        <v>8</v>
      </c>
      <c r="H30">
        <f t="shared" si="8"/>
        <v>8</v>
      </c>
      <c r="I30">
        <f t="shared" si="0"/>
        <v>1</v>
      </c>
      <c r="J30">
        <f>K27</f>
        <v>52</v>
      </c>
      <c r="K30">
        <f t="shared" si="1"/>
        <v>68</v>
      </c>
      <c r="L30">
        <f t="shared" si="2"/>
        <v>3</v>
      </c>
      <c r="M30" t="str">
        <f t="shared" si="3"/>
        <v>3X3X32X64</v>
      </c>
      <c r="N30">
        <f>O27</f>
        <v>32</v>
      </c>
      <c r="O30">
        <f t="shared" si="4"/>
        <v>64</v>
      </c>
      <c r="P30">
        <v>64</v>
      </c>
      <c r="Q30" t="s">
        <v>37</v>
      </c>
      <c r="R30" t="str">
        <f t="shared" si="5"/>
        <v>4X4X64</v>
      </c>
      <c r="S30">
        <f>F30*F30*O30</f>
        <v>1024</v>
      </c>
    </row>
    <row r="31" spans="3:19" x14ac:dyDescent="0.2">
      <c r="D31" s="2" t="s">
        <v>26</v>
      </c>
      <c r="E31">
        <f>S30</f>
        <v>1024</v>
      </c>
    </row>
    <row r="32" spans="3:19" x14ac:dyDescent="0.2">
      <c r="D32" s="2" t="s">
        <v>41</v>
      </c>
      <c r="E32" t="s">
        <v>42</v>
      </c>
    </row>
    <row r="33" spans="3:13" x14ac:dyDescent="0.2">
      <c r="D33" s="2" t="s">
        <v>24</v>
      </c>
      <c r="E33">
        <v>10</v>
      </c>
    </row>
    <row r="36" spans="3:13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3:13" x14ac:dyDescent="0.2">
      <c r="C37" s="4" t="s">
        <v>43</v>
      </c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3:13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3:13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9895-9CDB-4047-955E-B9F8D137B828}">
  <dimension ref="C1:X40"/>
  <sheetViews>
    <sheetView workbookViewId="0">
      <selection activeCell="L5" sqref="L5"/>
    </sheetView>
  </sheetViews>
  <sheetFormatPr baseColWidth="10" defaultRowHeight="16" x14ac:dyDescent="0.2"/>
  <cols>
    <col min="3" max="3" width="47.6640625" customWidth="1"/>
    <col min="4" max="4" width="18.5" bestFit="1" customWidth="1"/>
    <col min="5" max="5" width="10.83203125" style="6"/>
    <col min="6" max="6" width="21.1640625" style="6" customWidth="1"/>
    <col min="7" max="7" width="9.5" style="6" customWidth="1"/>
    <col min="8" max="8" width="9" style="6" customWidth="1"/>
    <col min="9" max="9" width="8.1640625" style="6" customWidth="1"/>
    <col min="10" max="10" width="12.6640625" style="6" customWidth="1"/>
    <col min="11" max="11" width="9.1640625" style="6" customWidth="1"/>
    <col min="12" max="12" width="8.83203125" style="6" customWidth="1"/>
    <col min="13" max="13" width="15" style="6" customWidth="1"/>
    <col min="14" max="14" width="12.5" style="6" customWidth="1"/>
    <col min="15" max="15" width="25.1640625" style="6" customWidth="1"/>
    <col min="16" max="16" width="9.6640625" style="6" customWidth="1"/>
    <col min="17" max="17" width="15.33203125" style="6" customWidth="1"/>
    <col min="18" max="18" width="15.83203125" style="6" bestFit="1" customWidth="1"/>
    <col min="19" max="19" width="14.83203125" style="6" customWidth="1"/>
    <col min="20" max="20" width="14.83203125" style="6" bestFit="1" customWidth="1"/>
    <col min="21" max="21" width="10.83203125" style="6"/>
    <col min="22" max="22" width="27.5" bestFit="1" customWidth="1"/>
    <col min="23" max="23" width="27.5" customWidth="1"/>
    <col min="24" max="24" width="15" style="6" bestFit="1" customWidth="1"/>
  </cols>
  <sheetData>
    <row r="1" spans="3:24" s="8" customFormat="1" ht="80" customHeight="1" x14ac:dyDescent="0.2">
      <c r="C1" s="8" t="s">
        <v>5</v>
      </c>
      <c r="E1" s="11">
        <v>3</v>
      </c>
      <c r="F1" s="11" t="s">
        <v>67</v>
      </c>
      <c r="G1" s="11"/>
      <c r="H1" s="11"/>
      <c r="I1" s="11"/>
      <c r="J1" s="11" t="s">
        <v>51</v>
      </c>
      <c r="K1" s="11"/>
      <c r="L1" s="11"/>
      <c r="M1" s="11" t="s">
        <v>52</v>
      </c>
      <c r="N1" s="11"/>
      <c r="O1" s="11"/>
      <c r="P1" s="11"/>
      <c r="Q1" s="11"/>
      <c r="R1" s="11"/>
      <c r="S1" s="11"/>
      <c r="T1" s="11"/>
      <c r="U1" s="11"/>
      <c r="W1" s="14" t="s">
        <v>66</v>
      </c>
      <c r="X1" s="12">
        <f>SUBTOTAL(9,X3:X16)</f>
        <v>202560</v>
      </c>
    </row>
    <row r="2" spans="3:24" s="9" customFormat="1" x14ac:dyDescent="0.2">
      <c r="E2" s="10" t="s">
        <v>0</v>
      </c>
      <c r="F2" s="10" t="s">
        <v>25</v>
      </c>
      <c r="G2" s="10" t="s">
        <v>28</v>
      </c>
      <c r="H2" s="10" t="s">
        <v>29</v>
      </c>
      <c r="I2" s="10" t="s">
        <v>30</v>
      </c>
      <c r="J2" s="10" t="s">
        <v>49</v>
      </c>
      <c r="K2" s="10" t="s">
        <v>50</v>
      </c>
      <c r="L2" s="10" t="s">
        <v>31</v>
      </c>
      <c r="M2" s="10" t="s">
        <v>27</v>
      </c>
      <c r="N2" s="10" t="s">
        <v>32</v>
      </c>
      <c r="O2" s="10" t="s">
        <v>39</v>
      </c>
      <c r="P2" s="10" t="s">
        <v>34</v>
      </c>
      <c r="Q2" s="10" t="s">
        <v>35</v>
      </c>
      <c r="R2" s="10" t="s">
        <v>38</v>
      </c>
      <c r="S2" s="10" t="s">
        <v>36</v>
      </c>
      <c r="T2" s="10" t="s">
        <v>40</v>
      </c>
      <c r="U2" s="10"/>
      <c r="V2" s="9" t="s">
        <v>63</v>
      </c>
      <c r="W2" s="9" t="s">
        <v>65</v>
      </c>
      <c r="X2" s="10" t="s">
        <v>53</v>
      </c>
    </row>
    <row r="3" spans="3:24" x14ac:dyDescent="0.2">
      <c r="D3" t="s">
        <v>54</v>
      </c>
      <c r="E3" s="6">
        <v>32</v>
      </c>
      <c r="F3" s="6">
        <f>INT((E3-J3*(N3-1)+2*J3-1)/I3)+1</f>
        <v>32</v>
      </c>
      <c r="G3" s="6">
        <f>1</f>
        <v>1</v>
      </c>
      <c r="H3" s="6">
        <f>G3*I3</f>
        <v>1</v>
      </c>
      <c r="I3" s="6">
        <v>1</v>
      </c>
      <c r="J3" s="6">
        <f>K3*(N3-1)/2</f>
        <v>2</v>
      </c>
      <c r="K3" s="6">
        <v>2</v>
      </c>
      <c r="L3" s="6">
        <v>1</v>
      </c>
      <c r="M3" s="6">
        <f>L3+(G3*(N3-1))*K3</f>
        <v>5</v>
      </c>
      <c r="N3" s="6">
        <f>IF(D3="MP",2,IF(D3="1X1 Conv1d",1,3))</f>
        <v>3</v>
      </c>
      <c r="O3" s="6" t="str">
        <f>_xlfn.CONCAT(N3,"X",N3,"X",P3,"X",Q3)</f>
        <v>3X3X3X32</v>
      </c>
      <c r="P3" s="6">
        <v>3</v>
      </c>
      <c r="Q3" s="6">
        <f>IF(S3="Y",R3,P3)</f>
        <v>32</v>
      </c>
      <c r="R3" s="6">
        <v>32</v>
      </c>
      <c r="S3" s="6" t="s">
        <v>37</v>
      </c>
      <c r="T3" s="6" t="str">
        <f>_xlfn.CONCAT(F3,"X",F3,"X",Q3)</f>
        <v>32X32X32</v>
      </c>
      <c r="V3" t="s">
        <v>64</v>
      </c>
      <c r="W3">
        <f>Q3</f>
        <v>32</v>
      </c>
      <c r="X3" s="6">
        <f>N3*N3*P3*Q3 +W3</f>
        <v>896</v>
      </c>
    </row>
    <row r="4" spans="3:24" x14ac:dyDescent="0.2">
      <c r="D4" t="s">
        <v>55</v>
      </c>
      <c r="E4" s="6">
        <f>F3</f>
        <v>32</v>
      </c>
      <c r="F4" s="6">
        <f t="shared" ref="F4:F16" si="0">INT((E4-J4*(N4-1)+2*J4-1)/I4)+1</f>
        <v>32</v>
      </c>
      <c r="G4" s="6">
        <f>H3</f>
        <v>1</v>
      </c>
      <c r="H4" s="6">
        <f>G4*I4</f>
        <v>1</v>
      </c>
      <c r="I4" s="6">
        <v>1</v>
      </c>
      <c r="J4" s="6">
        <f t="shared" ref="J4:J16" si="1">K4*(N4-1)/2</f>
        <v>2</v>
      </c>
      <c r="K4" s="6">
        <v>2</v>
      </c>
      <c r="L4" s="6">
        <f>M3</f>
        <v>5</v>
      </c>
      <c r="M4" s="6">
        <f t="shared" ref="M4:M16" si="2">L4+(G4*(N4-1))*K4</f>
        <v>9</v>
      </c>
      <c r="N4" s="6">
        <f t="shared" ref="N4:N16" si="3">IF(D4="MP",2,IF(D4="1X1 Conv1d",1,3))</f>
        <v>3</v>
      </c>
      <c r="O4" s="6" t="str">
        <f t="shared" ref="O4:O16" si="4">_xlfn.CONCAT(N4,"X",N4,"X",P4,"X",Q4)</f>
        <v>3X3X32X64</v>
      </c>
      <c r="P4" s="6">
        <f>Q3</f>
        <v>32</v>
      </c>
      <c r="Q4" s="6">
        <f t="shared" ref="Q4:Q16" si="5">IF(S4="Y",R4,P4)</f>
        <v>64</v>
      </c>
      <c r="R4" s="6">
        <v>64</v>
      </c>
      <c r="S4" s="6" t="s">
        <v>37</v>
      </c>
      <c r="T4" s="6" t="str">
        <f t="shared" ref="T4:T16" si="6">_xlfn.CONCAT(F4,"X",F4,"X",Q4)</f>
        <v>32X32X64</v>
      </c>
      <c r="V4" t="s">
        <v>64</v>
      </c>
      <c r="W4">
        <f t="shared" ref="W4:W13" si="7">Q4</f>
        <v>64</v>
      </c>
      <c r="X4" s="6">
        <f t="shared" ref="X4:X16" si="8">N4*N4*P4*Q4 +W4</f>
        <v>18496</v>
      </c>
    </row>
    <row r="5" spans="3:24" x14ac:dyDescent="0.2">
      <c r="D5" t="s">
        <v>56</v>
      </c>
      <c r="E5" s="6">
        <f t="shared" ref="E5:E16" si="9">F4</f>
        <v>32</v>
      </c>
      <c r="F5" s="6">
        <f t="shared" si="0"/>
        <v>16</v>
      </c>
      <c r="G5" s="6">
        <f>H4</f>
        <v>1</v>
      </c>
      <c r="H5" s="6">
        <f>G5*I5</f>
        <v>2</v>
      </c>
      <c r="I5" s="6">
        <v>2</v>
      </c>
      <c r="J5" s="6">
        <f t="shared" si="1"/>
        <v>2</v>
      </c>
      <c r="K5" s="6">
        <v>2</v>
      </c>
      <c r="L5" s="6">
        <f>M4</f>
        <v>9</v>
      </c>
      <c r="M5" s="6">
        <f t="shared" si="2"/>
        <v>13</v>
      </c>
      <c r="N5" s="6">
        <f t="shared" si="3"/>
        <v>3</v>
      </c>
      <c r="O5" s="6" t="str">
        <f t="shared" si="4"/>
        <v>3X3X64X64</v>
      </c>
      <c r="P5" s="6">
        <f t="shared" ref="P5:P16" si="10">Q4</f>
        <v>64</v>
      </c>
      <c r="Q5" s="6">
        <f t="shared" si="5"/>
        <v>64</v>
      </c>
      <c r="S5" s="13"/>
      <c r="T5" s="6" t="str">
        <f t="shared" si="6"/>
        <v>16X16X64</v>
      </c>
      <c r="V5" t="s">
        <v>64</v>
      </c>
      <c r="W5">
        <f t="shared" si="7"/>
        <v>64</v>
      </c>
      <c r="X5" s="6">
        <f t="shared" si="8"/>
        <v>36928</v>
      </c>
    </row>
    <row r="6" spans="3:24" x14ac:dyDescent="0.2">
      <c r="D6" s="2" t="s">
        <v>33</v>
      </c>
      <c r="E6" s="6">
        <v>16</v>
      </c>
      <c r="F6" s="6">
        <f t="shared" si="0"/>
        <v>16</v>
      </c>
      <c r="G6" s="6">
        <f>H5</f>
        <v>2</v>
      </c>
      <c r="H6" s="6">
        <f>G6*I6</f>
        <v>2</v>
      </c>
      <c r="I6" s="6">
        <f t="shared" ref="I6:I16" si="11">IF(D6="MP",2,1)</f>
        <v>1</v>
      </c>
      <c r="J6" s="6">
        <f t="shared" si="1"/>
        <v>0</v>
      </c>
      <c r="K6" s="6">
        <v>1</v>
      </c>
      <c r="L6" s="6">
        <f>M5</f>
        <v>13</v>
      </c>
      <c r="M6" s="6">
        <f t="shared" si="2"/>
        <v>13</v>
      </c>
      <c r="N6" s="6">
        <f t="shared" si="3"/>
        <v>1</v>
      </c>
      <c r="O6" s="6" t="str">
        <f t="shared" si="4"/>
        <v>1X1X64X16</v>
      </c>
      <c r="P6" s="6">
        <f t="shared" si="10"/>
        <v>64</v>
      </c>
      <c r="Q6" s="6">
        <f t="shared" si="5"/>
        <v>16</v>
      </c>
      <c r="R6" s="6">
        <v>16</v>
      </c>
      <c r="S6" s="13" t="s">
        <v>37</v>
      </c>
      <c r="T6" s="6" t="str">
        <f t="shared" si="6"/>
        <v>16X16X16</v>
      </c>
      <c r="X6" s="6">
        <f t="shared" si="8"/>
        <v>1024</v>
      </c>
    </row>
    <row r="7" spans="3:24" x14ac:dyDescent="0.2">
      <c r="D7" t="s">
        <v>57</v>
      </c>
      <c r="E7" s="6">
        <f>F5</f>
        <v>16</v>
      </c>
      <c r="F7" s="6">
        <f t="shared" si="0"/>
        <v>16</v>
      </c>
      <c r="G7" s="6">
        <f t="shared" ref="G7:G16" si="12">H6</f>
        <v>2</v>
      </c>
      <c r="H7" s="6">
        <f t="shared" ref="H7:H16" si="13">G7*I7</f>
        <v>2</v>
      </c>
      <c r="I7" s="6">
        <v>1</v>
      </c>
      <c r="J7" s="6">
        <f t="shared" si="1"/>
        <v>1</v>
      </c>
      <c r="K7" s="6">
        <v>1</v>
      </c>
      <c r="L7" s="6">
        <f t="shared" ref="L7:L16" si="14">M6</f>
        <v>13</v>
      </c>
      <c r="M7" s="6">
        <f t="shared" si="2"/>
        <v>17</v>
      </c>
      <c r="N7" s="6">
        <f t="shared" si="3"/>
        <v>3</v>
      </c>
      <c r="O7" s="6" t="str">
        <f t="shared" si="4"/>
        <v>3X3X16X32</v>
      </c>
      <c r="P7" s="6">
        <f t="shared" si="10"/>
        <v>16</v>
      </c>
      <c r="Q7" s="6">
        <f t="shared" si="5"/>
        <v>32</v>
      </c>
      <c r="R7" s="6">
        <v>32</v>
      </c>
      <c r="S7" s="13" t="s">
        <v>37</v>
      </c>
      <c r="T7" s="6" t="str">
        <f t="shared" si="6"/>
        <v>16X16X32</v>
      </c>
      <c r="V7" t="s">
        <v>64</v>
      </c>
      <c r="W7">
        <f t="shared" si="7"/>
        <v>32</v>
      </c>
      <c r="X7" s="6">
        <f t="shared" si="8"/>
        <v>4640</v>
      </c>
    </row>
    <row r="8" spans="3:24" x14ac:dyDescent="0.2">
      <c r="D8" t="s">
        <v>58</v>
      </c>
      <c r="E8" s="6">
        <f t="shared" si="9"/>
        <v>16</v>
      </c>
      <c r="F8" s="6">
        <f t="shared" si="0"/>
        <v>16</v>
      </c>
      <c r="G8" s="6">
        <f t="shared" si="12"/>
        <v>2</v>
      </c>
      <c r="H8" s="6">
        <f t="shared" si="13"/>
        <v>2</v>
      </c>
      <c r="I8" s="6">
        <f t="shared" si="11"/>
        <v>1</v>
      </c>
      <c r="J8" s="6">
        <f t="shared" si="1"/>
        <v>1</v>
      </c>
      <c r="K8" s="6">
        <v>1</v>
      </c>
      <c r="L8" s="6">
        <f t="shared" si="14"/>
        <v>17</v>
      </c>
      <c r="M8" s="6">
        <f t="shared" si="2"/>
        <v>21</v>
      </c>
      <c r="N8" s="6">
        <f t="shared" si="3"/>
        <v>3</v>
      </c>
      <c r="O8" s="6" t="str">
        <f t="shared" si="4"/>
        <v>3X3X32X64</v>
      </c>
      <c r="P8" s="6">
        <f t="shared" si="10"/>
        <v>32</v>
      </c>
      <c r="Q8" s="6">
        <f t="shared" si="5"/>
        <v>64</v>
      </c>
      <c r="R8" s="6">
        <v>64</v>
      </c>
      <c r="S8" s="6" t="s">
        <v>37</v>
      </c>
      <c r="T8" s="6" t="str">
        <f t="shared" si="6"/>
        <v>16X16X64</v>
      </c>
      <c r="V8" t="s">
        <v>64</v>
      </c>
      <c r="W8">
        <f t="shared" si="7"/>
        <v>64</v>
      </c>
      <c r="X8" s="6">
        <f t="shared" si="8"/>
        <v>18496</v>
      </c>
    </row>
    <row r="9" spans="3:24" x14ac:dyDescent="0.2">
      <c r="D9" t="s">
        <v>59</v>
      </c>
      <c r="E9" s="6">
        <f>F8</f>
        <v>16</v>
      </c>
      <c r="F9" s="6">
        <f t="shared" si="0"/>
        <v>8</v>
      </c>
      <c r="G9" s="6">
        <f t="shared" si="12"/>
        <v>2</v>
      </c>
      <c r="H9" s="6">
        <f t="shared" si="13"/>
        <v>4</v>
      </c>
      <c r="I9" s="6">
        <v>2</v>
      </c>
      <c r="J9" s="6">
        <f t="shared" si="1"/>
        <v>1</v>
      </c>
      <c r="K9" s="6">
        <f t="shared" ref="K9:K16" si="15">K8</f>
        <v>1</v>
      </c>
      <c r="L9" s="6">
        <f t="shared" si="14"/>
        <v>21</v>
      </c>
      <c r="M9" s="6">
        <f t="shared" si="2"/>
        <v>25</v>
      </c>
      <c r="N9" s="6">
        <f t="shared" si="3"/>
        <v>3</v>
      </c>
      <c r="O9" s="6" t="str">
        <f t="shared" si="4"/>
        <v>3X3X64X64</v>
      </c>
      <c r="P9" s="6">
        <f t="shared" si="10"/>
        <v>64</v>
      </c>
      <c r="Q9" s="6">
        <f t="shared" si="5"/>
        <v>64</v>
      </c>
      <c r="T9" s="6" t="str">
        <f t="shared" si="6"/>
        <v>8X8X64</v>
      </c>
      <c r="V9" t="s">
        <v>64</v>
      </c>
      <c r="W9">
        <f t="shared" si="7"/>
        <v>64</v>
      </c>
      <c r="X9" s="6">
        <f t="shared" si="8"/>
        <v>36928</v>
      </c>
    </row>
    <row r="10" spans="3:24" x14ac:dyDescent="0.2">
      <c r="D10" s="2" t="s">
        <v>33</v>
      </c>
      <c r="E10" s="6">
        <f>F9</f>
        <v>8</v>
      </c>
      <c r="F10" s="6">
        <f t="shared" si="0"/>
        <v>8</v>
      </c>
      <c r="G10" s="6">
        <f t="shared" si="12"/>
        <v>4</v>
      </c>
      <c r="H10" s="6">
        <f t="shared" si="13"/>
        <v>4</v>
      </c>
      <c r="I10" s="6">
        <v>1</v>
      </c>
      <c r="J10" s="6">
        <f t="shared" si="1"/>
        <v>0</v>
      </c>
      <c r="K10" s="6">
        <v>1</v>
      </c>
      <c r="L10" s="6">
        <f t="shared" si="14"/>
        <v>25</v>
      </c>
      <c r="M10" s="6">
        <f t="shared" si="2"/>
        <v>25</v>
      </c>
      <c r="N10" s="6">
        <f t="shared" si="3"/>
        <v>1</v>
      </c>
      <c r="O10" s="6" t="str">
        <f t="shared" si="4"/>
        <v>1X1X64X16</v>
      </c>
      <c r="P10" s="6">
        <f t="shared" si="10"/>
        <v>64</v>
      </c>
      <c r="Q10" s="6">
        <f t="shared" si="5"/>
        <v>16</v>
      </c>
      <c r="R10" s="6">
        <v>16</v>
      </c>
      <c r="S10" s="6" t="s">
        <v>37</v>
      </c>
      <c r="T10" s="6" t="str">
        <f t="shared" si="6"/>
        <v>8X8X16</v>
      </c>
      <c r="X10" s="6">
        <f t="shared" si="8"/>
        <v>1024</v>
      </c>
    </row>
    <row r="11" spans="3:24" x14ac:dyDescent="0.2">
      <c r="D11" t="s">
        <v>60</v>
      </c>
      <c r="E11" s="6">
        <f>F9</f>
        <v>8</v>
      </c>
      <c r="F11" s="6">
        <f t="shared" si="0"/>
        <v>8</v>
      </c>
      <c r="G11" s="6">
        <f t="shared" si="12"/>
        <v>4</v>
      </c>
      <c r="H11" s="6">
        <f t="shared" si="13"/>
        <v>4</v>
      </c>
      <c r="I11" s="6">
        <v>1</v>
      </c>
      <c r="J11" s="6">
        <f t="shared" si="1"/>
        <v>1</v>
      </c>
      <c r="K11" s="6">
        <v>1</v>
      </c>
      <c r="L11" s="6">
        <f t="shared" si="14"/>
        <v>25</v>
      </c>
      <c r="M11" s="6">
        <f t="shared" si="2"/>
        <v>33</v>
      </c>
      <c r="N11" s="6">
        <f t="shared" si="3"/>
        <v>3</v>
      </c>
      <c r="O11" s="6" t="str">
        <f t="shared" si="4"/>
        <v>3X3X16X32</v>
      </c>
      <c r="P11" s="6">
        <f t="shared" si="10"/>
        <v>16</v>
      </c>
      <c r="Q11" s="6">
        <f t="shared" si="5"/>
        <v>32</v>
      </c>
      <c r="R11" s="6">
        <v>32</v>
      </c>
      <c r="S11" s="6" t="s">
        <v>37</v>
      </c>
      <c r="T11" s="6" t="str">
        <f t="shared" si="6"/>
        <v>8X8X32</v>
      </c>
      <c r="V11" t="s">
        <v>64</v>
      </c>
      <c r="W11">
        <f t="shared" si="7"/>
        <v>32</v>
      </c>
      <c r="X11" s="6">
        <f t="shared" si="8"/>
        <v>4640</v>
      </c>
    </row>
    <row r="12" spans="3:24" x14ac:dyDescent="0.2">
      <c r="D12" t="s">
        <v>61</v>
      </c>
      <c r="E12" s="6">
        <f t="shared" si="9"/>
        <v>8</v>
      </c>
      <c r="F12" s="6">
        <f t="shared" si="0"/>
        <v>8</v>
      </c>
      <c r="G12" s="6">
        <f t="shared" si="12"/>
        <v>4</v>
      </c>
      <c r="H12" s="6">
        <f t="shared" si="13"/>
        <v>4</v>
      </c>
      <c r="I12" s="6">
        <f t="shared" si="11"/>
        <v>1</v>
      </c>
      <c r="J12" s="6">
        <f t="shared" si="1"/>
        <v>1</v>
      </c>
      <c r="K12" s="6">
        <v>1</v>
      </c>
      <c r="L12" s="6">
        <f t="shared" si="14"/>
        <v>33</v>
      </c>
      <c r="M12" s="6">
        <f t="shared" si="2"/>
        <v>41</v>
      </c>
      <c r="N12" s="6">
        <f t="shared" si="3"/>
        <v>3</v>
      </c>
      <c r="O12" s="6" t="str">
        <f t="shared" si="4"/>
        <v>3X3X32X64</v>
      </c>
      <c r="P12" s="6">
        <f t="shared" si="10"/>
        <v>32</v>
      </c>
      <c r="Q12" s="6">
        <f t="shared" si="5"/>
        <v>64</v>
      </c>
      <c r="R12" s="6">
        <v>64</v>
      </c>
      <c r="S12" s="6" t="s">
        <v>37</v>
      </c>
      <c r="T12" s="6" t="str">
        <f t="shared" si="6"/>
        <v>8X8X64</v>
      </c>
      <c r="V12" t="s">
        <v>64</v>
      </c>
      <c r="W12">
        <f t="shared" si="7"/>
        <v>64</v>
      </c>
      <c r="X12" s="6">
        <f t="shared" si="8"/>
        <v>18496</v>
      </c>
    </row>
    <row r="13" spans="3:24" x14ac:dyDescent="0.2">
      <c r="D13" t="s">
        <v>62</v>
      </c>
      <c r="E13" s="6">
        <f t="shared" si="9"/>
        <v>8</v>
      </c>
      <c r="F13" s="6">
        <f t="shared" si="0"/>
        <v>4</v>
      </c>
      <c r="G13" s="6">
        <f t="shared" si="12"/>
        <v>4</v>
      </c>
      <c r="H13" s="6">
        <f t="shared" si="13"/>
        <v>8</v>
      </c>
      <c r="I13" s="6">
        <v>2</v>
      </c>
      <c r="J13" s="6">
        <f t="shared" si="1"/>
        <v>1</v>
      </c>
      <c r="K13" s="6">
        <v>1</v>
      </c>
      <c r="L13" s="6">
        <f t="shared" si="14"/>
        <v>41</v>
      </c>
      <c r="M13" s="6">
        <f t="shared" si="2"/>
        <v>49</v>
      </c>
      <c r="N13" s="6">
        <f t="shared" si="3"/>
        <v>3</v>
      </c>
      <c r="O13" s="6" t="str">
        <f t="shared" si="4"/>
        <v>3X3X64X64</v>
      </c>
      <c r="P13" s="6">
        <f t="shared" si="10"/>
        <v>64</v>
      </c>
      <c r="Q13" s="6">
        <f t="shared" si="5"/>
        <v>64</v>
      </c>
      <c r="T13" s="6" t="str">
        <f t="shared" si="6"/>
        <v>4X4X64</v>
      </c>
      <c r="V13" t="s">
        <v>64</v>
      </c>
      <c r="W13">
        <f t="shared" si="7"/>
        <v>64</v>
      </c>
      <c r="X13" s="6">
        <f t="shared" si="8"/>
        <v>36928</v>
      </c>
    </row>
    <row r="14" spans="3:24" x14ac:dyDescent="0.2">
      <c r="D14" s="2" t="s">
        <v>33</v>
      </c>
      <c r="E14" s="6">
        <f t="shared" si="9"/>
        <v>4</v>
      </c>
      <c r="F14" s="6">
        <f t="shared" si="0"/>
        <v>4</v>
      </c>
      <c r="G14" s="6">
        <f t="shared" si="12"/>
        <v>8</v>
      </c>
      <c r="H14" s="6">
        <f t="shared" si="13"/>
        <v>8</v>
      </c>
      <c r="I14" s="6">
        <f t="shared" si="11"/>
        <v>1</v>
      </c>
      <c r="J14" s="6">
        <f t="shared" si="1"/>
        <v>0</v>
      </c>
      <c r="K14" s="6">
        <f t="shared" si="15"/>
        <v>1</v>
      </c>
      <c r="L14" s="6">
        <f t="shared" si="14"/>
        <v>49</v>
      </c>
      <c r="M14" s="6">
        <f t="shared" si="2"/>
        <v>49</v>
      </c>
      <c r="N14" s="6">
        <f t="shared" si="3"/>
        <v>1</v>
      </c>
      <c r="O14" s="6" t="str">
        <f t="shared" si="4"/>
        <v>1X1X64X16</v>
      </c>
      <c r="P14" s="6">
        <f t="shared" si="10"/>
        <v>64</v>
      </c>
      <c r="Q14" s="6">
        <f t="shared" si="5"/>
        <v>16</v>
      </c>
      <c r="R14" s="6">
        <v>16</v>
      </c>
      <c r="S14" s="6" t="s">
        <v>37</v>
      </c>
      <c r="T14" s="6" t="str">
        <f t="shared" si="6"/>
        <v>4X4X16</v>
      </c>
      <c r="X14" s="6">
        <f t="shared" si="8"/>
        <v>1024</v>
      </c>
    </row>
    <row r="15" spans="3:24" x14ac:dyDescent="0.2">
      <c r="D15" t="s">
        <v>47</v>
      </c>
      <c r="E15" s="6">
        <f>F13</f>
        <v>4</v>
      </c>
      <c r="F15" s="6">
        <f t="shared" si="0"/>
        <v>4</v>
      </c>
      <c r="G15" s="6">
        <f t="shared" si="12"/>
        <v>8</v>
      </c>
      <c r="H15" s="6">
        <f t="shared" si="13"/>
        <v>8</v>
      </c>
      <c r="I15" s="6">
        <v>1</v>
      </c>
      <c r="J15" s="6">
        <f t="shared" si="1"/>
        <v>1</v>
      </c>
      <c r="K15" s="6">
        <f t="shared" si="15"/>
        <v>1</v>
      </c>
      <c r="L15" s="6">
        <f t="shared" si="14"/>
        <v>49</v>
      </c>
      <c r="M15" s="6">
        <f t="shared" si="2"/>
        <v>65</v>
      </c>
      <c r="N15" s="6">
        <f t="shared" si="3"/>
        <v>3</v>
      </c>
      <c r="O15" s="6" t="str">
        <f t="shared" si="4"/>
        <v>3X3X16X32</v>
      </c>
      <c r="P15" s="6">
        <f t="shared" si="10"/>
        <v>16</v>
      </c>
      <c r="Q15" s="6">
        <f t="shared" si="5"/>
        <v>32</v>
      </c>
      <c r="R15" s="6">
        <v>32</v>
      </c>
      <c r="S15" s="6" t="s">
        <v>37</v>
      </c>
      <c r="T15" s="6" t="str">
        <f t="shared" si="6"/>
        <v>4X4X32</v>
      </c>
      <c r="X15" s="6">
        <f t="shared" si="8"/>
        <v>4608</v>
      </c>
    </row>
    <row r="16" spans="3:24" x14ac:dyDescent="0.2">
      <c r="C16" t="s">
        <v>44</v>
      </c>
      <c r="D16" s="5" t="s">
        <v>48</v>
      </c>
      <c r="E16" s="6">
        <f t="shared" si="9"/>
        <v>4</v>
      </c>
      <c r="F16" s="6">
        <f t="shared" si="0"/>
        <v>4</v>
      </c>
      <c r="G16" s="6">
        <f t="shared" si="12"/>
        <v>8</v>
      </c>
      <c r="H16" s="6">
        <f t="shared" si="13"/>
        <v>8</v>
      </c>
      <c r="I16" s="6">
        <f t="shared" si="11"/>
        <v>1</v>
      </c>
      <c r="J16" s="6">
        <f t="shared" si="1"/>
        <v>1</v>
      </c>
      <c r="K16" s="6">
        <f t="shared" si="15"/>
        <v>1</v>
      </c>
      <c r="L16" s="6">
        <f t="shared" si="14"/>
        <v>65</v>
      </c>
      <c r="M16" s="6">
        <f t="shared" si="2"/>
        <v>81</v>
      </c>
      <c r="N16" s="6">
        <f t="shared" si="3"/>
        <v>3</v>
      </c>
      <c r="O16" s="6" t="str">
        <f t="shared" si="4"/>
        <v>3X3X32X64</v>
      </c>
      <c r="P16" s="6">
        <f t="shared" si="10"/>
        <v>32</v>
      </c>
      <c r="Q16" s="6">
        <f t="shared" si="5"/>
        <v>64</v>
      </c>
      <c r="R16" s="6">
        <v>64</v>
      </c>
      <c r="S16" s="6" t="s">
        <v>37</v>
      </c>
      <c r="T16" s="6" t="str">
        <f t="shared" si="6"/>
        <v>4X4X64</v>
      </c>
      <c r="U16" s="6">
        <f>F16*F16*Q16</f>
        <v>1024</v>
      </c>
      <c r="X16" s="6">
        <f t="shared" si="8"/>
        <v>18432</v>
      </c>
    </row>
    <row r="17" spans="3:15" x14ac:dyDescent="0.2">
      <c r="D17" s="2" t="s">
        <v>26</v>
      </c>
      <c r="E17" s="6">
        <f>U16</f>
        <v>1024</v>
      </c>
    </row>
    <row r="18" spans="3:15" x14ac:dyDescent="0.2">
      <c r="D18" s="2" t="s">
        <v>41</v>
      </c>
      <c r="E18" s="6" t="str">
        <f>_xlfn.CONCAT(E17,"X",E19)</f>
        <v>1024X10</v>
      </c>
    </row>
    <row r="19" spans="3:15" x14ac:dyDescent="0.2">
      <c r="D19" s="2" t="s">
        <v>24</v>
      </c>
      <c r="E19" s="6">
        <v>10</v>
      </c>
    </row>
    <row r="22" spans="3:15" x14ac:dyDescent="0.2">
      <c r="C22" s="3"/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3:15" x14ac:dyDescent="0.2">
      <c r="C23" s="4" t="s">
        <v>43</v>
      </c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3:15" x14ac:dyDescent="0.2">
      <c r="C24" s="3"/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3:15" x14ac:dyDescent="0.2">
      <c r="C25" s="3"/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3:15" x14ac:dyDescent="0.2">
      <c r="C26" s="3"/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3:15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3:15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3:15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3:15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3:15" x14ac:dyDescent="0.2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3:15" x14ac:dyDescent="0.2">
      <c r="C32" s="3"/>
      <c r="D32" s="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3:15" x14ac:dyDescent="0.2">
      <c r="C33" s="3"/>
      <c r="D33" s="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3:15" x14ac:dyDescent="0.2">
      <c r="C34" s="3"/>
      <c r="D34" s="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3:15" x14ac:dyDescent="0.2">
      <c r="C35" s="3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3:15" x14ac:dyDescent="0.2">
      <c r="C36" s="3"/>
      <c r="D36" s="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3:15" x14ac:dyDescent="0.2">
      <c r="C37" s="3"/>
      <c r="D37" s="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3:15" x14ac:dyDescent="0.2">
      <c r="C38" s="3"/>
      <c r="D38" s="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3:15" x14ac:dyDescent="0.2">
      <c r="C39" s="3"/>
      <c r="D39" s="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3:15" x14ac:dyDescent="0.2">
      <c r="C40" s="3"/>
      <c r="D40" s="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ABDC-8443-CC48-9F0A-54137CA71810}">
  <dimension ref="C1:X41"/>
  <sheetViews>
    <sheetView topLeftCell="K1" workbookViewId="0">
      <selection activeCell="O6" sqref="O6"/>
    </sheetView>
  </sheetViews>
  <sheetFormatPr baseColWidth="10" defaultRowHeight="16" x14ac:dyDescent="0.2"/>
  <cols>
    <col min="3" max="3" width="47.6640625" customWidth="1"/>
    <col min="4" max="4" width="18.5" bestFit="1" customWidth="1"/>
    <col min="5" max="5" width="10.83203125" style="6"/>
    <col min="6" max="6" width="21.1640625" style="6" customWidth="1"/>
    <col min="7" max="7" width="9.5" style="6" customWidth="1"/>
    <col min="8" max="8" width="9" style="6" customWidth="1"/>
    <col min="9" max="9" width="8.1640625" style="6" customWidth="1"/>
    <col min="10" max="10" width="12.6640625" style="6" customWidth="1"/>
    <col min="11" max="11" width="9.1640625" style="6" customWidth="1"/>
    <col min="12" max="12" width="8.83203125" style="6" customWidth="1"/>
    <col min="13" max="13" width="15" style="6" customWidth="1"/>
    <col min="14" max="14" width="12.5" style="6" customWidth="1"/>
    <col min="15" max="15" width="25.1640625" style="6" customWidth="1"/>
    <col min="16" max="16" width="9.6640625" style="6" customWidth="1"/>
    <col min="17" max="17" width="15.33203125" style="6" customWidth="1"/>
    <col min="18" max="18" width="15.83203125" style="6" bestFit="1" customWidth="1"/>
    <col min="19" max="19" width="14.83203125" style="6" customWidth="1"/>
    <col min="20" max="20" width="14.83203125" style="6" bestFit="1" customWidth="1"/>
    <col min="21" max="21" width="10.83203125" style="6"/>
    <col min="22" max="22" width="27.5" bestFit="1" customWidth="1"/>
    <col min="23" max="23" width="27.5" customWidth="1"/>
    <col min="24" max="24" width="15" style="6" bestFit="1" customWidth="1"/>
  </cols>
  <sheetData>
    <row r="1" spans="3:24" s="8" customFormat="1" ht="80" customHeight="1" x14ac:dyDescent="0.2">
      <c r="C1" s="8" t="s">
        <v>5</v>
      </c>
      <c r="E1" s="11">
        <v>3</v>
      </c>
      <c r="F1" s="11" t="s">
        <v>67</v>
      </c>
      <c r="G1" s="11"/>
      <c r="H1" s="11"/>
      <c r="I1" s="11"/>
      <c r="J1" s="11" t="s">
        <v>51</v>
      </c>
      <c r="K1" s="11"/>
      <c r="L1" s="11"/>
      <c r="M1" s="11" t="s">
        <v>52</v>
      </c>
      <c r="N1" s="11"/>
      <c r="O1" s="11"/>
      <c r="P1" s="11"/>
      <c r="Q1" s="11"/>
      <c r="R1" s="11"/>
      <c r="S1" s="11"/>
      <c r="T1" s="11"/>
      <c r="U1" s="11"/>
      <c r="W1" s="14" t="s">
        <v>66</v>
      </c>
      <c r="X1" s="12">
        <f>SUBTOTAL(9,X3:X17)</f>
        <v>203264</v>
      </c>
    </row>
    <row r="2" spans="3:24" s="9" customFormat="1" x14ac:dyDescent="0.2">
      <c r="E2" s="10" t="s">
        <v>0</v>
      </c>
      <c r="F2" s="10" t="s">
        <v>25</v>
      </c>
      <c r="G2" s="10" t="s">
        <v>28</v>
      </c>
      <c r="H2" s="10" t="s">
        <v>29</v>
      </c>
      <c r="I2" s="10" t="s">
        <v>30</v>
      </c>
      <c r="J2" s="10" t="s">
        <v>49</v>
      </c>
      <c r="K2" s="10" t="s">
        <v>50</v>
      </c>
      <c r="L2" s="10" t="s">
        <v>31</v>
      </c>
      <c r="M2" s="10" t="s">
        <v>27</v>
      </c>
      <c r="N2" s="10" t="s">
        <v>32</v>
      </c>
      <c r="O2" s="10" t="s">
        <v>39</v>
      </c>
      <c r="P2" s="10" t="s">
        <v>34</v>
      </c>
      <c r="Q2" s="10" t="s">
        <v>35</v>
      </c>
      <c r="R2" s="10" t="s">
        <v>38</v>
      </c>
      <c r="S2" s="10" t="s">
        <v>36</v>
      </c>
      <c r="T2" s="10" t="s">
        <v>40</v>
      </c>
      <c r="U2" s="10"/>
      <c r="V2" s="9" t="s">
        <v>63</v>
      </c>
      <c r="W2" s="9" t="s">
        <v>65</v>
      </c>
      <c r="X2" s="10" t="s">
        <v>53</v>
      </c>
    </row>
    <row r="3" spans="3:24" x14ac:dyDescent="0.2">
      <c r="D3" t="s">
        <v>54</v>
      </c>
      <c r="E3" s="6">
        <v>32</v>
      </c>
      <c r="F3" s="6">
        <f>INT((E3-J3*(N3-1)+2*J3-1)/I3)+1</f>
        <v>32</v>
      </c>
      <c r="G3" s="6">
        <f>1</f>
        <v>1</v>
      </c>
      <c r="H3" s="6">
        <f>G3*I3</f>
        <v>1</v>
      </c>
      <c r="I3" s="6">
        <v>1</v>
      </c>
      <c r="J3" s="6">
        <f>K3*(N3-1)/2</f>
        <v>2</v>
      </c>
      <c r="K3" s="6">
        <v>2</v>
      </c>
      <c r="L3" s="6">
        <v>1</v>
      </c>
      <c r="M3" s="6">
        <f>L3+(G3*(N3-1))*K3</f>
        <v>5</v>
      </c>
      <c r="N3" s="6">
        <f>IF(D3="MP",2,IF(D3="1X1 Conv1d",1,3))</f>
        <v>3</v>
      </c>
      <c r="O3" s="6" t="str">
        <f>_xlfn.CONCAT(N3,"X",N3,"X",P3,"X",Q3)</f>
        <v>3X3X3X32</v>
      </c>
      <c r="P3" s="6">
        <v>3</v>
      </c>
      <c r="Q3" s="6">
        <f>IF(S3="Y",R3,P3)</f>
        <v>32</v>
      </c>
      <c r="R3" s="6">
        <v>32</v>
      </c>
      <c r="S3" s="6" t="s">
        <v>37</v>
      </c>
      <c r="T3" s="6" t="str">
        <f>_xlfn.CONCAT(F3,"X",F3,"X",Q3)</f>
        <v>32X32X32</v>
      </c>
      <c r="V3" t="s">
        <v>64</v>
      </c>
      <c r="W3">
        <f>Q3</f>
        <v>32</v>
      </c>
      <c r="X3" s="6">
        <f>N3*N3*P3*Q3 +W3</f>
        <v>896</v>
      </c>
    </row>
    <row r="4" spans="3:24" x14ac:dyDescent="0.2">
      <c r="D4" t="s">
        <v>68</v>
      </c>
      <c r="E4" s="6">
        <f>F3</f>
        <v>32</v>
      </c>
      <c r="F4" s="6">
        <f>INT((E4-J4*(N4-1)+2*J4-1)/I4)+1</f>
        <v>32</v>
      </c>
      <c r="G4" s="6">
        <f>H3</f>
        <v>1</v>
      </c>
      <c r="H4" s="6">
        <f>G4*I4</f>
        <v>1</v>
      </c>
      <c r="I4" s="6">
        <v>1</v>
      </c>
      <c r="J4" s="6">
        <f>K4*(N4-1)/2</f>
        <v>1</v>
      </c>
      <c r="K4" s="6">
        <v>1</v>
      </c>
      <c r="L4" s="6">
        <f>M3</f>
        <v>5</v>
      </c>
      <c r="M4" s="6">
        <f>L4+(G4*(N4-1))*K4</f>
        <v>7</v>
      </c>
      <c r="N4" s="6">
        <f>IF(D4="MP",2,IF(D4="1X1 Conv1d",1,3))</f>
        <v>3</v>
      </c>
      <c r="O4" s="6" t="str">
        <f>_xlfn.CONCAT(N4,"X",N4,"X",P4,"X",Q4)</f>
        <v>3X3X1X32</v>
      </c>
      <c r="P4" s="15">
        <v>1</v>
      </c>
      <c r="Q4" s="6">
        <f t="shared" ref="Q4:Q17" si="0">IF(S4="Y",R4,P4)</f>
        <v>32</v>
      </c>
      <c r="R4" s="6">
        <v>32</v>
      </c>
      <c r="S4" s="6" t="s">
        <v>37</v>
      </c>
      <c r="T4" s="6" t="str">
        <f>_xlfn.CONCAT(F4,"X",F4,"X",Q4)</f>
        <v>32X32X32</v>
      </c>
      <c r="V4" t="s">
        <v>64</v>
      </c>
      <c r="W4">
        <f t="shared" ref="W4" si="1">Q4</f>
        <v>32</v>
      </c>
      <c r="X4" s="6">
        <f t="shared" ref="X4:X5" si="2">N4*N4*P4*Q4 +W4</f>
        <v>320</v>
      </c>
    </row>
    <row r="5" spans="3:24" x14ac:dyDescent="0.2">
      <c r="D5" t="s">
        <v>69</v>
      </c>
      <c r="E5" s="6">
        <f t="shared" ref="E5:E17" si="3">F4</f>
        <v>32</v>
      </c>
      <c r="F5" s="6">
        <f t="shared" ref="F5:F17" si="4">INT((E5-J5*(N5-1)+2*J5-1)/I5)+1</f>
        <v>32</v>
      </c>
      <c r="G5" s="6">
        <f t="shared" ref="G5:G17" si="5">H4</f>
        <v>1</v>
      </c>
      <c r="H5" s="6">
        <f t="shared" ref="H5:H17" si="6">G5*I5</f>
        <v>1</v>
      </c>
      <c r="I5" s="6">
        <v>1</v>
      </c>
      <c r="J5" s="6">
        <f t="shared" ref="J5:J17" si="7">K5*(N5-1)/2</f>
        <v>0</v>
      </c>
      <c r="K5" s="6">
        <v>1</v>
      </c>
      <c r="L5" s="6">
        <f t="shared" ref="L5:L17" si="8">M4</f>
        <v>7</v>
      </c>
      <c r="M5" s="6">
        <f t="shared" ref="M5:M17" si="9">L5+(G5*(N5-1))*K5</f>
        <v>7</v>
      </c>
      <c r="N5" s="6">
        <v>1</v>
      </c>
      <c r="O5" s="6" t="str">
        <f t="shared" ref="O5:O17" si="10">_xlfn.CONCAT(N5,"X",N5,"X",P5,"X",Q5)</f>
        <v>1X1X32X64</v>
      </c>
      <c r="P5" s="6">
        <f t="shared" ref="P5:P17" si="11">Q4</f>
        <v>32</v>
      </c>
      <c r="Q5" s="6">
        <f t="shared" si="0"/>
        <v>64</v>
      </c>
      <c r="R5" s="6">
        <v>64</v>
      </c>
      <c r="S5" s="6" t="s">
        <v>37</v>
      </c>
      <c r="T5" s="6" t="str">
        <f t="shared" ref="T5:T17" si="12">_xlfn.CONCAT(F5,"X",F5,"X",Q5)</f>
        <v>32X32X64</v>
      </c>
      <c r="X5" s="6">
        <f t="shared" si="2"/>
        <v>2048</v>
      </c>
    </row>
    <row r="6" spans="3:24" x14ac:dyDescent="0.2">
      <c r="D6" t="s">
        <v>56</v>
      </c>
      <c r="E6" s="6">
        <f t="shared" si="3"/>
        <v>32</v>
      </c>
      <c r="F6" s="6">
        <f t="shared" ref="F6" si="13">INT((E6-J6*(N6-1)+2*J6-1)/I6)+1</f>
        <v>16</v>
      </c>
      <c r="G6" s="6">
        <f t="shared" si="5"/>
        <v>1</v>
      </c>
      <c r="H6" s="6">
        <f t="shared" si="6"/>
        <v>2</v>
      </c>
      <c r="I6" s="6">
        <v>2</v>
      </c>
      <c r="J6" s="6">
        <f t="shared" ref="J6" si="14">K6*(N6-1)/2</f>
        <v>1</v>
      </c>
      <c r="K6" s="6">
        <v>1</v>
      </c>
      <c r="L6" s="6">
        <f t="shared" si="8"/>
        <v>7</v>
      </c>
      <c r="M6" s="6">
        <f t="shared" ref="M6" si="15">L6+(G6*(N6-1))*K6</f>
        <v>9</v>
      </c>
      <c r="N6" s="6">
        <v>3</v>
      </c>
      <c r="O6" s="6" t="str">
        <f t="shared" ref="O6" si="16">_xlfn.CONCAT(N6,"X",N6,"X",P6,"X",Q6)</f>
        <v>3X3X64X64</v>
      </c>
      <c r="P6" s="6">
        <f t="shared" si="11"/>
        <v>64</v>
      </c>
      <c r="Q6" s="6">
        <f t="shared" ref="Q6" si="17">IF(S6="Y",R6,P6)</f>
        <v>64</v>
      </c>
      <c r="R6" s="6">
        <v>64</v>
      </c>
      <c r="S6" s="6" t="s">
        <v>37</v>
      </c>
      <c r="T6" s="6" t="str">
        <f t="shared" ref="T6" si="18">_xlfn.CONCAT(F6,"X",F6,"X",Q6)</f>
        <v>16X16X64</v>
      </c>
      <c r="X6" s="6">
        <f t="shared" ref="X6" si="19">N6*N6*P6*Q6 +W6</f>
        <v>36864</v>
      </c>
    </row>
    <row r="7" spans="3:24" x14ac:dyDescent="0.2">
      <c r="D7" s="2" t="s">
        <v>33</v>
      </c>
      <c r="E7" s="6">
        <f>F6</f>
        <v>16</v>
      </c>
      <c r="F7" s="6">
        <f t="shared" si="4"/>
        <v>16</v>
      </c>
      <c r="G7" s="6">
        <f>H6</f>
        <v>2</v>
      </c>
      <c r="H7" s="6">
        <f t="shared" si="6"/>
        <v>2</v>
      </c>
      <c r="I7" s="6">
        <v>1</v>
      </c>
      <c r="J7" s="6">
        <f t="shared" si="7"/>
        <v>0</v>
      </c>
      <c r="K7" s="6">
        <v>2</v>
      </c>
      <c r="L7" s="6">
        <f>M6</f>
        <v>9</v>
      </c>
      <c r="M7" s="6">
        <f t="shared" si="9"/>
        <v>9</v>
      </c>
      <c r="N7" s="6">
        <f t="shared" ref="N7:N17" si="20">IF(D7="MP",2,IF(D7="1X1 Conv1d",1,3))</f>
        <v>1</v>
      </c>
      <c r="O7" s="6" t="str">
        <f t="shared" si="10"/>
        <v>1X1X64X32</v>
      </c>
      <c r="P7" s="6">
        <f>Q6</f>
        <v>64</v>
      </c>
      <c r="Q7" s="6">
        <f t="shared" si="0"/>
        <v>32</v>
      </c>
      <c r="R7" s="6">
        <v>32</v>
      </c>
      <c r="S7" s="6" t="s">
        <v>37</v>
      </c>
      <c r="T7" s="6" t="str">
        <f t="shared" si="12"/>
        <v>16X16X32</v>
      </c>
      <c r="X7" s="6">
        <f t="shared" ref="X7:X17" si="21">N7*N7*P7*Q7 +W7</f>
        <v>2048</v>
      </c>
    </row>
    <row r="8" spans="3:24" x14ac:dyDescent="0.2">
      <c r="D8" t="s">
        <v>57</v>
      </c>
      <c r="E8" s="6">
        <f t="shared" si="3"/>
        <v>16</v>
      </c>
      <c r="F8" s="6">
        <f t="shared" si="4"/>
        <v>16</v>
      </c>
      <c r="G8" s="6">
        <f t="shared" si="5"/>
        <v>2</v>
      </c>
      <c r="H8" s="6">
        <f t="shared" si="6"/>
        <v>2</v>
      </c>
      <c r="I8" s="6">
        <v>1</v>
      </c>
      <c r="J8" s="6">
        <f t="shared" si="7"/>
        <v>2</v>
      </c>
      <c r="K8" s="6">
        <v>2</v>
      </c>
      <c r="L8" s="6">
        <f t="shared" si="8"/>
        <v>9</v>
      </c>
      <c r="M8" s="6">
        <f t="shared" si="9"/>
        <v>17</v>
      </c>
      <c r="N8" s="6">
        <f t="shared" si="20"/>
        <v>3</v>
      </c>
      <c r="O8" s="6" t="str">
        <f t="shared" si="10"/>
        <v>3X3X32X32</v>
      </c>
      <c r="P8" s="6">
        <f t="shared" si="11"/>
        <v>32</v>
      </c>
      <c r="Q8" s="6">
        <f t="shared" si="0"/>
        <v>32</v>
      </c>
      <c r="R8" s="6">
        <v>32</v>
      </c>
      <c r="S8" s="6" t="s">
        <v>37</v>
      </c>
      <c r="T8" s="6" t="str">
        <f t="shared" si="12"/>
        <v>16X16X32</v>
      </c>
      <c r="V8" t="s">
        <v>64</v>
      </c>
      <c r="W8">
        <f t="shared" ref="W8:W14" si="22">Q8</f>
        <v>32</v>
      </c>
      <c r="X8" s="6">
        <f t="shared" si="21"/>
        <v>9248</v>
      </c>
    </row>
    <row r="9" spans="3:24" x14ac:dyDescent="0.2">
      <c r="D9" t="s">
        <v>58</v>
      </c>
      <c r="E9" s="6">
        <f t="shared" si="3"/>
        <v>16</v>
      </c>
      <c r="F9" s="6">
        <f t="shared" si="4"/>
        <v>16</v>
      </c>
      <c r="G9" s="6">
        <f t="shared" si="5"/>
        <v>2</v>
      </c>
      <c r="H9" s="6">
        <f t="shared" si="6"/>
        <v>2</v>
      </c>
      <c r="I9" s="6">
        <v>1</v>
      </c>
      <c r="J9" s="6">
        <f t="shared" si="7"/>
        <v>2</v>
      </c>
      <c r="K9" s="6">
        <v>2</v>
      </c>
      <c r="L9" s="6">
        <f t="shared" si="8"/>
        <v>17</v>
      </c>
      <c r="M9" s="6">
        <f t="shared" si="9"/>
        <v>25</v>
      </c>
      <c r="N9" s="6">
        <f t="shared" si="20"/>
        <v>3</v>
      </c>
      <c r="O9" s="6" t="str">
        <f t="shared" si="10"/>
        <v>3X3X32X64</v>
      </c>
      <c r="P9" s="6">
        <f t="shared" si="11"/>
        <v>32</v>
      </c>
      <c r="Q9" s="6">
        <f t="shared" si="0"/>
        <v>64</v>
      </c>
      <c r="R9" s="6">
        <v>64</v>
      </c>
      <c r="S9" s="6" t="s">
        <v>37</v>
      </c>
      <c r="T9" s="6" t="str">
        <f t="shared" si="12"/>
        <v>16X16X64</v>
      </c>
      <c r="V9" t="s">
        <v>64</v>
      </c>
      <c r="W9">
        <f t="shared" si="22"/>
        <v>64</v>
      </c>
      <c r="X9" s="6">
        <f t="shared" si="21"/>
        <v>18496</v>
      </c>
    </row>
    <row r="10" spans="3:24" x14ac:dyDescent="0.2">
      <c r="D10" t="s">
        <v>59</v>
      </c>
      <c r="E10" s="6">
        <f t="shared" si="3"/>
        <v>16</v>
      </c>
      <c r="F10" s="6">
        <f t="shared" si="4"/>
        <v>8</v>
      </c>
      <c r="G10" s="6">
        <f t="shared" si="5"/>
        <v>2</v>
      </c>
      <c r="H10" s="6">
        <f t="shared" si="6"/>
        <v>4</v>
      </c>
      <c r="I10" s="6">
        <v>2</v>
      </c>
      <c r="J10" s="6">
        <f t="shared" si="7"/>
        <v>2</v>
      </c>
      <c r="K10" s="6">
        <v>2</v>
      </c>
      <c r="L10" s="6">
        <f t="shared" si="8"/>
        <v>25</v>
      </c>
      <c r="M10" s="6">
        <f t="shared" si="9"/>
        <v>33</v>
      </c>
      <c r="N10" s="6">
        <f t="shared" si="20"/>
        <v>3</v>
      </c>
      <c r="O10" s="6" t="str">
        <f t="shared" si="10"/>
        <v>3X3X64X64</v>
      </c>
      <c r="P10" s="6">
        <f t="shared" si="11"/>
        <v>64</v>
      </c>
      <c r="Q10" s="6">
        <f t="shared" si="0"/>
        <v>64</v>
      </c>
      <c r="R10" s="6">
        <v>64</v>
      </c>
      <c r="S10" s="6" t="s">
        <v>37</v>
      </c>
      <c r="T10" s="6" t="str">
        <f t="shared" si="12"/>
        <v>8X8X64</v>
      </c>
      <c r="V10" t="s">
        <v>64</v>
      </c>
      <c r="W10">
        <f t="shared" si="22"/>
        <v>64</v>
      </c>
      <c r="X10" s="6">
        <f t="shared" si="21"/>
        <v>36928</v>
      </c>
    </row>
    <row r="11" spans="3:24" x14ac:dyDescent="0.2">
      <c r="D11" s="2" t="s">
        <v>33</v>
      </c>
      <c r="E11" s="6">
        <f t="shared" si="3"/>
        <v>8</v>
      </c>
      <c r="F11" s="6">
        <f t="shared" si="4"/>
        <v>8</v>
      </c>
      <c r="G11" s="6">
        <f t="shared" si="5"/>
        <v>4</v>
      </c>
      <c r="H11" s="6">
        <f t="shared" si="6"/>
        <v>4</v>
      </c>
      <c r="I11" s="6">
        <v>1</v>
      </c>
      <c r="J11" s="6">
        <f t="shared" si="7"/>
        <v>0</v>
      </c>
      <c r="K11" s="6">
        <v>2</v>
      </c>
      <c r="L11" s="6">
        <f t="shared" si="8"/>
        <v>33</v>
      </c>
      <c r="M11" s="6">
        <f t="shared" si="9"/>
        <v>33</v>
      </c>
      <c r="N11" s="6">
        <f t="shared" si="20"/>
        <v>1</v>
      </c>
      <c r="O11" s="6" t="str">
        <f t="shared" si="10"/>
        <v>1X1X64X32</v>
      </c>
      <c r="P11" s="6">
        <f t="shared" si="11"/>
        <v>64</v>
      </c>
      <c r="Q11" s="6">
        <f t="shared" si="0"/>
        <v>32</v>
      </c>
      <c r="R11" s="6">
        <v>32</v>
      </c>
      <c r="S11" s="6" t="s">
        <v>37</v>
      </c>
      <c r="T11" s="6" t="str">
        <f t="shared" si="12"/>
        <v>8X8X32</v>
      </c>
      <c r="X11" s="6">
        <f t="shared" si="21"/>
        <v>2048</v>
      </c>
    </row>
    <row r="12" spans="3:24" x14ac:dyDescent="0.2">
      <c r="D12" t="s">
        <v>60</v>
      </c>
      <c r="E12" s="6">
        <f t="shared" si="3"/>
        <v>8</v>
      </c>
      <c r="F12" s="6">
        <f t="shared" si="4"/>
        <v>8</v>
      </c>
      <c r="G12" s="6">
        <f t="shared" si="5"/>
        <v>4</v>
      </c>
      <c r="H12" s="6">
        <f t="shared" si="6"/>
        <v>4</v>
      </c>
      <c r="I12" s="6">
        <v>1</v>
      </c>
      <c r="J12" s="6">
        <f t="shared" si="7"/>
        <v>2</v>
      </c>
      <c r="K12" s="6">
        <v>2</v>
      </c>
      <c r="L12" s="6">
        <f t="shared" si="8"/>
        <v>33</v>
      </c>
      <c r="M12" s="6">
        <f t="shared" si="9"/>
        <v>49</v>
      </c>
      <c r="N12" s="6">
        <f t="shared" si="20"/>
        <v>3</v>
      </c>
      <c r="O12" s="6" t="str">
        <f t="shared" si="10"/>
        <v>3X3X32X32</v>
      </c>
      <c r="P12" s="6">
        <f t="shared" si="11"/>
        <v>32</v>
      </c>
      <c r="Q12" s="6">
        <f t="shared" si="0"/>
        <v>32</v>
      </c>
      <c r="R12" s="6">
        <v>32</v>
      </c>
      <c r="S12" s="6" t="s">
        <v>37</v>
      </c>
      <c r="T12" s="6" t="str">
        <f t="shared" si="12"/>
        <v>8X8X32</v>
      </c>
      <c r="V12" t="s">
        <v>64</v>
      </c>
      <c r="W12">
        <f t="shared" si="22"/>
        <v>32</v>
      </c>
      <c r="X12" s="6">
        <f t="shared" si="21"/>
        <v>9248</v>
      </c>
    </row>
    <row r="13" spans="3:24" x14ac:dyDescent="0.2">
      <c r="D13" t="s">
        <v>61</v>
      </c>
      <c r="E13" s="6">
        <f t="shared" si="3"/>
        <v>8</v>
      </c>
      <c r="F13" s="6">
        <f t="shared" si="4"/>
        <v>8</v>
      </c>
      <c r="G13" s="6">
        <f t="shared" si="5"/>
        <v>4</v>
      </c>
      <c r="H13" s="6">
        <f t="shared" si="6"/>
        <v>4</v>
      </c>
      <c r="I13" s="6">
        <v>1</v>
      </c>
      <c r="J13" s="6">
        <f t="shared" si="7"/>
        <v>2</v>
      </c>
      <c r="K13" s="6">
        <v>2</v>
      </c>
      <c r="L13" s="6">
        <f t="shared" si="8"/>
        <v>49</v>
      </c>
      <c r="M13" s="6">
        <f t="shared" si="9"/>
        <v>65</v>
      </c>
      <c r="N13" s="6">
        <f t="shared" si="20"/>
        <v>3</v>
      </c>
      <c r="O13" s="6" t="str">
        <f t="shared" si="10"/>
        <v>3X3X32X64</v>
      </c>
      <c r="P13" s="6">
        <f t="shared" si="11"/>
        <v>32</v>
      </c>
      <c r="Q13" s="6">
        <f t="shared" si="0"/>
        <v>64</v>
      </c>
      <c r="R13" s="6">
        <v>64</v>
      </c>
      <c r="S13" s="6" t="s">
        <v>37</v>
      </c>
      <c r="T13" s="6" t="str">
        <f t="shared" si="12"/>
        <v>8X8X64</v>
      </c>
      <c r="V13" t="s">
        <v>64</v>
      </c>
      <c r="W13">
        <f t="shared" si="22"/>
        <v>64</v>
      </c>
      <c r="X13" s="6">
        <f t="shared" si="21"/>
        <v>18496</v>
      </c>
    </row>
    <row r="14" spans="3:24" x14ac:dyDescent="0.2">
      <c r="D14" t="s">
        <v>62</v>
      </c>
      <c r="E14" s="6">
        <f t="shared" si="3"/>
        <v>8</v>
      </c>
      <c r="F14" s="6">
        <f t="shared" si="4"/>
        <v>4</v>
      </c>
      <c r="G14" s="6">
        <f t="shared" si="5"/>
        <v>4</v>
      </c>
      <c r="H14" s="6">
        <f t="shared" si="6"/>
        <v>8</v>
      </c>
      <c r="I14" s="6">
        <v>2</v>
      </c>
      <c r="J14" s="6">
        <f t="shared" si="7"/>
        <v>2</v>
      </c>
      <c r="K14" s="6">
        <v>2</v>
      </c>
      <c r="L14" s="6">
        <f t="shared" si="8"/>
        <v>65</v>
      </c>
      <c r="M14" s="6">
        <f t="shared" si="9"/>
        <v>81</v>
      </c>
      <c r="N14" s="6">
        <f t="shared" si="20"/>
        <v>3</v>
      </c>
      <c r="O14" s="6" t="str">
        <f t="shared" si="10"/>
        <v>3X3X64X64</v>
      </c>
      <c r="P14" s="6">
        <f t="shared" si="11"/>
        <v>64</v>
      </c>
      <c r="Q14" s="6">
        <f t="shared" si="0"/>
        <v>64</v>
      </c>
      <c r="R14" s="6">
        <v>64</v>
      </c>
      <c r="S14" s="6" t="s">
        <v>37</v>
      </c>
      <c r="T14" s="6" t="str">
        <f t="shared" si="12"/>
        <v>4X4X64</v>
      </c>
      <c r="V14" t="s">
        <v>64</v>
      </c>
      <c r="W14">
        <f t="shared" si="22"/>
        <v>64</v>
      </c>
      <c r="X14" s="6">
        <f t="shared" si="21"/>
        <v>36928</v>
      </c>
    </row>
    <row r="15" spans="3:24" x14ac:dyDescent="0.2">
      <c r="D15" s="2" t="s">
        <v>33</v>
      </c>
      <c r="E15" s="6">
        <f t="shared" si="3"/>
        <v>4</v>
      </c>
      <c r="F15" s="6">
        <f t="shared" si="4"/>
        <v>4</v>
      </c>
      <c r="G15" s="6">
        <f t="shared" si="5"/>
        <v>8</v>
      </c>
      <c r="H15" s="6">
        <f t="shared" si="6"/>
        <v>8</v>
      </c>
      <c r="I15" s="6">
        <v>1</v>
      </c>
      <c r="J15" s="6">
        <f t="shared" si="7"/>
        <v>0</v>
      </c>
      <c r="K15" s="6">
        <v>2</v>
      </c>
      <c r="L15" s="6">
        <f t="shared" si="8"/>
        <v>81</v>
      </c>
      <c r="M15" s="6">
        <f t="shared" si="9"/>
        <v>81</v>
      </c>
      <c r="N15" s="6">
        <f t="shared" si="20"/>
        <v>1</v>
      </c>
      <c r="O15" s="6" t="str">
        <f t="shared" si="10"/>
        <v>1X1X64X32</v>
      </c>
      <c r="P15" s="6">
        <f t="shared" si="11"/>
        <v>64</v>
      </c>
      <c r="Q15" s="6">
        <f t="shared" si="0"/>
        <v>32</v>
      </c>
      <c r="R15" s="6">
        <v>32</v>
      </c>
      <c r="S15" s="6" t="s">
        <v>37</v>
      </c>
      <c r="T15" s="6" t="str">
        <f t="shared" si="12"/>
        <v>4X4X32</v>
      </c>
      <c r="X15" s="6">
        <f t="shared" si="21"/>
        <v>2048</v>
      </c>
    </row>
    <row r="16" spans="3:24" x14ac:dyDescent="0.2">
      <c r="D16" t="s">
        <v>47</v>
      </c>
      <c r="E16" s="6">
        <f t="shared" si="3"/>
        <v>4</v>
      </c>
      <c r="F16" s="6">
        <f t="shared" si="4"/>
        <v>4</v>
      </c>
      <c r="G16" s="6">
        <f t="shared" si="5"/>
        <v>8</v>
      </c>
      <c r="H16" s="6">
        <f t="shared" si="6"/>
        <v>8</v>
      </c>
      <c r="I16" s="6">
        <v>1</v>
      </c>
      <c r="J16" s="6">
        <f t="shared" si="7"/>
        <v>2</v>
      </c>
      <c r="K16" s="6">
        <v>2</v>
      </c>
      <c r="L16" s="6">
        <f t="shared" si="8"/>
        <v>81</v>
      </c>
      <c r="M16" s="6">
        <f t="shared" si="9"/>
        <v>113</v>
      </c>
      <c r="N16" s="6">
        <f t="shared" si="20"/>
        <v>3</v>
      </c>
      <c r="O16" s="6" t="str">
        <f t="shared" si="10"/>
        <v>3X3X32X32</v>
      </c>
      <c r="P16" s="6">
        <f t="shared" si="11"/>
        <v>32</v>
      </c>
      <c r="Q16" s="6">
        <f t="shared" si="0"/>
        <v>32</v>
      </c>
      <c r="R16" s="6">
        <v>32</v>
      </c>
      <c r="S16" s="6" t="s">
        <v>37</v>
      </c>
      <c r="T16" s="6" t="str">
        <f t="shared" si="12"/>
        <v>4X4X32</v>
      </c>
      <c r="X16" s="6">
        <f t="shared" si="21"/>
        <v>9216</v>
      </c>
    </row>
    <row r="17" spans="3:24" x14ac:dyDescent="0.2">
      <c r="C17" t="s">
        <v>44</v>
      </c>
      <c r="D17" s="5" t="s">
        <v>48</v>
      </c>
      <c r="E17" s="6">
        <f t="shared" si="3"/>
        <v>4</v>
      </c>
      <c r="F17" s="6">
        <f t="shared" si="4"/>
        <v>4</v>
      </c>
      <c r="G17" s="6">
        <f t="shared" si="5"/>
        <v>8</v>
      </c>
      <c r="H17" s="6">
        <f t="shared" si="6"/>
        <v>8</v>
      </c>
      <c r="I17" s="6">
        <v>1</v>
      </c>
      <c r="J17" s="6">
        <f t="shared" si="7"/>
        <v>2</v>
      </c>
      <c r="K17" s="6">
        <v>2</v>
      </c>
      <c r="L17" s="6">
        <f t="shared" si="8"/>
        <v>113</v>
      </c>
      <c r="M17" s="6">
        <f t="shared" si="9"/>
        <v>145</v>
      </c>
      <c r="N17" s="6">
        <f t="shared" si="20"/>
        <v>3</v>
      </c>
      <c r="O17" s="6" t="str">
        <f t="shared" si="10"/>
        <v>3X3X32X64</v>
      </c>
      <c r="P17" s="6">
        <f t="shared" si="11"/>
        <v>32</v>
      </c>
      <c r="Q17" s="6">
        <f t="shared" si="0"/>
        <v>64</v>
      </c>
      <c r="R17" s="6">
        <v>64</v>
      </c>
      <c r="S17" s="6" t="s">
        <v>37</v>
      </c>
      <c r="T17" s="6" t="str">
        <f t="shared" si="12"/>
        <v>4X4X64</v>
      </c>
      <c r="U17" s="6">
        <f>F17*F17*Q17</f>
        <v>1024</v>
      </c>
      <c r="X17" s="6">
        <f t="shared" si="21"/>
        <v>18432</v>
      </c>
    </row>
    <row r="18" spans="3:24" s="6" customFormat="1" x14ac:dyDescent="0.2">
      <c r="C18"/>
      <c r="D18" s="2" t="s">
        <v>26</v>
      </c>
      <c r="E18" s="6">
        <f>U17</f>
        <v>1024</v>
      </c>
      <c r="V18"/>
      <c r="W18"/>
    </row>
    <row r="19" spans="3:24" s="6" customFormat="1" x14ac:dyDescent="0.2">
      <c r="C19"/>
      <c r="D19" s="2" t="s">
        <v>41</v>
      </c>
      <c r="E19" s="6" t="str">
        <f>_xlfn.CONCAT(E18,"X",E20)</f>
        <v>1024X10</v>
      </c>
      <c r="V19"/>
      <c r="W19"/>
    </row>
    <row r="20" spans="3:24" s="6" customFormat="1" x14ac:dyDescent="0.2">
      <c r="C20"/>
      <c r="D20" s="2" t="s">
        <v>24</v>
      </c>
      <c r="E20" s="6">
        <v>10</v>
      </c>
      <c r="V20"/>
      <c r="W20"/>
    </row>
    <row r="23" spans="3:24" s="6" customFormat="1" x14ac:dyDescent="0.2">
      <c r="C23" s="3"/>
      <c r="D23" s="3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V23"/>
      <c r="W23"/>
    </row>
    <row r="24" spans="3:24" s="6" customFormat="1" x14ac:dyDescent="0.2">
      <c r="C24" s="4" t="s">
        <v>43</v>
      </c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V24"/>
      <c r="W24"/>
    </row>
    <row r="25" spans="3:24" s="6" customFormat="1" x14ac:dyDescent="0.2">
      <c r="C25" s="3"/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V25"/>
      <c r="W25"/>
    </row>
    <row r="26" spans="3:24" s="6" customFormat="1" x14ac:dyDescent="0.2">
      <c r="C26" s="3"/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V26"/>
      <c r="W26"/>
    </row>
    <row r="27" spans="3:24" s="6" customFormat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V27"/>
      <c r="W27"/>
    </row>
    <row r="28" spans="3:24" s="6" customFormat="1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V28"/>
      <c r="W28"/>
    </row>
    <row r="29" spans="3:24" s="6" customFormat="1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V29"/>
      <c r="W29"/>
    </row>
    <row r="30" spans="3:24" s="6" customFormat="1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V30"/>
      <c r="W30"/>
    </row>
    <row r="31" spans="3:24" s="6" customFormat="1" x14ac:dyDescent="0.2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V31"/>
      <c r="W31"/>
    </row>
    <row r="32" spans="3:24" s="6" customFormat="1" x14ac:dyDescent="0.2">
      <c r="C32" s="3"/>
      <c r="D32" s="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V32"/>
      <c r="W32"/>
    </row>
    <row r="33" spans="3:23" s="6" customFormat="1" x14ac:dyDescent="0.2">
      <c r="C33" s="3"/>
      <c r="D33" s="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V33"/>
      <c r="W33"/>
    </row>
    <row r="34" spans="3:23" s="6" customFormat="1" x14ac:dyDescent="0.2">
      <c r="C34" s="3"/>
      <c r="D34" s="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V34"/>
      <c r="W34"/>
    </row>
    <row r="35" spans="3:23" s="6" customFormat="1" x14ac:dyDescent="0.2">
      <c r="C35" s="3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V35"/>
      <c r="W35"/>
    </row>
    <row r="36" spans="3:23" s="6" customFormat="1" x14ac:dyDescent="0.2">
      <c r="C36" s="3"/>
      <c r="D36" s="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V36"/>
      <c r="W36"/>
    </row>
    <row r="37" spans="3:23" s="6" customFormat="1" x14ac:dyDescent="0.2">
      <c r="C37" s="3"/>
      <c r="D37" s="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V37"/>
      <c r="W37"/>
    </row>
    <row r="38" spans="3:23" s="6" customFormat="1" x14ac:dyDescent="0.2">
      <c r="C38" s="3"/>
      <c r="D38" s="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V38"/>
      <c r="W38"/>
    </row>
    <row r="39" spans="3:23" s="6" customFormat="1" x14ac:dyDescent="0.2">
      <c r="C39" s="3"/>
      <c r="D39" s="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V39"/>
      <c r="W39"/>
    </row>
    <row r="40" spans="3:23" s="6" customFormat="1" x14ac:dyDescent="0.2">
      <c r="C40" s="3"/>
      <c r="D40" s="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V40"/>
      <c r="W40"/>
    </row>
    <row r="41" spans="3:23" s="6" customFormat="1" x14ac:dyDescent="0.2">
      <c r="C41" s="3"/>
      <c r="D41" s="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V41"/>
      <c r="W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B544-8235-4843-8869-EA7D46EEB0EF}">
  <dimension ref="C1:X42"/>
  <sheetViews>
    <sheetView tabSelected="1" topLeftCell="C1" zoomScale="80" zoomScaleNormal="80" workbookViewId="0">
      <selection activeCell="S43" sqref="S43"/>
    </sheetView>
  </sheetViews>
  <sheetFormatPr baseColWidth="10" defaultRowHeight="16" x14ac:dyDescent="0.2"/>
  <cols>
    <col min="3" max="3" width="47.6640625" customWidth="1"/>
    <col min="4" max="4" width="18.5" bestFit="1" customWidth="1"/>
    <col min="5" max="5" width="10.83203125" style="6"/>
    <col min="6" max="6" width="21.1640625" style="6" customWidth="1"/>
    <col min="7" max="7" width="9.5" style="6" customWidth="1"/>
    <col min="8" max="8" width="9" style="6" customWidth="1"/>
    <col min="9" max="9" width="8.1640625" style="6" customWidth="1"/>
    <col min="10" max="10" width="12.6640625" style="6" customWidth="1"/>
    <col min="11" max="11" width="9.1640625" style="6" customWidth="1"/>
    <col min="12" max="12" width="8.83203125" style="6" customWidth="1"/>
    <col min="13" max="13" width="15" style="6" customWidth="1"/>
    <col min="14" max="14" width="12.5" style="6" customWidth="1"/>
    <col min="15" max="15" width="25.1640625" style="6" customWidth="1"/>
    <col min="16" max="16" width="9.6640625" style="6" customWidth="1"/>
    <col min="17" max="17" width="15.33203125" style="6" customWidth="1"/>
    <col min="18" max="18" width="15.83203125" style="6" bestFit="1" customWidth="1"/>
    <col min="19" max="19" width="14.83203125" style="6" customWidth="1"/>
    <col min="20" max="20" width="14.83203125" style="6" bestFit="1" customWidth="1"/>
    <col min="21" max="21" width="10.83203125" style="6"/>
    <col min="22" max="22" width="27.5" bestFit="1" customWidth="1"/>
    <col min="23" max="23" width="27.5" customWidth="1"/>
    <col min="24" max="24" width="15" style="6" bestFit="1" customWidth="1"/>
  </cols>
  <sheetData>
    <row r="1" spans="3:24" s="8" customFormat="1" ht="80" customHeight="1" x14ac:dyDescent="0.2">
      <c r="C1" s="8" t="s">
        <v>5</v>
      </c>
      <c r="E1" s="11">
        <v>3</v>
      </c>
      <c r="F1" s="11" t="s">
        <v>67</v>
      </c>
      <c r="G1" s="11"/>
      <c r="H1" s="11"/>
      <c r="I1" s="11"/>
      <c r="J1" s="11" t="s">
        <v>51</v>
      </c>
      <c r="K1" s="11"/>
      <c r="L1" s="11"/>
      <c r="M1" s="11" t="s">
        <v>52</v>
      </c>
      <c r="N1" s="11"/>
      <c r="O1" s="11"/>
      <c r="P1" s="11"/>
      <c r="Q1" s="11"/>
      <c r="R1" s="11"/>
      <c r="S1" s="11"/>
      <c r="T1" s="11"/>
      <c r="U1" s="11"/>
      <c r="W1" s="14" t="s">
        <v>66</v>
      </c>
      <c r="X1" s="12">
        <f>SUBTOTAL(9,X3:X18)</f>
        <v>174368</v>
      </c>
    </row>
    <row r="2" spans="3:24" s="9" customFormat="1" x14ac:dyDescent="0.2">
      <c r="E2" s="10" t="s">
        <v>0</v>
      </c>
      <c r="F2" s="10" t="s">
        <v>25</v>
      </c>
      <c r="G2" s="10" t="s">
        <v>28</v>
      </c>
      <c r="H2" s="10" t="s">
        <v>29</v>
      </c>
      <c r="I2" s="10" t="s">
        <v>30</v>
      </c>
      <c r="J2" s="10" t="s">
        <v>49</v>
      </c>
      <c r="K2" s="10" t="s">
        <v>50</v>
      </c>
      <c r="L2" s="10" t="s">
        <v>31</v>
      </c>
      <c r="M2" s="10" t="s">
        <v>27</v>
      </c>
      <c r="N2" s="10" t="s">
        <v>32</v>
      </c>
      <c r="O2" s="10" t="s">
        <v>39</v>
      </c>
      <c r="P2" s="10" t="s">
        <v>34</v>
      </c>
      <c r="Q2" s="10" t="s">
        <v>35</v>
      </c>
      <c r="R2" s="10" t="s">
        <v>38</v>
      </c>
      <c r="S2" s="10" t="s">
        <v>36</v>
      </c>
      <c r="T2" s="10" t="s">
        <v>40</v>
      </c>
      <c r="U2" s="10"/>
      <c r="V2" s="9" t="s">
        <v>63</v>
      </c>
      <c r="W2" s="9" t="s">
        <v>65</v>
      </c>
      <c r="X2" s="10" t="s">
        <v>53</v>
      </c>
    </row>
    <row r="3" spans="3:24" x14ac:dyDescent="0.2">
      <c r="D3" t="s">
        <v>54</v>
      </c>
      <c r="E3" s="6">
        <v>32</v>
      </c>
      <c r="F3" s="6">
        <f>INT((E3-J3*(N3-1)+2*J3-1)/I3)+1</f>
        <v>32</v>
      </c>
      <c r="G3" s="6">
        <f>1</f>
        <v>1</v>
      </c>
      <c r="H3" s="6">
        <f>G3*I3</f>
        <v>1</v>
      </c>
      <c r="I3" s="6">
        <v>1</v>
      </c>
      <c r="J3" s="6">
        <f>K3*(N3-1)/2</f>
        <v>2</v>
      </c>
      <c r="K3" s="6">
        <v>2</v>
      </c>
      <c r="L3" s="6">
        <v>1</v>
      </c>
      <c r="M3" s="6">
        <f>L3+(G3*(N3-1))*K3</f>
        <v>5</v>
      </c>
      <c r="N3" s="6">
        <f>IF(D3="MP",2,IF(D3="1X1 Conv1d",1,3))</f>
        <v>3</v>
      </c>
      <c r="O3" s="6" t="str">
        <f>_xlfn.CONCAT(N3,"X",N3,"X",P3,"X",Q3)</f>
        <v>3X3X3X64</v>
      </c>
      <c r="P3" s="6">
        <v>3</v>
      </c>
      <c r="Q3" s="6">
        <f>IF(S3="Y",R3,P3)</f>
        <v>64</v>
      </c>
      <c r="R3" s="6">
        <v>64</v>
      </c>
      <c r="S3" s="6" t="s">
        <v>37</v>
      </c>
      <c r="T3" s="6" t="str">
        <f>_xlfn.CONCAT(F3,"X",F3,"X",Q3)</f>
        <v>32X32X64</v>
      </c>
      <c r="V3" t="s">
        <v>64</v>
      </c>
      <c r="W3">
        <f>Q3</f>
        <v>64</v>
      </c>
      <c r="X3" s="6">
        <f>N3*N3*P3*Q3 +W3</f>
        <v>1792</v>
      </c>
    </row>
    <row r="4" spans="3:24" x14ac:dyDescent="0.2">
      <c r="D4" t="s">
        <v>68</v>
      </c>
      <c r="E4" s="6">
        <f>F3</f>
        <v>32</v>
      </c>
      <c r="F4" s="6">
        <f>INT((E4-J4*(N4-1)+2*J4-1)/I4)+1</f>
        <v>32</v>
      </c>
      <c r="G4" s="6">
        <f>H3</f>
        <v>1</v>
      </c>
      <c r="H4" s="6">
        <f>G4*I4</f>
        <v>1</v>
      </c>
      <c r="I4" s="6">
        <v>1</v>
      </c>
      <c r="J4" s="6">
        <f>K4*(N4-1)/2</f>
        <v>1</v>
      </c>
      <c r="K4" s="6">
        <v>1</v>
      </c>
      <c r="L4" s="6">
        <f>M3</f>
        <v>5</v>
      </c>
      <c r="M4" s="6">
        <f>L4+(G4*(N4-1))*K4</f>
        <v>7</v>
      </c>
      <c r="N4" s="6">
        <f>IF(D4="MP",2,IF(D4="1X1 Conv1d",1,3))</f>
        <v>3</v>
      </c>
      <c r="O4" s="6" t="str">
        <f>_xlfn.CONCAT(N4,"X",N4,"X",P4,"X",Q4)</f>
        <v>3X3X1X64</v>
      </c>
      <c r="P4" s="15">
        <v>1</v>
      </c>
      <c r="Q4" s="6">
        <f t="shared" ref="Q4:Q18" si="0">IF(S4="Y",R4,P4)</f>
        <v>64</v>
      </c>
      <c r="R4" s="6">
        <v>64</v>
      </c>
      <c r="S4" s="6" t="s">
        <v>37</v>
      </c>
      <c r="T4" s="6" t="str">
        <f>_xlfn.CONCAT(F4,"X",F4,"X",Q4)</f>
        <v>32X32X64</v>
      </c>
      <c r="V4" t="s">
        <v>64</v>
      </c>
      <c r="W4">
        <v>32</v>
      </c>
      <c r="X4" s="6">
        <f t="shared" ref="X4:X18" si="1">N4*N4*P4*Q4 +W4</f>
        <v>608</v>
      </c>
    </row>
    <row r="5" spans="3:24" x14ac:dyDescent="0.2">
      <c r="D5" t="s">
        <v>69</v>
      </c>
      <c r="E5" s="6">
        <f t="shared" ref="E5:E18" si="2">F4</f>
        <v>32</v>
      </c>
      <c r="F5" s="6">
        <f t="shared" ref="F5:F18" si="3">INT((E5-J5*(N5-1)+2*J5-1)/I5)+1</f>
        <v>32</v>
      </c>
      <c r="G5" s="6">
        <f t="shared" ref="G5:G18" si="4">H4</f>
        <v>1</v>
      </c>
      <c r="H5" s="6">
        <f t="shared" ref="H5:H18" si="5">G5*I5</f>
        <v>1</v>
      </c>
      <c r="I5" s="6">
        <v>1</v>
      </c>
      <c r="J5" s="6">
        <f t="shared" ref="J5:J18" si="6">K5*(N5-1)/2</f>
        <v>0</v>
      </c>
      <c r="K5" s="6">
        <v>1</v>
      </c>
      <c r="L5" s="6">
        <f t="shared" ref="L5:L18" si="7">M4</f>
        <v>7</v>
      </c>
      <c r="M5" s="6">
        <f t="shared" ref="M5:M18" si="8">L5+(G5*(N5-1))*K5</f>
        <v>7</v>
      </c>
      <c r="N5" s="6">
        <v>1</v>
      </c>
      <c r="O5" s="6" t="str">
        <f t="shared" ref="O5:O18" si="9">_xlfn.CONCAT(N5,"X",N5,"X",P5,"X",Q5)</f>
        <v>1X1X64X64</v>
      </c>
      <c r="P5" s="6">
        <f t="shared" ref="P5:P18" si="10">Q4</f>
        <v>64</v>
      </c>
      <c r="Q5" s="6">
        <f t="shared" si="0"/>
        <v>64</v>
      </c>
      <c r="R5" s="6">
        <v>64</v>
      </c>
      <c r="S5" s="6" t="s">
        <v>37</v>
      </c>
      <c r="T5" s="6" t="str">
        <f t="shared" ref="T5:T18" si="11">_xlfn.CONCAT(F5,"X",F5,"X",Q5)</f>
        <v>32X32X64</v>
      </c>
      <c r="X5" s="6">
        <f t="shared" si="1"/>
        <v>4096</v>
      </c>
    </row>
    <row r="6" spans="3:24" x14ac:dyDescent="0.2">
      <c r="D6" t="s">
        <v>70</v>
      </c>
      <c r="E6" s="6">
        <f t="shared" si="2"/>
        <v>32</v>
      </c>
      <c r="F6" s="6">
        <f t="shared" si="3"/>
        <v>16</v>
      </c>
      <c r="G6" s="6">
        <f t="shared" si="4"/>
        <v>1</v>
      </c>
      <c r="H6" s="6">
        <f t="shared" si="5"/>
        <v>2</v>
      </c>
      <c r="I6" s="6">
        <v>2</v>
      </c>
      <c r="J6" s="6">
        <f t="shared" si="6"/>
        <v>1</v>
      </c>
      <c r="K6" s="6">
        <v>1</v>
      </c>
      <c r="L6" s="6">
        <f t="shared" si="7"/>
        <v>7</v>
      </c>
      <c r="M6" s="6">
        <f t="shared" si="8"/>
        <v>9</v>
      </c>
      <c r="N6" s="6">
        <v>3</v>
      </c>
      <c r="O6" s="6" t="str">
        <f t="shared" si="9"/>
        <v>3X3X1X64</v>
      </c>
      <c r="P6" s="15">
        <v>1</v>
      </c>
      <c r="Q6" s="6">
        <f t="shared" si="0"/>
        <v>64</v>
      </c>
      <c r="R6" s="6">
        <v>64</v>
      </c>
      <c r="S6" s="6" t="s">
        <v>37</v>
      </c>
      <c r="T6" s="6" t="str">
        <f t="shared" si="11"/>
        <v>16X16X64</v>
      </c>
      <c r="X6" s="6">
        <f t="shared" si="1"/>
        <v>576</v>
      </c>
    </row>
    <row r="7" spans="3:24" x14ac:dyDescent="0.2">
      <c r="D7" t="s">
        <v>69</v>
      </c>
      <c r="E7" s="6">
        <f t="shared" si="2"/>
        <v>16</v>
      </c>
      <c r="F7" s="6">
        <f t="shared" ref="F7" si="12">INT((E7-J7*(N7-1)+2*J7-1)/I7)+1</f>
        <v>16</v>
      </c>
      <c r="G7" s="6">
        <f t="shared" si="4"/>
        <v>2</v>
      </c>
      <c r="H7" s="6">
        <v>1</v>
      </c>
      <c r="I7" s="6">
        <v>1</v>
      </c>
      <c r="J7" s="6">
        <f t="shared" ref="J7" si="13">K7*(N7-1)/2</f>
        <v>0</v>
      </c>
      <c r="K7" s="6">
        <v>1</v>
      </c>
      <c r="L7" s="6">
        <f t="shared" si="7"/>
        <v>9</v>
      </c>
      <c r="M7" s="6">
        <f t="shared" ref="M7" si="14">L7+(G7*(N7-1))*K7</f>
        <v>9</v>
      </c>
      <c r="N7" s="6">
        <v>1</v>
      </c>
      <c r="O7" s="6" t="str">
        <f t="shared" ref="O7" si="15">_xlfn.CONCAT(N7,"X",N7,"X",P7,"X",Q7)</f>
        <v>1X1X64X64</v>
      </c>
      <c r="P7" s="6">
        <f t="shared" si="10"/>
        <v>64</v>
      </c>
      <c r="Q7" s="6">
        <f t="shared" ref="Q7" si="16">IF(S7="Y",R7,P7)</f>
        <v>64</v>
      </c>
      <c r="R7" s="6">
        <v>64</v>
      </c>
      <c r="S7" s="6" t="s">
        <v>37</v>
      </c>
      <c r="T7" s="6" t="str">
        <f t="shared" ref="T7" si="17">_xlfn.CONCAT(F7,"X",F7,"X",Q7)</f>
        <v>16X16X64</v>
      </c>
      <c r="W7">
        <v>64</v>
      </c>
      <c r="X7" s="6">
        <f t="shared" ref="X7" si="18">N7*N7*P7*Q7 +W7</f>
        <v>4160</v>
      </c>
    </row>
    <row r="8" spans="3:24" x14ac:dyDescent="0.2">
      <c r="D8" s="2" t="s">
        <v>33</v>
      </c>
      <c r="E8" s="6">
        <f>F6</f>
        <v>16</v>
      </c>
      <c r="F8" s="6">
        <f t="shared" si="3"/>
        <v>16</v>
      </c>
      <c r="G8" s="6">
        <f>H6</f>
        <v>2</v>
      </c>
      <c r="H8" s="6">
        <f t="shared" si="5"/>
        <v>2</v>
      </c>
      <c r="I8" s="6">
        <v>1</v>
      </c>
      <c r="J8" s="6">
        <f t="shared" si="6"/>
        <v>0</v>
      </c>
      <c r="K8" s="6">
        <v>1</v>
      </c>
      <c r="L8" s="6">
        <f>M6</f>
        <v>9</v>
      </c>
      <c r="M8" s="6">
        <f t="shared" si="8"/>
        <v>9</v>
      </c>
      <c r="N8" s="6">
        <f t="shared" ref="N8:N18" si="19">IF(D8="MP",2,IF(D8="1X1 Conv1d",1,3))</f>
        <v>1</v>
      </c>
      <c r="O8" s="6" t="str">
        <f t="shared" si="9"/>
        <v>1X1X64X32</v>
      </c>
      <c r="P8" s="6">
        <f>Q6</f>
        <v>64</v>
      </c>
      <c r="Q8" s="6">
        <f t="shared" si="0"/>
        <v>32</v>
      </c>
      <c r="R8" s="6">
        <v>32</v>
      </c>
      <c r="S8" s="6" t="s">
        <v>37</v>
      </c>
      <c r="T8" s="6" t="str">
        <f t="shared" si="11"/>
        <v>16X16X32</v>
      </c>
      <c r="X8" s="6">
        <f t="shared" si="1"/>
        <v>2048</v>
      </c>
    </row>
    <row r="9" spans="3:24" x14ac:dyDescent="0.2">
      <c r="D9" t="s">
        <v>57</v>
      </c>
      <c r="E9" s="6">
        <f t="shared" si="2"/>
        <v>16</v>
      </c>
      <c r="F9" s="6">
        <f t="shared" si="3"/>
        <v>16</v>
      </c>
      <c r="G9" s="6">
        <f t="shared" si="4"/>
        <v>2</v>
      </c>
      <c r="H9" s="6">
        <f t="shared" si="5"/>
        <v>2</v>
      </c>
      <c r="I9" s="6">
        <v>1</v>
      </c>
      <c r="J9" s="6">
        <f t="shared" si="6"/>
        <v>1</v>
      </c>
      <c r="K9" s="6">
        <v>1</v>
      </c>
      <c r="L9" s="6">
        <f t="shared" si="7"/>
        <v>9</v>
      </c>
      <c r="M9" s="6">
        <f t="shared" si="8"/>
        <v>13</v>
      </c>
      <c r="N9" s="6">
        <f t="shared" si="19"/>
        <v>3</v>
      </c>
      <c r="O9" s="6" t="str">
        <f t="shared" si="9"/>
        <v>3X3X32X32</v>
      </c>
      <c r="P9" s="6">
        <f t="shared" si="10"/>
        <v>32</v>
      </c>
      <c r="Q9" s="6">
        <f t="shared" si="0"/>
        <v>32</v>
      </c>
      <c r="R9" s="6">
        <v>32</v>
      </c>
      <c r="S9" s="6" t="s">
        <v>37</v>
      </c>
      <c r="T9" s="6" t="str">
        <f t="shared" si="11"/>
        <v>16X16X32</v>
      </c>
      <c r="V9" t="s">
        <v>64</v>
      </c>
      <c r="W9">
        <f t="shared" ref="W9:W15" si="20">Q9</f>
        <v>32</v>
      </c>
      <c r="X9" s="6">
        <f t="shared" si="1"/>
        <v>9248</v>
      </c>
    </row>
    <row r="10" spans="3:24" x14ac:dyDescent="0.2">
      <c r="D10" t="s">
        <v>58</v>
      </c>
      <c r="E10" s="6">
        <f t="shared" si="2"/>
        <v>16</v>
      </c>
      <c r="F10" s="6">
        <f t="shared" si="3"/>
        <v>16</v>
      </c>
      <c r="G10" s="6">
        <f t="shared" si="4"/>
        <v>2</v>
      </c>
      <c r="H10" s="6">
        <f t="shared" si="5"/>
        <v>2</v>
      </c>
      <c r="I10" s="6">
        <v>1</v>
      </c>
      <c r="J10" s="6">
        <f t="shared" si="6"/>
        <v>1</v>
      </c>
      <c r="K10" s="6">
        <v>1</v>
      </c>
      <c r="L10" s="6">
        <f t="shared" si="7"/>
        <v>13</v>
      </c>
      <c r="M10" s="6">
        <f t="shared" si="8"/>
        <v>17</v>
      </c>
      <c r="N10" s="6">
        <f t="shared" si="19"/>
        <v>3</v>
      </c>
      <c r="O10" s="6" t="str">
        <f t="shared" si="9"/>
        <v>3X3X32X64</v>
      </c>
      <c r="P10" s="6">
        <f t="shared" si="10"/>
        <v>32</v>
      </c>
      <c r="Q10" s="6">
        <f t="shared" si="0"/>
        <v>64</v>
      </c>
      <c r="R10" s="6">
        <v>64</v>
      </c>
      <c r="S10" s="6" t="s">
        <v>37</v>
      </c>
      <c r="T10" s="6" t="str">
        <f t="shared" si="11"/>
        <v>16X16X64</v>
      </c>
      <c r="V10" t="s">
        <v>64</v>
      </c>
      <c r="W10">
        <f t="shared" si="20"/>
        <v>64</v>
      </c>
      <c r="X10" s="6">
        <f t="shared" si="1"/>
        <v>18496</v>
      </c>
    </row>
    <row r="11" spans="3:24" x14ac:dyDescent="0.2">
      <c r="D11" t="s">
        <v>59</v>
      </c>
      <c r="E11" s="6">
        <f t="shared" si="2"/>
        <v>16</v>
      </c>
      <c r="F11" s="6">
        <f t="shared" si="3"/>
        <v>8</v>
      </c>
      <c r="G11" s="6">
        <f t="shared" si="4"/>
        <v>2</v>
      </c>
      <c r="H11" s="6">
        <f t="shared" si="5"/>
        <v>4</v>
      </c>
      <c r="I11" s="6">
        <v>2</v>
      </c>
      <c r="J11" s="6">
        <f t="shared" si="6"/>
        <v>1</v>
      </c>
      <c r="K11" s="6">
        <v>1</v>
      </c>
      <c r="L11" s="6">
        <f t="shared" si="7"/>
        <v>17</v>
      </c>
      <c r="M11" s="6">
        <f t="shared" si="8"/>
        <v>21</v>
      </c>
      <c r="N11" s="6">
        <f t="shared" si="19"/>
        <v>3</v>
      </c>
      <c r="O11" s="6" t="str">
        <f t="shared" si="9"/>
        <v>3X3X64X64</v>
      </c>
      <c r="P11" s="6">
        <f t="shared" si="10"/>
        <v>64</v>
      </c>
      <c r="Q11" s="6">
        <f t="shared" si="0"/>
        <v>64</v>
      </c>
      <c r="R11" s="6">
        <v>64</v>
      </c>
      <c r="S11" s="6" t="s">
        <v>37</v>
      </c>
      <c r="T11" s="6" t="str">
        <f t="shared" si="11"/>
        <v>8X8X64</v>
      </c>
      <c r="V11" t="s">
        <v>64</v>
      </c>
      <c r="W11">
        <f t="shared" si="20"/>
        <v>64</v>
      </c>
      <c r="X11" s="6">
        <f t="shared" si="1"/>
        <v>36928</v>
      </c>
    </row>
    <row r="12" spans="3:24" x14ac:dyDescent="0.2">
      <c r="D12" s="2" t="s">
        <v>33</v>
      </c>
      <c r="E12" s="6">
        <f t="shared" si="2"/>
        <v>8</v>
      </c>
      <c r="F12" s="6">
        <f t="shared" si="3"/>
        <v>8</v>
      </c>
      <c r="G12" s="6">
        <f t="shared" si="4"/>
        <v>4</v>
      </c>
      <c r="H12" s="6">
        <f t="shared" si="5"/>
        <v>4</v>
      </c>
      <c r="I12" s="6">
        <v>1</v>
      </c>
      <c r="J12" s="6">
        <f t="shared" si="6"/>
        <v>0</v>
      </c>
      <c r="K12" s="6">
        <v>1</v>
      </c>
      <c r="L12" s="6">
        <f t="shared" si="7"/>
        <v>21</v>
      </c>
      <c r="M12" s="6">
        <f t="shared" si="8"/>
        <v>21</v>
      </c>
      <c r="N12" s="6">
        <f t="shared" si="19"/>
        <v>1</v>
      </c>
      <c r="O12" s="6" t="str">
        <f t="shared" si="9"/>
        <v>1X1X64X32</v>
      </c>
      <c r="P12" s="6">
        <f t="shared" si="10"/>
        <v>64</v>
      </c>
      <c r="Q12" s="6">
        <f t="shared" si="0"/>
        <v>32</v>
      </c>
      <c r="R12" s="6">
        <v>32</v>
      </c>
      <c r="S12" s="6" t="s">
        <v>37</v>
      </c>
      <c r="T12" s="6" t="str">
        <f t="shared" si="11"/>
        <v>8X8X32</v>
      </c>
      <c r="X12" s="6">
        <f t="shared" si="1"/>
        <v>2048</v>
      </c>
    </row>
    <row r="13" spans="3:24" x14ac:dyDescent="0.2">
      <c r="D13" t="s">
        <v>60</v>
      </c>
      <c r="E13" s="6">
        <f t="shared" si="2"/>
        <v>8</v>
      </c>
      <c r="F13" s="6">
        <f t="shared" si="3"/>
        <v>8</v>
      </c>
      <c r="G13" s="6">
        <f t="shared" si="4"/>
        <v>4</v>
      </c>
      <c r="H13" s="6">
        <f t="shared" si="5"/>
        <v>4</v>
      </c>
      <c r="I13" s="6">
        <v>1</v>
      </c>
      <c r="J13" s="6">
        <f t="shared" si="6"/>
        <v>1</v>
      </c>
      <c r="K13" s="6">
        <v>1</v>
      </c>
      <c r="L13" s="6">
        <f t="shared" si="7"/>
        <v>21</v>
      </c>
      <c r="M13" s="6">
        <f t="shared" si="8"/>
        <v>29</v>
      </c>
      <c r="N13" s="6">
        <f t="shared" si="19"/>
        <v>3</v>
      </c>
      <c r="O13" s="6" t="str">
        <f t="shared" si="9"/>
        <v>3X3X32X32</v>
      </c>
      <c r="P13" s="6">
        <f t="shared" si="10"/>
        <v>32</v>
      </c>
      <c r="Q13" s="6">
        <f t="shared" si="0"/>
        <v>32</v>
      </c>
      <c r="R13" s="6">
        <v>32</v>
      </c>
      <c r="S13" s="6" t="s">
        <v>37</v>
      </c>
      <c r="T13" s="6" t="str">
        <f t="shared" si="11"/>
        <v>8X8X32</v>
      </c>
      <c r="V13" t="s">
        <v>64</v>
      </c>
      <c r="W13">
        <f t="shared" si="20"/>
        <v>32</v>
      </c>
      <c r="X13" s="6">
        <f t="shared" si="1"/>
        <v>9248</v>
      </c>
    </row>
    <row r="14" spans="3:24" x14ac:dyDescent="0.2">
      <c r="D14" t="s">
        <v>61</v>
      </c>
      <c r="E14" s="6">
        <f t="shared" si="2"/>
        <v>8</v>
      </c>
      <c r="F14" s="6">
        <f t="shared" si="3"/>
        <v>8</v>
      </c>
      <c r="G14" s="6">
        <f t="shared" si="4"/>
        <v>4</v>
      </c>
      <c r="H14" s="6">
        <f t="shared" si="5"/>
        <v>4</v>
      </c>
      <c r="I14" s="6">
        <v>1</v>
      </c>
      <c r="J14" s="6">
        <f t="shared" si="6"/>
        <v>1</v>
      </c>
      <c r="K14" s="6">
        <v>1</v>
      </c>
      <c r="L14" s="6">
        <f t="shared" si="7"/>
        <v>29</v>
      </c>
      <c r="M14" s="6">
        <f t="shared" si="8"/>
        <v>37</v>
      </c>
      <c r="N14" s="6">
        <f t="shared" si="19"/>
        <v>3</v>
      </c>
      <c r="O14" s="6" t="str">
        <f t="shared" si="9"/>
        <v>3X3X32X64</v>
      </c>
      <c r="P14" s="6">
        <f t="shared" si="10"/>
        <v>32</v>
      </c>
      <c r="Q14" s="6">
        <f t="shared" si="0"/>
        <v>64</v>
      </c>
      <c r="R14" s="6">
        <v>64</v>
      </c>
      <c r="S14" s="6" t="s">
        <v>37</v>
      </c>
      <c r="T14" s="6" t="str">
        <f t="shared" si="11"/>
        <v>8X8X64</v>
      </c>
      <c r="V14" t="s">
        <v>64</v>
      </c>
      <c r="W14">
        <f t="shared" si="20"/>
        <v>64</v>
      </c>
      <c r="X14" s="6">
        <f t="shared" si="1"/>
        <v>18496</v>
      </c>
    </row>
    <row r="15" spans="3:24" x14ac:dyDescent="0.2">
      <c r="D15" t="s">
        <v>62</v>
      </c>
      <c r="E15" s="6">
        <f t="shared" si="2"/>
        <v>8</v>
      </c>
      <c r="F15" s="6">
        <f t="shared" si="3"/>
        <v>8</v>
      </c>
      <c r="G15" s="6">
        <f t="shared" si="4"/>
        <v>4</v>
      </c>
      <c r="H15" s="6">
        <f t="shared" si="5"/>
        <v>4</v>
      </c>
      <c r="I15" s="6">
        <v>1</v>
      </c>
      <c r="J15" s="6">
        <f t="shared" si="6"/>
        <v>1</v>
      </c>
      <c r="K15" s="6">
        <v>1</v>
      </c>
      <c r="L15" s="6">
        <f t="shared" si="7"/>
        <v>37</v>
      </c>
      <c r="M15" s="6">
        <f t="shared" si="8"/>
        <v>45</v>
      </c>
      <c r="N15" s="6">
        <f t="shared" si="19"/>
        <v>3</v>
      </c>
      <c r="O15" s="6" t="str">
        <f t="shared" si="9"/>
        <v>3X3X64X64</v>
      </c>
      <c r="P15" s="6">
        <f t="shared" si="10"/>
        <v>64</v>
      </c>
      <c r="Q15" s="6">
        <f t="shared" si="0"/>
        <v>64</v>
      </c>
      <c r="R15" s="6">
        <v>64</v>
      </c>
      <c r="S15" s="6" t="s">
        <v>37</v>
      </c>
      <c r="T15" s="6" t="str">
        <f t="shared" si="11"/>
        <v>8X8X64</v>
      </c>
      <c r="V15" t="s">
        <v>64</v>
      </c>
      <c r="W15">
        <f t="shared" si="20"/>
        <v>64</v>
      </c>
      <c r="X15" s="6">
        <f t="shared" si="1"/>
        <v>36928</v>
      </c>
    </row>
    <row r="16" spans="3:24" x14ac:dyDescent="0.2">
      <c r="D16" s="2" t="s">
        <v>33</v>
      </c>
      <c r="E16" s="6">
        <f t="shared" si="2"/>
        <v>8</v>
      </c>
      <c r="F16" s="6">
        <f t="shared" si="3"/>
        <v>8</v>
      </c>
      <c r="G16" s="6">
        <f t="shared" si="4"/>
        <v>4</v>
      </c>
      <c r="H16" s="6">
        <f t="shared" si="5"/>
        <v>4</v>
      </c>
      <c r="I16" s="6">
        <v>1</v>
      </c>
      <c r="J16" s="6">
        <f t="shared" si="6"/>
        <v>0</v>
      </c>
      <c r="K16" s="6">
        <v>1</v>
      </c>
      <c r="L16" s="6">
        <f t="shared" si="7"/>
        <v>45</v>
      </c>
      <c r="M16" s="6">
        <f t="shared" si="8"/>
        <v>45</v>
      </c>
      <c r="N16" s="6">
        <f t="shared" si="19"/>
        <v>1</v>
      </c>
      <c r="O16" s="6" t="str">
        <f t="shared" si="9"/>
        <v>1X1X64X32</v>
      </c>
      <c r="P16" s="6">
        <f t="shared" si="10"/>
        <v>64</v>
      </c>
      <c r="Q16" s="6">
        <f t="shared" si="0"/>
        <v>32</v>
      </c>
      <c r="R16" s="6">
        <v>32</v>
      </c>
      <c r="S16" s="6" t="s">
        <v>37</v>
      </c>
      <c r="T16" s="6" t="str">
        <f t="shared" si="11"/>
        <v>8X8X32</v>
      </c>
      <c r="X16" s="6">
        <f t="shared" si="1"/>
        <v>2048</v>
      </c>
    </row>
    <row r="17" spans="3:24" x14ac:dyDescent="0.2">
      <c r="D17" t="s">
        <v>47</v>
      </c>
      <c r="E17" s="6">
        <f t="shared" si="2"/>
        <v>8</v>
      </c>
      <c r="F17" s="6">
        <f t="shared" si="3"/>
        <v>8</v>
      </c>
      <c r="G17" s="6">
        <f t="shared" si="4"/>
        <v>4</v>
      </c>
      <c r="H17" s="6">
        <f t="shared" si="5"/>
        <v>4</v>
      </c>
      <c r="I17" s="6">
        <v>1</v>
      </c>
      <c r="J17" s="6">
        <f t="shared" si="6"/>
        <v>1</v>
      </c>
      <c r="K17" s="6">
        <v>1</v>
      </c>
      <c r="L17" s="6">
        <f t="shared" si="7"/>
        <v>45</v>
      </c>
      <c r="M17" s="6">
        <f t="shared" si="8"/>
        <v>53</v>
      </c>
      <c r="N17" s="6">
        <f t="shared" si="19"/>
        <v>3</v>
      </c>
      <c r="O17" s="6" t="str">
        <f t="shared" si="9"/>
        <v>3X3X32X32</v>
      </c>
      <c r="P17" s="6">
        <f t="shared" si="10"/>
        <v>32</v>
      </c>
      <c r="Q17" s="6">
        <f t="shared" si="0"/>
        <v>32</v>
      </c>
      <c r="R17" s="6">
        <v>32</v>
      </c>
      <c r="S17" s="6" t="s">
        <v>37</v>
      </c>
      <c r="T17" s="6" t="str">
        <f t="shared" si="11"/>
        <v>8X8X32</v>
      </c>
      <c r="X17" s="6">
        <f t="shared" si="1"/>
        <v>9216</v>
      </c>
    </row>
    <row r="18" spans="3:24" x14ac:dyDescent="0.2">
      <c r="C18" t="s">
        <v>44</v>
      </c>
      <c r="D18" s="5" t="s">
        <v>48</v>
      </c>
      <c r="E18" s="6">
        <f t="shared" si="2"/>
        <v>8</v>
      </c>
      <c r="F18" s="6">
        <f t="shared" si="3"/>
        <v>8</v>
      </c>
      <c r="G18" s="6">
        <f t="shared" si="4"/>
        <v>4</v>
      </c>
      <c r="H18" s="6">
        <f t="shared" si="5"/>
        <v>4</v>
      </c>
      <c r="I18" s="6">
        <v>1</v>
      </c>
      <c r="J18" s="6">
        <f t="shared" si="6"/>
        <v>1</v>
      </c>
      <c r="K18" s="6">
        <v>1</v>
      </c>
      <c r="L18" s="6">
        <f t="shared" si="7"/>
        <v>53</v>
      </c>
      <c r="M18" s="6">
        <f t="shared" si="8"/>
        <v>61</v>
      </c>
      <c r="N18" s="6">
        <f t="shared" si="19"/>
        <v>3</v>
      </c>
      <c r="O18" s="6" t="str">
        <f t="shared" si="9"/>
        <v>3X3X32X64</v>
      </c>
      <c r="P18" s="6">
        <f t="shared" si="10"/>
        <v>32</v>
      </c>
      <c r="Q18" s="6">
        <f t="shared" si="0"/>
        <v>64</v>
      </c>
      <c r="R18" s="6">
        <v>64</v>
      </c>
      <c r="S18" s="6" t="s">
        <v>37</v>
      </c>
      <c r="T18" s="6" t="str">
        <f t="shared" si="11"/>
        <v>8X8X64</v>
      </c>
      <c r="U18" s="6">
        <f>F18*F18*Q18</f>
        <v>4096</v>
      </c>
      <c r="X18" s="6">
        <f t="shared" si="1"/>
        <v>18432</v>
      </c>
    </row>
    <row r="19" spans="3:24" s="6" customFormat="1" x14ac:dyDescent="0.2">
      <c r="C19"/>
      <c r="D19" s="2" t="s">
        <v>26</v>
      </c>
      <c r="E19" s="6">
        <f>U18</f>
        <v>4096</v>
      </c>
      <c r="V19"/>
      <c r="W19"/>
    </row>
    <row r="20" spans="3:24" s="6" customFormat="1" x14ac:dyDescent="0.2">
      <c r="C20"/>
      <c r="D20" s="2" t="s">
        <v>41</v>
      </c>
      <c r="E20" s="6" t="str">
        <f>_xlfn.CONCAT(E19,"X",E21)</f>
        <v>4096X10</v>
      </c>
      <c r="V20"/>
      <c r="W20"/>
    </row>
    <row r="21" spans="3:24" s="6" customFormat="1" x14ac:dyDescent="0.2">
      <c r="C21"/>
      <c r="D21" s="2" t="s">
        <v>24</v>
      </c>
      <c r="E21" s="6">
        <v>10</v>
      </c>
      <c r="V21"/>
      <c r="W21"/>
    </row>
    <row r="24" spans="3:24" s="6" customFormat="1" x14ac:dyDescent="0.2">
      <c r="C24" s="3"/>
      <c r="D24" s="3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V24"/>
      <c r="W24"/>
    </row>
    <row r="25" spans="3:24" s="6" customFormat="1" x14ac:dyDescent="0.2">
      <c r="C25" s="4" t="s">
        <v>43</v>
      </c>
      <c r="D25" s="3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V25"/>
      <c r="W25"/>
    </row>
    <row r="26" spans="3:24" s="6" customFormat="1" x14ac:dyDescent="0.2">
      <c r="C26" s="3"/>
      <c r="D26" s="3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V26"/>
      <c r="W26"/>
    </row>
    <row r="27" spans="3:24" s="6" customFormat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V27"/>
      <c r="W27"/>
    </row>
    <row r="28" spans="3:24" s="6" customFormat="1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V28"/>
      <c r="W28"/>
    </row>
    <row r="29" spans="3:24" s="6" customFormat="1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V29"/>
      <c r="W29"/>
    </row>
    <row r="30" spans="3:24" s="6" customFormat="1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V30"/>
      <c r="W30"/>
    </row>
    <row r="31" spans="3:24" s="6" customFormat="1" x14ac:dyDescent="0.2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V31"/>
      <c r="W31"/>
    </row>
    <row r="32" spans="3:24" s="6" customFormat="1" x14ac:dyDescent="0.2">
      <c r="C32" s="3"/>
      <c r="D32" s="3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V32"/>
      <c r="W32"/>
    </row>
    <row r="33" spans="3:23" s="6" customFormat="1" x14ac:dyDescent="0.2">
      <c r="C33" s="3"/>
      <c r="D33" s="3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V33"/>
      <c r="W33"/>
    </row>
    <row r="34" spans="3:23" s="6" customFormat="1" x14ac:dyDescent="0.2">
      <c r="C34" s="3"/>
      <c r="D34" s="3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V34"/>
      <c r="W34"/>
    </row>
    <row r="35" spans="3:23" s="6" customFormat="1" x14ac:dyDescent="0.2">
      <c r="C35" s="3"/>
      <c r="D35" s="3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V35"/>
      <c r="W35"/>
    </row>
    <row r="36" spans="3:23" s="6" customFormat="1" x14ac:dyDescent="0.2">
      <c r="C36" s="3"/>
      <c r="D36" s="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V36"/>
      <c r="W36"/>
    </row>
    <row r="37" spans="3:23" s="6" customFormat="1" x14ac:dyDescent="0.2">
      <c r="C37" s="3"/>
      <c r="D37" s="3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V37"/>
      <c r="W37"/>
    </row>
    <row r="38" spans="3:23" s="6" customFormat="1" x14ac:dyDescent="0.2">
      <c r="C38" s="3"/>
      <c r="D38" s="3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V38"/>
      <c r="W38"/>
    </row>
    <row r="39" spans="3:23" s="6" customFormat="1" x14ac:dyDescent="0.2">
      <c r="C39" s="3"/>
      <c r="D39" s="3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V39"/>
      <c r="W39"/>
    </row>
    <row r="40" spans="3:23" s="6" customFormat="1" x14ac:dyDescent="0.2">
      <c r="C40" s="3"/>
      <c r="D40" s="3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V40"/>
      <c r="W40"/>
    </row>
    <row r="41" spans="3:23" s="6" customFormat="1" x14ac:dyDescent="0.2">
      <c r="C41" s="3"/>
      <c r="D41" s="3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V41"/>
      <c r="W41"/>
    </row>
    <row r="42" spans="3:23" s="6" customFormat="1" x14ac:dyDescent="0.2">
      <c r="C42" s="3"/>
      <c r="D42" s="3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V42"/>
      <c r="W4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9371-9879-274C-99C1-AA5CEE709C7E}">
  <dimension ref="C1:K8"/>
  <sheetViews>
    <sheetView workbookViewId="0">
      <selection activeCell="H8" sqref="H8"/>
    </sheetView>
  </sheetViews>
  <sheetFormatPr baseColWidth="10" defaultRowHeight="16" x14ac:dyDescent="0.2"/>
  <cols>
    <col min="8" max="8" width="32.33203125" bestFit="1" customWidth="1"/>
    <col min="11" max="11" width="33.1640625" bestFit="1" customWidth="1"/>
  </cols>
  <sheetData>
    <row r="1" spans="3:11" x14ac:dyDescent="0.2">
      <c r="C1" t="s">
        <v>5</v>
      </c>
      <c r="E1">
        <v>2</v>
      </c>
    </row>
    <row r="3" spans="3:11" x14ac:dyDescent="0.2">
      <c r="D3" t="s">
        <v>0</v>
      </c>
      <c r="E3">
        <v>64</v>
      </c>
    </row>
    <row r="4" spans="3:11" x14ac:dyDescent="0.2">
      <c r="E4" t="s">
        <v>6</v>
      </c>
      <c r="F4" t="s">
        <v>7</v>
      </c>
      <c r="G4" t="s">
        <v>8</v>
      </c>
      <c r="H4" t="s">
        <v>9</v>
      </c>
      <c r="K4" t="s">
        <v>10</v>
      </c>
    </row>
    <row r="5" spans="3:11" x14ac:dyDescent="0.2">
      <c r="D5" t="s">
        <v>1</v>
      </c>
      <c r="E5">
        <v>32</v>
      </c>
      <c r="F5">
        <f>E5/2</f>
        <v>16</v>
      </c>
      <c r="G5">
        <v>1</v>
      </c>
      <c r="H5">
        <f>1+4*G5*2</f>
        <v>9</v>
      </c>
      <c r="K5" s="1" t="s">
        <v>12</v>
      </c>
    </row>
    <row r="6" spans="3:11" x14ac:dyDescent="0.2">
      <c r="D6" t="s">
        <v>2</v>
      </c>
      <c r="E6">
        <f>F5</f>
        <v>16</v>
      </c>
      <c r="F6">
        <f t="shared" ref="F6:F7" si="0">E6/2</f>
        <v>8</v>
      </c>
      <c r="G6">
        <v>2</v>
      </c>
      <c r="H6">
        <f xml:space="preserve"> (H5+1)+ ($E$1*G6*2)</f>
        <v>18</v>
      </c>
      <c r="K6" s="1" t="s">
        <v>11</v>
      </c>
    </row>
    <row r="7" spans="3:11" x14ac:dyDescent="0.2">
      <c r="D7" t="s">
        <v>3</v>
      </c>
      <c r="E7">
        <f t="shared" ref="E7:E8" si="1">F6</f>
        <v>8</v>
      </c>
      <c r="F7">
        <f t="shared" si="0"/>
        <v>4</v>
      </c>
      <c r="G7">
        <v>4</v>
      </c>
      <c r="H7">
        <f xml:space="preserve"> (H6+2*G6)+ ($E$1*G7*2)</f>
        <v>38</v>
      </c>
      <c r="K7" t="s">
        <v>13</v>
      </c>
    </row>
    <row r="8" spans="3:11" x14ac:dyDescent="0.2">
      <c r="D8" t="s">
        <v>4</v>
      </c>
      <c r="E8">
        <f t="shared" si="1"/>
        <v>4</v>
      </c>
      <c r="F8">
        <f>E8</f>
        <v>4</v>
      </c>
      <c r="G8">
        <v>4</v>
      </c>
      <c r="H8">
        <f xml:space="preserve"> (H7+2*G7)+ ($E$1*G8*2)</f>
        <v>62</v>
      </c>
      <c r="K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Explanation</vt:lpstr>
      <vt:lpstr>2-No of layers</vt:lpstr>
      <vt:lpstr>3-Now deciding No of channels</vt:lpstr>
      <vt:lpstr>4-Now DO and BN</vt:lpstr>
      <vt:lpstr>5- with dilation</vt:lpstr>
      <vt:lpstr>6- with dilation depthwise</vt:lpstr>
      <vt:lpstr>7-dilation depthwise conv3 str2</vt:lpstr>
      <vt:lpstr>Assignment no of 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Mittal</dc:creator>
  <cp:lastModifiedBy>Utkarsh Mittal</cp:lastModifiedBy>
  <dcterms:created xsi:type="dcterms:W3CDTF">2024-12-19T02:36:22Z</dcterms:created>
  <dcterms:modified xsi:type="dcterms:W3CDTF">2024-12-26T09:09:15Z</dcterms:modified>
</cp:coreProperties>
</file>