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.ghq/src/github.com/mitubaEX/research/docs/paper_experiment/Accuracy/"/>
    </mc:Choice>
  </mc:AlternateContent>
  <xr:revisionPtr revIDLastSave="0" documentId="13_ncr:1_{A092192F-BD11-5C4F-BD07-4FF29A2F65CA}" xr6:coauthVersionLast="32" xr6:coauthVersionMax="33" xr10:uidLastSave="{00000000-0000-0000-0000-000000000000}"/>
  <bookViews>
    <workbookView xWindow="1440" yWindow="-19540" windowWidth="28800" windowHeight="17540" activeTab="2" xr2:uid="{6E59B712-7900-6645-8BC8-9D25546A3FF3}"/>
  </bookViews>
  <sheets>
    <sheet name="2gram" sheetId="1" r:id="rId1"/>
    <sheet name="edit" sheetId="5" r:id="rId2"/>
    <sheet name="jw" sheetId="4" r:id="rId3"/>
    <sheet name="kgram_" sheetId="11" r:id="rId4"/>
    <sheet name="Ma" sheetId="7" r:id="rId5"/>
    <sheet name="Mp" sheetId="8" r:id="rId6"/>
    <sheet name="Mr" sheetId="9" r:id="rId7"/>
    <sheet name="Mf" sheetId="10" r:id="rId8"/>
    <sheet name="BM25 vs edit" sheetId="12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4" i="11" l="1"/>
  <c r="H4" i="11"/>
  <c r="G4" i="11"/>
  <c r="I3" i="11"/>
  <c r="H3" i="11"/>
  <c r="G3" i="11"/>
  <c r="I2" i="11"/>
  <c r="N3" i="11" s="1"/>
  <c r="H2" i="11"/>
  <c r="G2" i="11"/>
  <c r="M4" i="11" l="1"/>
  <c r="N2" i="11"/>
  <c r="M2" i="11"/>
  <c r="N4" i="11"/>
  <c r="L2" i="11"/>
  <c r="L4" i="11"/>
  <c r="N5" i="11"/>
  <c r="L3" i="11"/>
  <c r="L5" i="11" s="1"/>
  <c r="M3" i="11"/>
  <c r="M5" i="11" s="1"/>
  <c r="I4" i="5"/>
  <c r="H4" i="5"/>
  <c r="H5" i="5" s="1"/>
  <c r="G4" i="5"/>
  <c r="I3" i="5"/>
  <c r="H3" i="5"/>
  <c r="G3" i="5"/>
  <c r="I2" i="5"/>
  <c r="H2" i="5"/>
  <c r="G2" i="5"/>
  <c r="I4" i="4"/>
  <c r="H4" i="4"/>
  <c r="G4" i="4"/>
  <c r="I3" i="4"/>
  <c r="H3" i="4"/>
  <c r="G3" i="4"/>
  <c r="I2" i="4"/>
  <c r="H2" i="4"/>
  <c r="G2" i="4"/>
  <c r="H2" i="1"/>
  <c r="G2" i="1"/>
  <c r="H4" i="1"/>
  <c r="I4" i="1"/>
  <c r="I5" i="1" s="1"/>
  <c r="G4" i="1"/>
  <c r="H3" i="1"/>
  <c r="I3" i="1"/>
  <c r="G3" i="1"/>
  <c r="L2" i="4" l="1"/>
  <c r="I5" i="5"/>
  <c r="H5" i="1"/>
  <c r="N4" i="4"/>
  <c r="L4" i="5"/>
  <c r="G5" i="5"/>
  <c r="L2" i="5" s="1"/>
  <c r="G5" i="1"/>
  <c r="M4" i="5"/>
  <c r="M2" i="1"/>
  <c r="M4" i="1"/>
  <c r="L3" i="1"/>
  <c r="N2" i="1"/>
  <c r="N3" i="4"/>
  <c r="N5" i="4" s="1"/>
  <c r="M3" i="4"/>
  <c r="L3" i="4"/>
  <c r="L5" i="4" s="1"/>
  <c r="L4" i="4"/>
  <c r="N2" i="5"/>
  <c r="L3" i="5"/>
  <c r="L5" i="5" s="1"/>
  <c r="N3" i="1"/>
  <c r="M3" i="1"/>
  <c r="L4" i="1"/>
  <c r="L2" i="1"/>
  <c r="M4" i="4"/>
  <c r="N4" i="1"/>
  <c r="N4" i="5"/>
  <c r="N2" i="4"/>
  <c r="M2" i="5"/>
  <c r="M3" i="5"/>
  <c r="N3" i="5"/>
  <c r="M5" i="4"/>
  <c r="M2" i="4"/>
  <c r="M5" i="1" l="1"/>
  <c r="L5" i="1"/>
  <c r="M5" i="5"/>
  <c r="N5" i="1"/>
  <c r="N5" i="5"/>
</calcChain>
</file>

<file path=xl/sharedStrings.xml><?xml version="1.0" encoding="utf-8"?>
<sst xmlns="http://schemas.openxmlformats.org/spreadsheetml/2006/main" count="79" uniqueCount="18">
  <si>
    <t>pre</t>
    <phoneticPr fontId="2"/>
  </si>
  <si>
    <t>pro</t>
    <phoneticPr fontId="2"/>
  </si>
  <si>
    <t>and</t>
    <phoneticPr fontId="2"/>
  </si>
  <si>
    <t>TP</t>
    <phoneticPr fontId="2"/>
  </si>
  <si>
    <t>FP</t>
    <phoneticPr fontId="2"/>
  </si>
  <si>
    <t>FN</t>
    <phoneticPr fontId="2"/>
  </si>
  <si>
    <t>TN</t>
    <phoneticPr fontId="2"/>
  </si>
  <si>
    <t>Ma</t>
    <phoneticPr fontId="2"/>
  </si>
  <si>
    <t>Mp</t>
    <phoneticPr fontId="2"/>
  </si>
  <si>
    <t>Mr</t>
    <phoneticPr fontId="2"/>
  </si>
  <si>
    <t>Mf</t>
    <phoneticPr fontId="2"/>
  </si>
  <si>
    <t>BM25</t>
    <phoneticPr fontId="2"/>
  </si>
  <si>
    <t>edit</t>
    <phoneticPr fontId="2"/>
  </si>
  <si>
    <t>jw</t>
    <phoneticPr fontId="2"/>
  </si>
  <si>
    <t>ngram</t>
    <phoneticPr fontId="2"/>
  </si>
  <si>
    <t>/2</t>
    <phoneticPr fontId="2"/>
  </si>
  <si>
    <t>同じのを省いた？</t>
    <rPh sb="0" eb="1">
      <t>オナジノ</t>
    </rPh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</si>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</sst>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'2gram'!$L$1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'2gram'!$L$2:$L$5</c:f>
              <c:numCache>
                <c:formatCode>0.00%</c:formatCode>
                <c:ptCount val="4"/>
                <c:pt idx="0">
                  <c:v>0.99941640254575259</c:v>
                </c:pt>
                <c:pt idx="1">
                  <c:v>0.52956904687008488</c:v>
                </c:pt>
                <c:pt idx="2">
                  <c:v>0.93088194636439037</c:v>
                </c:pt>
                <c:pt idx="3">
                  <c:v>0.67508771929824551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F-1043-96B6-6AD0FFABA22C}"/>
            </c:ext>
          </c:extLst>
        </c:ser>
        <c:ser>
          <c:idx val="1"/>
          <c:order val="1"/>
          <c:tx>
            <c:strRef>
              <c:f>'2gram'!$M$1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'2gram'!$M$2:$M$5</c:f>
              <c:numCache>
                <c:formatCode>0.00%</c:formatCode>
                <c:ptCount val="4"/>
                <c:pt idx="0">
                  <c:v>0.9939246262549889</c:v>
                </c:pt>
                <c:pt idx="1">
                  <c:v>9.1620232914412764E-2</c:v>
                </c:pt>
                <c:pt idx="2">
                  <c:v>0.93419961293889964</c:v>
                </c:pt>
                <c:pt idx="3">
                  <c:v>0.16687449842582877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F-1043-96B6-6AD0FFABA22C}"/>
            </c:ext>
          </c:extLst>
        </c:ser>
        <c:ser>
          <c:idx val="2"/>
          <c:order val="2"/>
          <c:tx>
            <c:strRef>
              <c:f>'2gram'!$N$1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'2gram'!$K$2:$K$5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'2gram'!$N$2:$N$5</c:f>
              <c:numCache>
                <c:formatCode>0.00%</c:formatCode>
                <c:ptCount val="4"/>
                <c:pt idx="0">
                  <c:v>0.85193568975736045</c:v>
                </c:pt>
                <c:pt idx="1">
                  <c:v>4.0943040773429125E-3</c:v>
                </c:pt>
                <c:pt idx="2">
                  <c:v>0.9343378490461709</c:v>
                </c:pt>
                <c:pt idx="3">
                  <c:v>8.1528819152939819E-3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F-1043-96B6-6AD0FFAB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385343"/>
        <c:axId val="1466634047"/>
      </c:barChart>
      <c:catAx>
        <c:axId val="14173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634047"/>
        <c:crosses val="autoZero"/>
        <c:auto val="1"/>
        <c:lblAlgn val="ctr"/>
        <c:lblOffset val="100"/>
        <c:noMultiLvlLbl val="0"/>
      </c:catAx>
      <c:valAx>
        <c:axId val="1466634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3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edit'!$I$2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edit'!$H$3:$H$5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'BM25 vs edit'!$I$3:$I$5</c:f>
              <c:numCache>
                <c:formatCode>0.00%</c:formatCode>
                <c:ptCount val="3"/>
                <c:pt idx="0">
                  <c:v>0.52956904687008488</c:v>
                </c:pt>
                <c:pt idx="1">
                  <c:v>0.79641185647425894</c:v>
                </c:pt>
                <c:pt idx="2">
                  <c:v>3.9948500837629856E-3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A-414E-BBBA-AEAF25CF76A8}"/>
            </c:ext>
          </c:extLst>
        </c:ser>
        <c:ser>
          <c:idx val="1"/>
          <c:order val="1"/>
          <c:tx>
            <c:strRef>
              <c:f>'BM25 vs edit'!$J$2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edit'!$H$3:$H$5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'BM25 vs edit'!$J$3:$J$5</c:f>
              <c:numCache>
                <c:formatCode>0.00%</c:formatCode>
                <c:ptCount val="3"/>
                <c:pt idx="0">
                  <c:v>9.1620232914412764E-2</c:v>
                </c:pt>
                <c:pt idx="1">
                  <c:v>3.0813682456601911E-2</c:v>
                </c:pt>
                <c:pt idx="2">
                  <c:v>7.1096710144108899E-4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A-414E-BBBA-AEAF25CF76A8}"/>
            </c:ext>
          </c:extLst>
        </c:ser>
        <c:ser>
          <c:idx val="2"/>
          <c:order val="2"/>
          <c:tx>
            <c:strRef>
              <c:f>'BM25 vs edit'!$K$2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'BM25 vs edit'!$H$3:$H$5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'BM25 vs edit'!$K$3:$K$5</c:f>
              <c:numCache>
                <c:formatCode>0.00%</c:formatCode>
                <c:ptCount val="3"/>
                <c:pt idx="0">
                  <c:v>4.0943040773429125E-3</c:v>
                </c:pt>
                <c:pt idx="1">
                  <c:v>9.6362504364398823E-4</c:v>
                </c:pt>
                <c:pt idx="2">
                  <c:v>7.1095132208124972E-4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A-414E-BBBA-AEAF25CF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343216"/>
        <c:axId val="433586784"/>
      </c:barChart>
      <c:catAx>
        <c:axId val="3943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586784"/>
        <c:crosses val="autoZero"/>
        <c:auto val="1"/>
        <c:lblAlgn val="ctr"/>
        <c:lblOffset val="100"/>
        <c:noMultiLvlLbl val="0"/>
      </c:catAx>
      <c:valAx>
        <c:axId val="433586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3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edit'!$C$6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edit'!$B$7:$B$9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'BM25 vs edit'!$C$7:$C$9</c:f>
              <c:numCache>
                <c:formatCode>0.00%</c:formatCode>
                <c:ptCount val="3"/>
                <c:pt idx="0">
                  <c:v>0.93088194636439037</c:v>
                </c:pt>
                <c:pt idx="1">
                  <c:v>0.84683439314348907</c:v>
                </c:pt>
                <c:pt idx="2">
                  <c:v>0.93419961293889964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4-4642-90E4-CF8E1FFAECD0}"/>
            </c:ext>
          </c:extLst>
        </c:ser>
        <c:ser>
          <c:idx val="1"/>
          <c:order val="1"/>
          <c:tx>
            <c:strRef>
              <c:f>'BM25 vs edit'!$D$6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edit'!$B$7:$B$9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'BM25 vs edit'!$D$7:$D$9</c:f>
              <c:numCache>
                <c:formatCode>0.00%</c:formatCode>
                <c:ptCount val="3"/>
                <c:pt idx="0">
                  <c:v>0.93419961293889964</c:v>
                </c:pt>
                <c:pt idx="1">
                  <c:v>0.92286425214265966</c:v>
                </c:pt>
                <c:pt idx="2">
                  <c:v>0.9343378490461709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4-4642-90E4-CF8E1FFAECD0}"/>
            </c:ext>
          </c:extLst>
        </c:ser>
        <c:ser>
          <c:idx val="2"/>
          <c:order val="2"/>
          <c:tx>
            <c:strRef>
              <c:f>'BM25 vs edit'!$E$6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'BM25 vs edit'!$B$7:$B$9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'BM25 vs edit'!$E$7:$E$9</c:f>
              <c:numCache>
                <c:formatCode>0.00%</c:formatCode>
                <c:ptCount val="3"/>
                <c:pt idx="0">
                  <c:v>0.9343378490461709</c:v>
                </c:pt>
                <c:pt idx="1">
                  <c:v>0.9343378490461709</c:v>
                </c:pt>
                <c:pt idx="2">
                  <c:v>0.9343378490461709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4-4642-90E4-CF8E1FFA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705776"/>
        <c:axId val="433144880"/>
      </c:barChart>
      <c:catAx>
        <c:axId val="3947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144880"/>
        <c:crosses val="autoZero"/>
        <c:auto val="1"/>
        <c:lblAlgn val="ctr"/>
        <c:lblOffset val="100"/>
        <c:noMultiLvlLbl val="0"/>
      </c:catAx>
      <c:valAx>
        <c:axId val="4331448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70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edit'!$I$6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edit'!$H$7:$H$9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'BM25 vs edit'!$I$7:$I$9</c:f>
              <c:numCache>
                <c:formatCode>0.00%</c:formatCode>
                <c:ptCount val="3"/>
                <c:pt idx="0">
                  <c:v>0.67508771929824551</c:v>
                </c:pt>
                <c:pt idx="1">
                  <c:v>0.8208495243199786</c:v>
                </c:pt>
                <c:pt idx="2">
                  <c:v>7.9556798704111809E-3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2-A646-BD40-692C6B5852FF}"/>
            </c:ext>
          </c:extLst>
        </c:ser>
        <c:ser>
          <c:idx val="1"/>
          <c:order val="1"/>
          <c:tx>
            <c:strRef>
              <c:f>'BM25 vs edit'!$J$6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edit'!$H$7:$H$9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'BM25 vs edit'!$J$7:$J$9</c:f>
              <c:numCache>
                <c:formatCode>0.00%</c:formatCode>
                <c:ptCount val="3"/>
                <c:pt idx="0">
                  <c:v>0.16687449842582877</c:v>
                </c:pt>
                <c:pt idx="1">
                  <c:v>5.963616223966127E-2</c:v>
                </c:pt>
                <c:pt idx="2">
                  <c:v>1.4208530310532801E-3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2-A646-BD40-692C6B5852FF}"/>
            </c:ext>
          </c:extLst>
        </c:ser>
        <c:ser>
          <c:idx val="2"/>
          <c:order val="2"/>
          <c:tx>
            <c:strRef>
              <c:f>'BM25 vs edit'!$K$6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'BM25 vs edit'!$H$7:$H$9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'BM25 vs edit'!$K$7:$K$9</c:f>
              <c:numCache>
                <c:formatCode>0.00%</c:formatCode>
                <c:ptCount val="3"/>
                <c:pt idx="0">
                  <c:v>8.1528819152939819E-3</c:v>
                </c:pt>
                <c:pt idx="1">
                  <c:v>1.925264474626259E-3</c:v>
                </c:pt>
                <c:pt idx="2">
                  <c:v>1.4208215203063543E-3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2-A646-BD40-692C6B585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632880"/>
        <c:axId val="430895520"/>
      </c:barChart>
      <c:catAx>
        <c:axId val="4006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895520"/>
        <c:crosses val="autoZero"/>
        <c:auto val="1"/>
        <c:lblAlgn val="ctr"/>
        <c:lblOffset val="100"/>
        <c:noMultiLvlLbl val="0"/>
      </c:catAx>
      <c:valAx>
        <c:axId val="430895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6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edit!$K$2:$K$5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edit!$L$2:$L$5</c:f>
              <c:numCache>
                <c:formatCode>0.00%</c:formatCode>
                <c:ptCount val="4"/>
                <c:pt idx="0">
                  <c:v>0.99975925029425217</c:v>
                </c:pt>
                <c:pt idx="1">
                  <c:v>0.79641185647425894</c:v>
                </c:pt>
                <c:pt idx="2">
                  <c:v>0.84683439314348907</c:v>
                </c:pt>
                <c:pt idx="3">
                  <c:v>0.8208495243199786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5-2244-B9E8-970087828161}"/>
            </c:ext>
          </c:extLst>
        </c:ser>
        <c:ser>
          <c:idx val="1"/>
          <c:order val="1"/>
          <c:tx>
            <c:strRef>
              <c:f>edit!$M$1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edit!$K$2:$K$5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edit!$M$2:$M$5</c:f>
              <c:numCache>
                <c:formatCode>0.00%</c:formatCode>
                <c:ptCount val="4"/>
                <c:pt idx="0">
                  <c:v>0.98104442696393102</c:v>
                </c:pt>
                <c:pt idx="1">
                  <c:v>3.0813682456601911E-2</c:v>
                </c:pt>
                <c:pt idx="2">
                  <c:v>0.92286425214265966</c:v>
                </c:pt>
                <c:pt idx="3">
                  <c:v>5.963616223966127E-2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5-2244-B9E8-970087828161}"/>
            </c:ext>
          </c:extLst>
        </c:ser>
        <c:ser>
          <c:idx val="2"/>
          <c:order val="2"/>
          <c:tx>
            <c:strRef>
              <c:f>edit!$N$1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edit!$K$2:$K$5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edit!$N$2:$N$5</c:f>
              <c:numCache>
                <c:formatCode>0.00%</c:formatCode>
                <c:ptCount val="4"/>
                <c:pt idx="0">
                  <c:v>0.36905795468449498</c:v>
                </c:pt>
                <c:pt idx="1">
                  <c:v>9.6362504364398823E-4</c:v>
                </c:pt>
                <c:pt idx="2">
                  <c:v>0.9343378490461709</c:v>
                </c:pt>
                <c:pt idx="3">
                  <c:v>1.925264474626259E-3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5-2244-B9E8-97008782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635103"/>
        <c:axId val="1461636799"/>
      </c:barChart>
      <c:catAx>
        <c:axId val="14616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636799"/>
        <c:crosses val="autoZero"/>
        <c:auto val="1"/>
        <c:lblAlgn val="ctr"/>
        <c:lblOffset val="100"/>
        <c:noMultiLvlLbl val="0"/>
      </c:catAx>
      <c:valAx>
        <c:axId val="1461636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6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jw!$L$1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jw!$K$2:$K$5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jw!$L$2:$L$5</c:f>
              <c:numCache>
                <c:formatCode>0.00%</c:formatCode>
                <c:ptCount val="4"/>
                <c:pt idx="0">
                  <c:v>0.92949932395907198</c:v>
                </c:pt>
                <c:pt idx="1">
                  <c:v>3.9948500837629856E-3</c:v>
                </c:pt>
                <c:pt idx="2">
                  <c:v>0.93419961293889964</c:v>
                </c:pt>
                <c:pt idx="3">
                  <c:v>7.9556798704111809E-3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1-1042-8CC4-44C156B1F2E9}"/>
            </c:ext>
          </c:extLst>
        </c:ser>
        <c:ser>
          <c:idx val="1"/>
          <c:order val="1"/>
          <c:tx>
            <c:strRef>
              <c:f>jw!$M$1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jw!$K$2:$K$5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jw!$M$2:$M$5</c:f>
              <c:numCache>
                <c:formatCode>0.00%</c:formatCode>
                <c:ptCount val="4"/>
                <c:pt idx="0">
                  <c:v>0.70050033121396116</c:v>
                </c:pt>
                <c:pt idx="1">
                  <c:v>7.1096710144108899E-4</c:v>
                </c:pt>
                <c:pt idx="2">
                  <c:v>0.9343378490461709</c:v>
                </c:pt>
                <c:pt idx="3">
                  <c:v>1.4208530310532801E-3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1-1042-8CC4-44C156B1F2E9}"/>
            </c:ext>
          </c:extLst>
        </c:ser>
        <c:ser>
          <c:idx val="2"/>
          <c:order val="2"/>
          <c:tx>
            <c:strRef>
              <c:f>jw!$N$1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jw!$K$2:$K$5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jw!$N$2:$N$5</c:f>
              <c:numCache>
                <c:formatCode>0.00%</c:formatCode>
                <c:ptCount val="4"/>
                <c:pt idx="0">
                  <c:v>0.70049567172291716</c:v>
                </c:pt>
                <c:pt idx="1">
                  <c:v>7.1095132208124972E-4</c:v>
                </c:pt>
                <c:pt idx="2">
                  <c:v>0.9343378490461709</c:v>
                </c:pt>
                <c:pt idx="3">
                  <c:v>1.4208215203063543E-3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1-1042-8CC4-44C156B1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493503"/>
        <c:axId val="1462220127"/>
      </c:barChart>
      <c:catAx>
        <c:axId val="146249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2220127"/>
        <c:crosses val="autoZero"/>
        <c:auto val="1"/>
        <c:lblAlgn val="ctr"/>
        <c:lblOffset val="100"/>
        <c:noMultiLvlLbl val="0"/>
      </c:catAx>
      <c:valAx>
        <c:axId val="14622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24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kgram_!$L$1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kgram_!$K$2:$K$5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kgram_!$L$2:$L$5</c:f>
              <c:numCache>
                <c:formatCode>0.00%</c:formatCode>
                <c:ptCount val="4"/>
                <c:pt idx="0">
                  <c:v>0.99989921897632406</c:v>
                </c:pt>
                <c:pt idx="1">
                  <c:v>0.34085778781038373</c:v>
                </c:pt>
                <c:pt idx="2">
                  <c:v>0.1543178334184977</c:v>
                </c:pt>
                <c:pt idx="3">
                  <c:v>0.2124516355962012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1-4945-A2F3-9D735C2498BB}"/>
            </c:ext>
          </c:extLst>
        </c:ser>
        <c:ser>
          <c:idx val="1"/>
          <c:order val="1"/>
          <c:tx>
            <c:strRef>
              <c:f>kgram_!$M$1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kgram_!$K$2:$K$5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kgram_!$M$2:$M$5</c:f>
              <c:numCache>
                <c:formatCode>0.00%</c:formatCode>
                <c:ptCount val="4"/>
                <c:pt idx="0">
                  <c:v>0.9987588340791449</c:v>
                </c:pt>
                <c:pt idx="1">
                  <c:v>1.6622064754438205E-2</c:v>
                </c:pt>
                <c:pt idx="2">
                  <c:v>0.22534491568727644</c:v>
                </c:pt>
                <c:pt idx="3">
                  <c:v>3.0960404380791912E-2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1-4945-A2F3-9D735C2498BB}"/>
            </c:ext>
          </c:extLst>
        </c:ser>
        <c:ser>
          <c:idx val="2"/>
          <c:order val="2"/>
          <c:tx>
            <c:strRef>
              <c:f>kgram_!$N$1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kgram_!$K$2:$K$5</c:f>
              <c:strCache>
                <c:ptCount val="4"/>
                <c:pt idx="0">
                  <c:v>Ma</c:v>
                </c:pt>
                <c:pt idx="1">
                  <c:v>Mp</c:v>
                </c:pt>
                <c:pt idx="2">
                  <c:v>Mr</c:v>
                </c:pt>
                <c:pt idx="3">
                  <c:v>Mf</c:v>
                </c:pt>
              </c:strCache>
            </c:strRef>
          </c:cat>
          <c:val>
            <c:numRef>
              <c:f>kgram_!$N$2:$N$5</c:f>
              <c:numCache>
                <c:formatCode>0.00%</c:formatCode>
                <c:ptCount val="4"/>
                <c:pt idx="0">
                  <c:v>0.96475487467697296</c:v>
                </c:pt>
                <c:pt idx="1">
                  <c:v>5.440844083421341E-4</c:v>
                </c:pt>
                <c:pt idx="2">
                  <c:v>0.23234984193888303</c:v>
                </c:pt>
                <c:pt idx="3">
                  <c:v>1.085626647826162E-3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1-4945-A2F3-9D735C24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348319"/>
        <c:axId val="1461860047"/>
      </c:barChart>
      <c:catAx>
        <c:axId val="14623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860047"/>
        <c:crosses val="autoZero"/>
        <c:auto val="1"/>
        <c:lblAlgn val="ctr"/>
        <c:lblOffset val="100"/>
        <c:noMultiLvlLbl val="0"/>
      </c:catAx>
      <c:valAx>
        <c:axId val="14618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234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Ma!$B$2:$B$5</c:f>
              <c:numCache>
                <c:formatCode>0.00%</c:formatCode>
                <c:ptCount val="4"/>
                <c:pt idx="0">
                  <c:v>0.99957102682607635</c:v>
                </c:pt>
                <c:pt idx="1">
                  <c:v>0.99974379886829579</c:v>
                </c:pt>
                <c:pt idx="2">
                  <c:v>0.94618636991349137</c:v>
                </c:pt>
                <c:pt idx="3">
                  <c:v>0.99989921897632406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2-F549-85A3-A33F682831A1}"/>
            </c:ext>
          </c:extLst>
        </c:ser>
        <c:ser>
          <c:idx val="1"/>
          <c:order val="1"/>
          <c:tx>
            <c:strRef>
              <c:f>Ma!$C$1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Ma!$C$2:$C$5</c:f>
              <c:numCache>
                <c:formatCode>0.00%</c:formatCode>
                <c:ptCount val="4"/>
                <c:pt idx="0">
                  <c:v>0.9970164446944304</c:v>
                </c:pt>
                <c:pt idx="1">
                  <c:v>0.99220027591595961</c:v>
                </c:pt>
                <c:pt idx="2">
                  <c:v>0.94618636991349137</c:v>
                </c:pt>
                <c:pt idx="3">
                  <c:v>0.9987588340791449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2-F549-85A3-A33F682831A1}"/>
            </c:ext>
          </c:extLst>
        </c:ser>
        <c:ser>
          <c:idx val="2"/>
          <c:order val="2"/>
          <c:tx>
            <c:strRef>
              <c:f>Ma!$D$1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Ma!$D$2:$D$5</c:f>
              <c:numCache>
                <c:formatCode>0.00%</c:formatCode>
                <c:ptCount val="4"/>
                <c:pt idx="0">
                  <c:v>0.97481664755632391</c:v>
                </c:pt>
                <c:pt idx="1">
                  <c:v>0.99220027591595961</c:v>
                </c:pt>
                <c:pt idx="2">
                  <c:v>0.94618636991349137</c:v>
                </c:pt>
                <c:pt idx="3">
                  <c:v>0.96475487467697296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2-F549-85A3-A33F68283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86143"/>
        <c:axId val="977376191"/>
      </c:barChart>
      <c:catAx>
        <c:axId val="97768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376191"/>
        <c:crosses val="autoZero"/>
        <c:auto val="1"/>
        <c:lblAlgn val="ctr"/>
        <c:lblOffset val="100"/>
        <c:noMultiLvlLbl val="0"/>
      </c:catAx>
      <c:valAx>
        <c:axId val="977376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Mp!$B$2:$B$5</c:f>
              <c:numCache>
                <c:formatCode>0.00%</c:formatCode>
                <c:ptCount val="4"/>
                <c:pt idx="0">
                  <c:v>0.15417617526243724</c:v>
                </c:pt>
                <c:pt idx="1">
                  <c:v>0.19427168576104747</c:v>
                </c:pt>
                <c:pt idx="2">
                  <c:v>8.3300964883066173E-4</c:v>
                </c:pt>
                <c:pt idx="3">
                  <c:v>0.34085778781038373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6-C94A-BB66-D2FAE976DFAB}"/>
            </c:ext>
          </c:extLst>
        </c:ser>
        <c:ser>
          <c:idx val="1"/>
          <c:order val="1"/>
          <c:tx>
            <c:strRef>
              <c:f>Mp!$C$1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Mp!$A$2:$A$5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Mp!$C$2:$C$5</c:f>
              <c:numCache>
                <c:formatCode>0.00%</c:formatCode>
                <c:ptCount val="4"/>
                <c:pt idx="0">
                  <c:v>2.5279948204064217E-2</c:v>
                </c:pt>
                <c:pt idx="1">
                  <c:v>8.9351730727667746E-3</c:v>
                </c:pt>
                <c:pt idx="2">
                  <c:v>8.3300964883066173E-4</c:v>
                </c:pt>
                <c:pt idx="3">
                  <c:v>1.6622064754438205E-2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6-C94A-BB66-D2FAE976DFAB}"/>
            </c:ext>
          </c:extLst>
        </c:ser>
        <c:ser>
          <c:idx val="2"/>
          <c:order val="2"/>
          <c:tx>
            <c:strRef>
              <c:f>Mp!$D$1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Mp!$A$2:$A$5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Mp!$D$2:$D$5</c:f>
              <c:numCache>
                <c:formatCode>0.00%</c:formatCode>
                <c:ptCount val="4"/>
                <c:pt idx="0">
                  <c:v>2.9857646112162561E-3</c:v>
                </c:pt>
                <c:pt idx="1">
                  <c:v>8.9351730727667746E-3</c:v>
                </c:pt>
                <c:pt idx="2">
                  <c:v>8.3300964883066173E-4</c:v>
                </c:pt>
                <c:pt idx="3">
                  <c:v>5.440844083421341E-4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6-C94A-BB66-D2FAE976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308879"/>
        <c:axId val="1420541343"/>
      </c:barChart>
      <c:catAx>
        <c:axId val="142030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541343"/>
        <c:crosses val="autoZero"/>
        <c:auto val="1"/>
        <c:lblAlgn val="ctr"/>
        <c:lblOffset val="100"/>
        <c:noMultiLvlLbl val="0"/>
      </c:catAx>
      <c:valAx>
        <c:axId val="1420541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30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Mr!$B$1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Mr!$A$2:$A$5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Mr!$B$2:$B$5</c:f>
              <c:numCache>
                <c:formatCode>0.00%</c:formatCode>
                <c:ptCount val="4"/>
                <c:pt idx="0">
                  <c:v>0.86305569749616762</c:v>
                </c:pt>
                <c:pt idx="1">
                  <c:v>0.60654062340316817</c:v>
                </c:pt>
                <c:pt idx="2">
                  <c:v>0.71341463414634143</c:v>
                </c:pt>
                <c:pt idx="3">
                  <c:v>0.1543178334184977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4-E449-81CC-845142EB5F97}"/>
            </c:ext>
          </c:extLst>
        </c:ser>
        <c:ser>
          <c:idx val="1"/>
          <c:order val="1"/>
          <c:tx>
            <c:strRef>
              <c:f>Mr!$C$1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Mr!$A$2:$A$5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Mr!$C$2:$C$5</c:f>
              <c:numCache>
                <c:formatCode>0.00%</c:formatCode>
                <c:ptCount val="4"/>
                <c:pt idx="0">
                  <c:v>0.87787429739397038</c:v>
                </c:pt>
                <c:pt idx="1">
                  <c:v>0.8027593254982115</c:v>
                </c:pt>
                <c:pt idx="2">
                  <c:v>0.71341463414634143</c:v>
                </c:pt>
                <c:pt idx="3">
                  <c:v>0.22534491568727644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4-E449-81CC-845142EB5F97}"/>
            </c:ext>
          </c:extLst>
        </c:ser>
        <c:ser>
          <c:idx val="2"/>
          <c:order val="2"/>
          <c:tx>
            <c:strRef>
              <c:f>Mr!$D$1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Mr!$A$2:$A$5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Mr!$D$2:$D$5</c:f>
              <c:numCache>
                <c:formatCode>0.00%</c:formatCode>
                <c:ptCount val="4"/>
                <c:pt idx="0">
                  <c:v>0.88877392653905851</c:v>
                </c:pt>
                <c:pt idx="1">
                  <c:v>0.8027593254982115</c:v>
                </c:pt>
                <c:pt idx="2">
                  <c:v>0.71341463414634143</c:v>
                </c:pt>
                <c:pt idx="3">
                  <c:v>0.23234984193888303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4-E449-81CC-845142EB5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586783"/>
        <c:axId val="1423122895"/>
      </c:barChart>
      <c:catAx>
        <c:axId val="138558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3122895"/>
        <c:crosses val="autoZero"/>
        <c:auto val="1"/>
        <c:lblAlgn val="ctr"/>
        <c:lblOffset val="100"/>
        <c:noMultiLvlLbl val="0"/>
      </c:catAx>
      <c:valAx>
        <c:axId val="14231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558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Mf!$B$1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Mf!$A$2:$A$5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Mf!$B$2:$B$5</c:f>
              <c:numCache>
                <c:formatCode>0.00%</c:formatCode>
                <c:ptCount val="4"/>
                <c:pt idx="0">
                  <c:v>0.26161710037174718</c:v>
                </c:pt>
                <c:pt idx="1">
                  <c:v>0.2942853601090864</c:v>
                </c:pt>
                <c:pt idx="2">
                  <c:v>1.664076259889836E-3</c:v>
                </c:pt>
                <c:pt idx="3">
                  <c:v>0.2124516355962012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D-8647-9901-ED27F5DC98F5}"/>
            </c:ext>
          </c:extLst>
        </c:ser>
        <c:ser>
          <c:idx val="1"/>
          <c:order val="1"/>
          <c:tx>
            <c:strRef>
              <c:f>Mf!$C$1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Mf!$A$2:$A$5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Mf!$C$2:$C$5</c:f>
              <c:numCache>
                <c:formatCode>0.00%</c:formatCode>
                <c:ptCount val="4"/>
                <c:pt idx="0">
                  <c:v>4.9144687911207734E-2</c:v>
                </c:pt>
                <c:pt idx="1">
                  <c:v>1.7673628493804102E-2</c:v>
                </c:pt>
                <c:pt idx="2">
                  <c:v>1.664076259889836E-3</c:v>
                </c:pt>
                <c:pt idx="3">
                  <c:v>3.0960404380791912E-2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D-8647-9901-ED27F5DC98F5}"/>
            </c:ext>
          </c:extLst>
        </c:ser>
        <c:ser>
          <c:idx val="2"/>
          <c:order val="2"/>
          <c:tx>
            <c:strRef>
              <c:f>Mf!$D$1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Mf!$A$2:$A$5</c:f>
              <c:strCache>
                <c:ptCount val="4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  <c:pt idx="3">
                  <c:v>ngram</c:v>
                </c:pt>
              </c:strCache>
            </c:strRef>
          </c:cat>
          <c:val>
            <c:numRef>
              <c:f>Mf!$D$2:$D$5</c:f>
              <c:numCache>
                <c:formatCode>0.00%</c:formatCode>
                <c:ptCount val="4"/>
                <c:pt idx="0">
                  <c:v>5.9512881178618322E-3</c:v>
                </c:pt>
                <c:pt idx="1">
                  <c:v>1.7673628493804102E-2</c:v>
                </c:pt>
                <c:pt idx="2">
                  <c:v>1.664076259889836E-3</c:v>
                </c:pt>
                <c:pt idx="3">
                  <c:v>1.085626647826162E-3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D-8647-9901-ED27F5DC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407631"/>
        <c:axId val="1313453023"/>
      </c:barChart>
      <c:catAx>
        <c:axId val="142140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3453023"/>
        <c:crosses val="autoZero"/>
        <c:auto val="1"/>
        <c:lblAlgn val="ctr"/>
        <c:lblOffset val="100"/>
        <c:noMultiLvlLbl val="0"/>
      </c:catAx>
      <c:valAx>
        <c:axId val="1313453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140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'BM25 vs edit'!$C$2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'BM25 vs edit'!$B$3:$B$5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'BM25 vs edit'!$C$3:$C$5</c:f>
              <c:numCache>
                <c:formatCode>0.00%</c:formatCode>
                <c:ptCount val="3"/>
                <c:pt idx="0">
                  <c:v>0.99941640254575259</c:v>
                </c:pt>
                <c:pt idx="1">
                  <c:v>0.99975925029425217</c:v>
                </c:pt>
                <c:pt idx="2">
                  <c:v>0.92949932395907198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6-4F46-803F-C39FF615EBFD}"/>
            </c:ext>
          </c:extLst>
        </c:ser>
        <c:ser>
          <c:idx val="1"/>
          <c:order val="1"/>
          <c:tx>
            <c:strRef>
              <c:f>'BM25 vs edit'!$D$2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'BM25 vs edit'!$B$3:$B$5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'BM25 vs edit'!$D$3:$D$5</c:f>
              <c:numCache>
                <c:formatCode>0.00%</c:formatCode>
                <c:ptCount val="3"/>
                <c:pt idx="0">
                  <c:v>0.9939246262549889</c:v>
                </c:pt>
                <c:pt idx="1">
                  <c:v>0.98104442696393102</c:v>
                </c:pt>
                <c:pt idx="2">
                  <c:v>0.70050033121396116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6-4F46-803F-C39FF615EBFD}"/>
            </c:ext>
          </c:extLst>
        </c:ser>
        <c:ser>
          <c:idx val="2"/>
          <c:order val="2"/>
          <c:tx>
            <c:strRef>
              <c:f>'BM25 vs edit'!$E$2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'BM25 vs edit'!$B$3:$B$5</c:f>
              <c:strCache>
                <c:ptCount val="3"/>
                <c:pt idx="0">
                  <c:v>BM25</c:v>
                </c:pt>
                <c:pt idx="1">
                  <c:v>edit</c:v>
                </c:pt>
                <c:pt idx="2">
                  <c:v>jw</c:v>
                </c:pt>
              </c:strCache>
            </c:strRef>
          </c:cat>
          <c:val>
            <c:numRef>
              <c:f>'BM25 vs edit'!$E$3:$E$5</c:f>
              <c:numCache>
                <c:formatCode>0.00%</c:formatCode>
                <c:ptCount val="3"/>
                <c:pt idx="0">
                  <c:v>0.85193568975736045</c:v>
                </c:pt>
                <c:pt idx="1">
                  <c:v>0.36905795468449498</c:v>
                </c:pt>
                <c:pt idx="2">
                  <c:v>0.70049567172291716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6-4F46-803F-C39FF615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21504"/>
        <c:axId val="430523200"/>
      </c:barChart>
      <c:catAx>
        <c:axId val="4305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523200"/>
        <c:crosses val="autoZero"/>
        <c:auto val="1"/>
        <c:lblAlgn val="ctr"/>
        <c:lblOffset val="100"/>
        <c:noMultiLvlLbl val="0"/>
      </c:catAx>
      <c:valAx>
        <c:axId val="430523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5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885292</xdr:colOff>
      <xdr:row>6</xdr:row>
      <xdr:rowOff>135389</xdr:rowOff>
    </xdr:from>
    <xdr:to>
      <xdr:col>5</xdr:col>
      <xdr:colOff>694791</xdr:colOff>
      <xdr:row>17</xdr:row>
      <xdr:rowOff>84588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F8FBE5-E34D-7745-9FD4-A17AB4D9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D88E00-27A4-7D47-BF30-BF81D5B2D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AAD7FC-9147-1C46-AAA8-A9017C007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C472FD-9EA0-4C41-B778-03B2F089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7</xdr:row>
      <xdr:rowOff>209550</xdr:rowOff>
    </xdr:from>
    <xdr:to>
      <xdr:col>12</xdr:col>
      <xdr:colOff>444500</xdr:colOff>
      <xdr:row>18</xdr:row>
      <xdr:rowOff>158750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7E71009-3A5A-FB43-95AA-1DF579C86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DD745E-CAAA-7444-9BE0-F54BD5A32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976ADC-2412-E14D-9393-C3BFC6D63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7</xdr:row>
      <xdr:rowOff>209550</xdr:rowOff>
    </xdr:from>
    <xdr:to>
      <xdr:col>10</xdr:col>
      <xdr:colOff>438150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A4F9C5-1327-5446-954F-D55AC2A82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11</xdr:row>
      <xdr:rowOff>50800</xdr:rowOff>
    </xdr:from>
    <xdr:to>
      <xdr:col>5</xdr:col>
      <xdr:colOff>292100</xdr:colOff>
      <xdr:row>22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45C3B1-8D09-354B-BBE9-E5264F5E9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11</xdr:row>
      <xdr:rowOff>12700</xdr:rowOff>
    </xdr:from>
    <xdr:to>
      <xdr:col>10</xdr:col>
      <xdr:colOff>514350</xdr:colOff>
      <xdr:row>21</xdr:row>
      <xdr:rowOff>215900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7F7BB78-B132-3F49-AAC5-505767585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527050</xdr:colOff>
      <xdr:row>22</xdr:row>
      <xdr:rowOff>114300</xdr:rowOff>
    </xdr:from>
    <xdr:to>
      <xdr:col>5</xdr:col>
      <xdr:colOff>336550</xdr:colOff>
      <xdr:row>33</xdr:row>
      <xdr:rowOff>63500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965A6ED-A71F-EE4A-A9DE-B91E4D15C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679450</xdr:colOff>
      <xdr:row>22</xdr:row>
      <xdr:rowOff>114300</xdr:rowOff>
    </xdr:from>
    <xdr:to>
      <xdr:col>10</xdr:col>
      <xdr:colOff>488950</xdr:colOff>
      <xdr:row>33</xdr:row>
      <xdr:rowOff>63500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C96555-C7CD-2049-99AF-2F7D98D5E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6FAA-6C7A-E24F-8C13-863F99A34C5E}">
  <dimension ref="A1:N5"/>
  <sheetViews>
    <sheetView workbookViewId="0">
      <selection activeCell="B1" sqref="B1:D1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F2" t="s">
        <v>3</v>
      </c>
      <c r="G2">
        <f>B4</f>
        <v>6734</v>
      </c>
      <c r="H2">
        <f t="shared" ref="H2:I2" si="0">C4</f>
        <v>6758</v>
      </c>
      <c r="I2">
        <f t="shared" si="0"/>
        <v>6759</v>
      </c>
      <c r="K2" t="s">
        <v>7</v>
      </c>
      <c r="L2" s="1">
        <f>(G2+G5)/(G2+G3+G4+G5)</f>
        <v>0.99941640254575259</v>
      </c>
      <c r="M2" s="1">
        <f t="shared" ref="M2:N2" si="1">(H2+H5)/(H2+H3+H4+H5)</f>
        <v>0.9939246262549889</v>
      </c>
      <c r="N2" s="1">
        <f t="shared" si="1"/>
        <v>0.85193568975736045</v>
      </c>
    </row>
    <row r="3" spans="1:14">
      <c r="A3" t="s">
        <v>1</v>
      </c>
      <c r="B3">
        <v>12716</v>
      </c>
      <c r="C3">
        <v>73761</v>
      </c>
      <c r="D3">
        <v>1650830</v>
      </c>
      <c r="F3" t="s">
        <v>4</v>
      </c>
      <c r="G3">
        <f>B3-B4</f>
        <v>5982</v>
      </c>
      <c r="H3">
        <f t="shared" ref="H3:I3" si="2">C3-C4</f>
        <v>67003</v>
      </c>
      <c r="I3">
        <f t="shared" si="2"/>
        <v>1644071</v>
      </c>
      <c r="K3" t="s">
        <v>8</v>
      </c>
      <c r="L3" s="1">
        <f>G2/(G2+G3)</f>
        <v>0.52956904687008488</v>
      </c>
      <c r="M3" s="1">
        <f t="shared" ref="M3:N3" si="3">H2/(H2+H3)</f>
        <v>9.1620232914412764E-2</v>
      </c>
      <c r="N3" s="1">
        <f t="shared" si="3"/>
        <v>4.0943040773429125E-3</v>
      </c>
    </row>
    <row r="4" spans="1:14">
      <c r="A4" t="s">
        <v>2</v>
      </c>
      <c r="B4">
        <v>6734</v>
      </c>
      <c r="C4">
        <v>6758</v>
      </c>
      <c r="D4">
        <v>6759</v>
      </c>
      <c r="F4" t="s">
        <v>5</v>
      </c>
      <c r="G4">
        <f>B2-B4</f>
        <v>500</v>
      </c>
      <c r="H4">
        <f t="shared" ref="H4:I4" si="4">C2-C4</f>
        <v>476</v>
      </c>
      <c r="I4">
        <f t="shared" si="4"/>
        <v>475</v>
      </c>
      <c r="K4" t="s">
        <v>9</v>
      </c>
      <c r="L4" s="1">
        <f>G2/(G2+G4)</f>
        <v>0.93088194636439037</v>
      </c>
      <c r="M4" s="1">
        <f t="shared" ref="M4:N4" si="5">H2/(H2+H4)</f>
        <v>0.93419961293889964</v>
      </c>
      <c r="N4" s="1">
        <f t="shared" si="5"/>
        <v>0.9343378490461709</v>
      </c>
    </row>
    <row r="5" spans="1:14">
      <c r="F5" t="s">
        <v>6</v>
      </c>
      <c r="G5">
        <f>11106971-G2-G3-G4</f>
        <v>11093755</v>
      </c>
      <c r="H5">
        <f t="shared" ref="H5:I5" si="6">11106971-H2-H3-H4</f>
        <v>11032734</v>
      </c>
      <c r="I5">
        <f t="shared" si="6"/>
        <v>9455666</v>
      </c>
      <c r="K5" t="s">
        <v>10</v>
      </c>
      <c r="L5" s="1">
        <f>2*(L3*L4)/(L3+L4)</f>
        <v>0.67508771929824551</v>
      </c>
      <c r="M5" s="1">
        <f t="shared" ref="M5:N5" si="7">2*(M3*M4)/(M3+M4)</f>
        <v>0.16687449842582877</v>
      </c>
      <c r="N5" s="1">
        <f t="shared" si="7"/>
        <v>8.1528819152939819E-3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7FB3-EF48-4845-ABC8-A88E54D736A3}">
  <dimension ref="A1:N13"/>
  <sheetViews>
    <sheetView workbookViewId="0">
      <selection activeCell="D3" sqref="B3:D3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E2" t="s">
        <v>16</v>
      </c>
      <c r="F2" t="s">
        <v>3</v>
      </c>
      <c r="G2">
        <f>B4</f>
        <v>6126</v>
      </c>
      <c r="H2">
        <f t="shared" ref="H2:I2" si="0">C4</f>
        <v>6676</v>
      </c>
      <c r="I2">
        <f t="shared" si="0"/>
        <v>6759</v>
      </c>
      <c r="K2" t="s">
        <v>7</v>
      </c>
      <c r="L2" s="1">
        <f>(G2+G5)/(G2+G3+G4+G5)</f>
        <v>0.99975925029425217</v>
      </c>
      <c r="M2" s="1">
        <f t="shared" ref="M2:N2" si="1">(H2+H5)/(H2+H3+H4+H5)</f>
        <v>0.98104442696393102</v>
      </c>
      <c r="N2" s="1">
        <f t="shared" si="1"/>
        <v>0.36905795468449498</v>
      </c>
    </row>
    <row r="3" spans="1:14">
      <c r="A3" t="s">
        <v>1</v>
      </c>
      <c r="B3">
        <v>7692</v>
      </c>
      <c r="C3">
        <v>216657</v>
      </c>
      <c r="D3">
        <v>7014139</v>
      </c>
      <c r="F3" t="s">
        <v>4</v>
      </c>
      <c r="G3">
        <f>B3-B4</f>
        <v>1566</v>
      </c>
      <c r="H3">
        <f t="shared" ref="H3:I3" si="2">C3-C4</f>
        <v>209981</v>
      </c>
      <c r="I3">
        <f t="shared" si="2"/>
        <v>7007380</v>
      </c>
      <c r="K3" t="s">
        <v>8</v>
      </c>
      <c r="L3" s="1">
        <f>G2/(G2+G3)</f>
        <v>0.79641185647425894</v>
      </c>
      <c r="M3" s="1">
        <f t="shared" ref="M3:N3" si="3">H2/(H2+H3)</f>
        <v>3.0813682456601911E-2</v>
      </c>
      <c r="N3" s="1">
        <f t="shared" si="3"/>
        <v>9.6362504364398823E-4</v>
      </c>
    </row>
    <row r="4" spans="1:14">
      <c r="A4" t="s">
        <v>2</v>
      </c>
      <c r="B4">
        <v>6126</v>
      </c>
      <c r="C4">
        <v>6676</v>
      </c>
      <c r="D4">
        <v>6759</v>
      </c>
      <c r="F4" t="s">
        <v>5</v>
      </c>
      <c r="G4">
        <f>B2-B4</f>
        <v>1108</v>
      </c>
      <c r="H4">
        <f t="shared" ref="H4:I4" si="4">C2-C4</f>
        <v>558</v>
      </c>
      <c r="I4">
        <f t="shared" si="4"/>
        <v>475</v>
      </c>
      <c r="K4" t="s">
        <v>9</v>
      </c>
      <c r="L4" s="1">
        <f>G2/(G2+G4)</f>
        <v>0.84683439314348907</v>
      </c>
      <c r="M4" s="1">
        <f t="shared" ref="M4:N4" si="5">H2/(H2+H4)</f>
        <v>0.92286425214265966</v>
      </c>
      <c r="N4" s="1">
        <f t="shared" si="5"/>
        <v>0.9343378490461709</v>
      </c>
    </row>
    <row r="5" spans="1:14">
      <c r="F5" t="s">
        <v>6</v>
      </c>
      <c r="G5">
        <f>11106971-G2-G3-G4</f>
        <v>11098171</v>
      </c>
      <c r="H5">
        <f t="shared" ref="H5:I5" si="6">11106971-H2-H3-H4</f>
        <v>10889756</v>
      </c>
      <c r="I5">
        <f t="shared" si="6"/>
        <v>4092357</v>
      </c>
      <c r="J5" t="s">
        <v>15</v>
      </c>
      <c r="K5" t="s">
        <v>10</v>
      </c>
      <c r="L5" s="1">
        <f>2*(L3*L4)/(L3+L4)</f>
        <v>0.8208495243199786</v>
      </c>
      <c r="M5" s="1">
        <f t="shared" ref="M5:N5" si="7">2*(M3*M4)/(M3+M4)</f>
        <v>5.963616223966127E-2</v>
      </c>
      <c r="N5" s="1">
        <f t="shared" si="7"/>
        <v>1.925264474626259E-3</v>
      </c>
    </row>
    <row r="8" spans="1:14">
      <c r="A8">
        <v>22207011</v>
      </c>
      <c r="B8">
        <v>22036399</v>
      </c>
      <c r="C8">
        <v>21221913</v>
      </c>
    </row>
    <row r="13" spans="1:14">
      <c r="G13" t="s">
        <v>17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0B0C-451C-1449-A627-EEA59CCA112C}">
  <dimension ref="A1:N5"/>
  <sheetViews>
    <sheetView tabSelected="1" workbookViewId="0">
      <selection activeCell="C7" sqref="C7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7234</v>
      </c>
      <c r="C2">
        <v>7234</v>
      </c>
      <c r="D2">
        <v>7234</v>
      </c>
      <c r="F2" t="s">
        <v>3</v>
      </c>
      <c r="G2">
        <f>B4</f>
        <v>6758</v>
      </c>
      <c r="H2">
        <f t="shared" ref="H2:I2" si="0">C4</f>
        <v>6759</v>
      </c>
      <c r="I2">
        <f t="shared" si="0"/>
        <v>6759</v>
      </c>
      <c r="K2" t="s">
        <v>7</v>
      </c>
      <c r="L2" s="1">
        <f>(G2+G5)/(G2+G3+G4+G5)</f>
        <v>0.92949932395907198</v>
      </c>
      <c r="M2" s="1">
        <f t="shared" ref="M2:N2" si="1">(H2+H5)/(H2+H3+H4+H5)</f>
        <v>0.70050033121396116</v>
      </c>
      <c r="N2" s="1">
        <f t="shared" si="1"/>
        <v>0.70049567172291716</v>
      </c>
    </row>
    <row r="3" spans="1:14">
      <c r="A3" t="s">
        <v>1</v>
      </c>
      <c r="B3">
        <v>1691678</v>
      </c>
      <c r="C3">
        <v>9506769</v>
      </c>
      <c r="D3">
        <v>9506980</v>
      </c>
      <c r="F3" t="s">
        <v>4</v>
      </c>
      <c r="G3">
        <f>B3-B4</f>
        <v>1684920</v>
      </c>
      <c r="H3">
        <f t="shared" ref="H3:I3" si="2">C3-C4</f>
        <v>9500010</v>
      </c>
      <c r="I3">
        <f t="shared" si="2"/>
        <v>9500221</v>
      </c>
      <c r="K3" t="s">
        <v>8</v>
      </c>
      <c r="L3" s="1">
        <f>G2/(G2+G3)</f>
        <v>3.9948500837629856E-3</v>
      </c>
      <c r="M3" s="1">
        <f t="shared" ref="M3:N3" si="3">H2/(H2+H3)</f>
        <v>7.1096710144108899E-4</v>
      </c>
      <c r="N3" s="1">
        <f t="shared" si="3"/>
        <v>7.1095132208124972E-4</v>
      </c>
    </row>
    <row r="4" spans="1:14">
      <c r="A4" t="s">
        <v>2</v>
      </c>
      <c r="B4">
        <v>6758</v>
      </c>
      <c r="C4">
        <v>6759</v>
      </c>
      <c r="D4">
        <v>6759</v>
      </c>
      <c r="F4" t="s">
        <v>5</v>
      </c>
      <c r="G4">
        <f>B2-B4</f>
        <v>476</v>
      </c>
      <c r="H4">
        <f t="shared" ref="H4:I4" si="4">C2-C4</f>
        <v>475</v>
      </c>
      <c r="I4">
        <f t="shared" si="4"/>
        <v>475</v>
      </c>
      <c r="K4" t="s">
        <v>9</v>
      </c>
      <c r="L4" s="1">
        <f>G2/(G2+G4)</f>
        <v>0.93419961293889964</v>
      </c>
      <c r="M4" s="1">
        <f t="shared" ref="M4:N4" si="5">H2/(H2+H4)</f>
        <v>0.9343378490461709</v>
      </c>
      <c r="N4" s="1">
        <f t="shared" si="5"/>
        <v>0.9343378490461709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7.9556798704111809E-3</v>
      </c>
      <c r="M5" s="1">
        <f t="shared" ref="M5:N5" si="6">2*(M3*M4)/(M3+M4)</f>
        <v>1.4208530310532801E-3</v>
      </c>
      <c r="N5" s="1">
        <f t="shared" si="6"/>
        <v>1.4208215203063543E-3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C32-4701-C747-A28A-D723C9526CE2}">
  <dimension ref="A1:N5"/>
  <sheetViews>
    <sheetView workbookViewId="0">
      <selection activeCell="L5" sqref="L5:N5"/>
    </sheetView>
  </sheetViews>
  <sheetFormatPr baseColWidth="10" defaultRowHeight="20"/>
  <sheetData>
    <row r="1" spans="1:14">
      <c r="B1">
        <v>0.75</v>
      </c>
      <c r="C1">
        <v>0.5</v>
      </c>
      <c r="D1">
        <v>0.25</v>
      </c>
      <c r="G1">
        <v>0.75</v>
      </c>
      <c r="H1">
        <v>0.5</v>
      </c>
      <c r="I1">
        <v>0.25</v>
      </c>
      <c r="L1">
        <v>0.75</v>
      </c>
      <c r="M1">
        <v>0.5</v>
      </c>
      <c r="N1">
        <v>0.25</v>
      </c>
    </row>
    <row r="2" spans="1:14">
      <c r="A2" t="s">
        <v>0</v>
      </c>
      <c r="B2">
        <v>1957</v>
      </c>
      <c r="C2">
        <v>1957</v>
      </c>
      <c r="D2">
        <v>1957</v>
      </c>
      <c r="F2" t="s">
        <v>3</v>
      </c>
      <c r="G2">
        <f>B4</f>
        <v>302</v>
      </c>
      <c r="H2">
        <f t="shared" ref="H2" si="0">C4</f>
        <v>441</v>
      </c>
      <c r="I2">
        <f>C4</f>
        <v>441</v>
      </c>
      <c r="K2" t="s">
        <v>7</v>
      </c>
      <c r="L2" s="1">
        <f>(G2+G5)/(G2+G3+G4+G5)</f>
        <v>0.99989921897632406</v>
      </c>
      <c r="M2" s="1">
        <f t="shared" ref="M2:N2" si="1">(H2+H5)/(H2+H3+H4+H5)</f>
        <v>0.9987588340791449</v>
      </c>
      <c r="N2" s="1">
        <f t="shared" si="1"/>
        <v>0.96475487467697296</v>
      </c>
    </row>
    <row r="3" spans="1:14">
      <c r="A3" t="s">
        <v>1</v>
      </c>
      <c r="B3">
        <v>886</v>
      </c>
      <c r="C3">
        <v>26531</v>
      </c>
      <c r="D3">
        <v>810595</v>
      </c>
      <c r="F3" t="s">
        <v>4</v>
      </c>
      <c r="G3">
        <f>B3-B4</f>
        <v>584</v>
      </c>
      <c r="H3">
        <f t="shared" ref="H3:I3" si="2">C3-C4</f>
        <v>26090</v>
      </c>
      <c r="I3">
        <f t="shared" si="2"/>
        <v>810095</v>
      </c>
      <c r="K3" t="s">
        <v>8</v>
      </c>
      <c r="L3" s="1">
        <f>G2/(G2+G3)</f>
        <v>0.34085778781038373</v>
      </c>
      <c r="M3" s="1">
        <f t="shared" ref="M3:N3" si="3">H2/(H2+H3)</f>
        <v>1.6622064754438205E-2</v>
      </c>
      <c r="N3" s="1">
        <f t="shared" si="3"/>
        <v>5.440844083421341E-4</v>
      </c>
    </row>
    <row r="4" spans="1:14">
      <c r="A4" t="s">
        <v>2</v>
      </c>
      <c r="B4">
        <v>302</v>
      </c>
      <c r="C4">
        <v>441</v>
      </c>
      <c r="D4">
        <v>500</v>
      </c>
      <c r="F4" t="s">
        <v>5</v>
      </c>
      <c r="G4">
        <f>B2-B4</f>
        <v>1655</v>
      </c>
      <c r="H4">
        <f t="shared" ref="H4:I4" si="4">C2-C4</f>
        <v>1516</v>
      </c>
      <c r="I4">
        <f t="shared" si="4"/>
        <v>1457</v>
      </c>
      <c r="K4" t="s">
        <v>9</v>
      </c>
      <c r="L4" s="1">
        <f>G2/(G2+G4)</f>
        <v>0.1543178334184977</v>
      </c>
      <c r="M4" s="1">
        <f t="shared" ref="M4:N4" si="5">H2/(H2+H4)</f>
        <v>0.22534491568727644</v>
      </c>
      <c r="N4" s="1">
        <f t="shared" si="5"/>
        <v>0.23234984193888303</v>
      </c>
    </row>
    <row r="5" spans="1:14">
      <c r="F5" t="s">
        <v>6</v>
      </c>
      <c r="G5">
        <v>22213943</v>
      </c>
      <c r="H5">
        <v>22213943</v>
      </c>
      <c r="I5">
        <v>22213943</v>
      </c>
      <c r="K5" t="s">
        <v>10</v>
      </c>
      <c r="L5" s="1">
        <f>2*(L3*L4)/(L3+L4)</f>
        <v>0.2124516355962012</v>
      </c>
      <c r="M5" s="1">
        <f t="shared" ref="M5:N5" si="6">2*(M3*M4)/(M3+M4)</f>
        <v>3.0960404380791912E-2</v>
      </c>
      <c r="N5" s="1">
        <f t="shared" si="6"/>
        <v>1.085626647826162E-3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5710-C32E-EA47-B86A-669AA3A42FCA}">
  <dimension ref="A1:D7"/>
  <sheetViews>
    <sheetView workbookViewId="0">
      <selection activeCell="M23" sqref="M23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0.99957102682607635</v>
      </c>
      <c r="C2" s="2">
        <v>0.9970164446944304</v>
      </c>
      <c r="D2" s="2">
        <v>0.97481664755632391</v>
      </c>
    </row>
    <row r="3" spans="1:4">
      <c r="A3" t="s">
        <v>12</v>
      </c>
      <c r="B3" s="2">
        <v>0.99974379886829579</v>
      </c>
      <c r="C3" s="2">
        <v>0.99220027591595961</v>
      </c>
      <c r="D3" s="2">
        <v>0.99220027591595961</v>
      </c>
    </row>
    <row r="4" spans="1:4">
      <c r="A4" t="s">
        <v>13</v>
      </c>
      <c r="B4" s="2">
        <v>0.94618636991349137</v>
      </c>
      <c r="C4" s="2">
        <v>0.94618636991349137</v>
      </c>
      <c r="D4" s="2">
        <v>0.94618636991349137</v>
      </c>
    </row>
    <row r="5" spans="1:4">
      <c r="A5" t="s">
        <v>14</v>
      </c>
      <c r="B5" s="2">
        <v>0.99989921897632406</v>
      </c>
      <c r="C5" s="2">
        <v>0.9987588340791449</v>
      </c>
      <c r="D5" s="2">
        <v>0.96475487467697296</v>
      </c>
    </row>
    <row r="6" spans="1:4">
      <c r="B6" s="2"/>
      <c r="C6" s="2"/>
      <c r="D6" s="2"/>
    </row>
    <row r="7" spans="1:4">
      <c r="B7" s="2"/>
      <c r="C7" s="2"/>
      <c r="D7" s="2"/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2259-19BA-C947-BBC2-F7FF20C88568}">
  <dimension ref="A1:D7"/>
  <sheetViews>
    <sheetView workbookViewId="0">
      <selection activeCell="E8" sqref="E8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0.15417617526243724</v>
      </c>
      <c r="C2" s="2">
        <v>2.5279948204064217E-2</v>
      </c>
      <c r="D2" s="2">
        <v>2.9857646112162561E-3</v>
      </c>
    </row>
    <row r="3" spans="1:4">
      <c r="A3" t="s">
        <v>12</v>
      </c>
      <c r="B3" s="2">
        <v>0.19427168576104747</v>
      </c>
      <c r="C3" s="2">
        <v>8.9351730727667746E-3</v>
      </c>
      <c r="D3" s="2">
        <v>8.9351730727667746E-3</v>
      </c>
    </row>
    <row r="4" spans="1:4">
      <c r="A4" t="s">
        <v>13</v>
      </c>
      <c r="B4" s="2">
        <v>8.3300964883066173E-4</v>
      </c>
      <c r="C4" s="2">
        <v>8.3300964883066173E-4</v>
      </c>
      <c r="D4" s="2">
        <v>8.3300964883066173E-4</v>
      </c>
    </row>
    <row r="5" spans="1:4">
      <c r="A5" t="s">
        <v>14</v>
      </c>
      <c r="B5" s="2">
        <v>0.34085778781038373</v>
      </c>
      <c r="C5" s="2">
        <v>1.6622064754438205E-2</v>
      </c>
      <c r="D5" s="2">
        <v>5.440844083421341E-4</v>
      </c>
    </row>
    <row r="6" spans="1:4">
      <c r="B6" s="2"/>
      <c r="C6" s="2"/>
      <c r="D6" s="2"/>
    </row>
    <row r="7" spans="1:4">
      <c r="B7" s="2"/>
      <c r="C7" s="2"/>
      <c r="D7" s="2"/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35F4-DD8B-BB48-9100-0FB9785AB61B}">
  <dimension ref="A1:D7"/>
  <sheetViews>
    <sheetView workbookViewId="0">
      <selection activeCell="E8" sqref="E8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0.86305569749616762</v>
      </c>
      <c r="C2" s="2">
        <v>0.87787429739397038</v>
      </c>
      <c r="D2" s="2">
        <v>0.88877392653905851</v>
      </c>
    </row>
    <row r="3" spans="1:4">
      <c r="A3" t="s">
        <v>12</v>
      </c>
      <c r="B3" s="2">
        <v>0.60654062340316817</v>
      </c>
      <c r="C3" s="2">
        <v>0.8027593254982115</v>
      </c>
      <c r="D3" s="2">
        <v>0.8027593254982115</v>
      </c>
    </row>
    <row r="4" spans="1:4">
      <c r="A4" t="s">
        <v>13</v>
      </c>
      <c r="B4" s="2">
        <v>0.71341463414634143</v>
      </c>
      <c r="C4" s="2">
        <v>0.71341463414634143</v>
      </c>
      <c r="D4" s="2">
        <v>0.71341463414634143</v>
      </c>
    </row>
    <row r="5" spans="1:4">
      <c r="A5" t="s">
        <v>14</v>
      </c>
      <c r="B5" s="2">
        <v>0.1543178334184977</v>
      </c>
      <c r="C5" s="2">
        <v>0.22534491568727644</v>
      </c>
      <c r="D5" s="2">
        <v>0.23234984193888303</v>
      </c>
    </row>
    <row r="6" spans="1:4">
      <c r="B6" s="2"/>
      <c r="C6" s="2"/>
      <c r="D6" s="2"/>
    </row>
    <row r="7" spans="1:4">
      <c r="B7" s="2"/>
      <c r="C7" s="2"/>
      <c r="D7" s="2"/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50CD-7A31-E141-BF6D-E4297F32DEBB}">
  <dimension ref="A1:D7"/>
  <sheetViews>
    <sheetView workbookViewId="0">
      <selection activeCell="M11" sqref="M11"/>
    </sheetView>
  </sheetViews>
  <sheetFormatPr baseColWidth="10" defaultRowHeight="20"/>
  <sheetData>
    <row r="1" spans="1:4">
      <c r="B1">
        <v>0.75</v>
      </c>
      <c r="C1">
        <v>0.5</v>
      </c>
      <c r="D1">
        <v>0.25</v>
      </c>
    </row>
    <row r="2" spans="1:4">
      <c r="A2" t="s">
        <v>11</v>
      </c>
      <c r="B2" s="2">
        <v>0.26161710037174718</v>
      </c>
      <c r="C2" s="2">
        <v>4.9144687911207734E-2</v>
      </c>
      <c r="D2" s="2">
        <v>5.9512881178618322E-3</v>
      </c>
    </row>
    <row r="3" spans="1:4">
      <c r="A3" t="s">
        <v>12</v>
      </c>
      <c r="B3" s="2">
        <v>0.2942853601090864</v>
      </c>
      <c r="C3" s="2">
        <v>1.7673628493804102E-2</v>
      </c>
      <c r="D3" s="2">
        <v>1.7673628493804102E-2</v>
      </c>
    </row>
    <row r="4" spans="1:4">
      <c r="A4" t="s">
        <v>13</v>
      </c>
      <c r="B4" s="2">
        <v>1.664076259889836E-3</v>
      </c>
      <c r="C4" s="2">
        <v>1.664076259889836E-3</v>
      </c>
      <c r="D4" s="2">
        <v>1.664076259889836E-3</v>
      </c>
    </row>
    <row r="5" spans="1:4">
      <c r="A5" t="s">
        <v>14</v>
      </c>
      <c r="B5" s="2">
        <v>0.2124516355962012</v>
      </c>
      <c r="C5" s="2">
        <v>3.0960404380791912E-2</v>
      </c>
      <c r="D5" s="2">
        <v>1.085626647826162E-3</v>
      </c>
    </row>
    <row r="6" spans="1:4">
      <c r="B6" s="1"/>
      <c r="C6" s="1"/>
      <c r="D6" s="1"/>
    </row>
    <row r="7" spans="1:4">
      <c r="B7" s="1"/>
      <c r="C7" s="1"/>
      <c r="D7" s="1"/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D813-A613-E549-8B33-6FBC6C5C3560}">
  <dimension ref="A2:K9"/>
  <sheetViews>
    <sheetView workbookViewId="0">
      <selection activeCell="M21" sqref="M21"/>
    </sheetView>
  </sheetViews>
  <sheetFormatPr baseColWidth="10" defaultRowHeight="20"/>
  <sheetData>
    <row r="2" spans="1:11">
      <c r="A2" t="s">
        <v>7</v>
      </c>
      <c r="C2">
        <v>0.75</v>
      </c>
      <c r="D2">
        <v>0.5</v>
      </c>
      <c r="E2">
        <v>0.25</v>
      </c>
      <c r="G2" t="s">
        <v>8</v>
      </c>
      <c r="I2">
        <v>0.75</v>
      </c>
      <c r="J2">
        <v>0.5</v>
      </c>
      <c r="K2">
        <v>0.25</v>
      </c>
    </row>
    <row r="3" spans="1:11">
      <c r="B3" t="s">
        <v>11</v>
      </c>
      <c r="C3" s="2">
        <v>0.99941640254575259</v>
      </c>
      <c r="D3" s="2">
        <v>0.9939246262549889</v>
      </c>
      <c r="E3" s="2">
        <v>0.85193568975736045</v>
      </c>
      <c r="H3" t="s">
        <v>11</v>
      </c>
      <c r="I3" s="2">
        <v>0.52956904687008488</v>
      </c>
      <c r="J3" s="2">
        <v>9.1620232914412764E-2</v>
      </c>
      <c r="K3" s="2">
        <v>4.0943040773429125E-3</v>
      </c>
    </row>
    <row r="4" spans="1:11">
      <c r="B4" t="s">
        <v>12</v>
      </c>
      <c r="C4" s="2">
        <v>0.99975925029425217</v>
      </c>
      <c r="D4" s="2">
        <v>0.98104442696393102</v>
      </c>
      <c r="E4" s="2">
        <v>0.36905795468449498</v>
      </c>
      <c r="H4" t="s">
        <v>12</v>
      </c>
      <c r="I4" s="2">
        <v>0.79641185647425894</v>
      </c>
      <c r="J4" s="2">
        <v>3.0813682456601911E-2</v>
      </c>
      <c r="K4" s="2">
        <v>9.6362504364398823E-4</v>
      </c>
    </row>
    <row r="5" spans="1:11">
      <c r="B5" t="s">
        <v>13</v>
      </c>
      <c r="C5" s="2">
        <v>0.92949932395907198</v>
      </c>
      <c r="D5" s="2">
        <v>0.70050033121396116</v>
      </c>
      <c r="E5" s="2">
        <v>0.70049567172291716</v>
      </c>
      <c r="H5" t="s">
        <v>13</v>
      </c>
      <c r="I5" s="2">
        <v>3.9948500837629856E-3</v>
      </c>
      <c r="J5" s="2">
        <v>7.1096710144108899E-4</v>
      </c>
      <c r="K5" s="2">
        <v>7.1095132208124972E-4</v>
      </c>
    </row>
    <row r="6" spans="1:11">
      <c r="A6" t="s">
        <v>9</v>
      </c>
      <c r="C6">
        <v>0.75</v>
      </c>
      <c r="D6">
        <v>0.5</v>
      </c>
      <c r="E6">
        <v>0.25</v>
      </c>
      <c r="G6" t="s">
        <v>10</v>
      </c>
      <c r="I6">
        <v>0.75</v>
      </c>
      <c r="J6">
        <v>0.5</v>
      </c>
      <c r="K6">
        <v>0.25</v>
      </c>
    </row>
    <row r="7" spans="1:11">
      <c r="B7" t="s">
        <v>11</v>
      </c>
      <c r="C7" s="2">
        <v>0.93088194636439037</v>
      </c>
      <c r="D7" s="2">
        <v>0.93419961293889964</v>
      </c>
      <c r="E7" s="2">
        <v>0.9343378490461709</v>
      </c>
      <c r="H7" t="s">
        <v>11</v>
      </c>
      <c r="I7" s="2">
        <v>0.67508771929824551</v>
      </c>
      <c r="J7" s="2">
        <v>0.16687449842582877</v>
      </c>
      <c r="K7" s="2">
        <v>8.1528819152939819E-3</v>
      </c>
    </row>
    <row r="8" spans="1:11">
      <c r="B8" t="s">
        <v>12</v>
      </c>
      <c r="C8" s="2">
        <v>0.84683439314348907</v>
      </c>
      <c r="D8" s="2">
        <v>0.92286425214265966</v>
      </c>
      <c r="E8" s="2">
        <v>0.9343378490461709</v>
      </c>
      <c r="H8" t="s">
        <v>12</v>
      </c>
      <c r="I8" s="2">
        <v>0.8208495243199786</v>
      </c>
      <c r="J8" s="2">
        <v>5.963616223966127E-2</v>
      </c>
      <c r="K8" s="2">
        <v>1.925264474626259E-3</v>
      </c>
    </row>
    <row r="9" spans="1:11">
      <c r="B9" t="s">
        <v>13</v>
      </c>
      <c r="C9" s="2">
        <v>0.93419961293889964</v>
      </c>
      <c r="D9" s="2">
        <v>0.9343378490461709</v>
      </c>
      <c r="E9" s="2">
        <v>0.9343378490461709</v>
      </c>
      <c r="H9" t="s">
        <v>13</v>
      </c>
      <c r="I9" s="2">
        <v>7.9556798704111809E-3</v>
      </c>
      <c r="J9" s="2">
        <v>1.4208530310532801E-3</v>
      </c>
      <c r="K9" s="2">
        <v>1.4208215203063543E-3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2gram</vt:lpstr>
      <vt:lpstr>edit</vt:lpstr>
      <vt:lpstr>jw</vt:lpstr>
      <vt:lpstr>kgram_</vt:lpstr>
      <vt:lpstr>Ma</vt:lpstr>
      <vt:lpstr>Mp</vt:lpstr>
      <vt:lpstr>Mr</vt:lpstr>
      <vt:lpstr>Mf</vt:lpstr>
      <vt:lpstr>BM25 vs 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2018-05-27T17:35:14Z</dcterms:created>
  <dcterms:modified xsi:type="dcterms:W3CDTF">2018-06-30T10:40:02Z</dcterms:modified>
</cp:coreProperties>
</file>