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Accuracy/"/>
    </mc:Choice>
  </mc:AlternateContent>
  <xr:revisionPtr revIDLastSave="0" documentId="13_ncr:1_{367EA642-0B39-6C42-B3A7-7EBE126A0704}" xr6:coauthVersionLast="33" xr6:coauthVersionMax="33" xr10:uidLastSave="{00000000-0000-0000-0000-000000000000}"/>
  <bookViews>
    <workbookView xWindow="31020" yWindow="-10340" windowWidth="28800" windowHeight="17540" activeTab="8" xr2:uid="{6E59B712-7900-6645-8BC8-9D25546A3FF3}"/>
  </bookViews>
  <sheets>
    <sheet name="2gram" sheetId="1" r:id="rId1"/>
    <sheet name="edit" sheetId="5" r:id="rId2"/>
    <sheet name="jw" sheetId="4" r:id="rId3"/>
    <sheet name="kgram_" sheetId="11" r:id="rId4"/>
    <sheet name="Ma" sheetId="7" r:id="rId5"/>
    <sheet name="Mp" sheetId="8" r:id="rId6"/>
    <sheet name="Mr" sheetId="9" r:id="rId7"/>
    <sheet name="Mf" sheetId="10" r:id="rId8"/>
    <sheet name="BM25 vs edit" sheetId="12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5" l="1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I24" i="5" s="1"/>
  <c r="H15" i="5"/>
  <c r="H24" i="5" s="1"/>
  <c r="G15" i="5"/>
  <c r="F15" i="5"/>
  <c r="F24" i="5" s="1"/>
  <c r="E15" i="5"/>
  <c r="E24" i="5" s="1"/>
  <c r="D15" i="5"/>
  <c r="D24" i="5" s="1"/>
  <c r="C15" i="5"/>
  <c r="B15" i="5"/>
  <c r="K25" i="1"/>
  <c r="C25" i="1"/>
  <c r="D25" i="1"/>
  <c r="E25" i="1"/>
  <c r="F25" i="1"/>
  <c r="G25" i="1"/>
  <c r="H25" i="1"/>
  <c r="I25" i="1"/>
  <c r="J25" i="1"/>
  <c r="B25" i="1"/>
  <c r="C24" i="1"/>
  <c r="D24" i="1"/>
  <c r="E24" i="1"/>
  <c r="F24" i="1"/>
  <c r="G24" i="1"/>
  <c r="H24" i="1"/>
  <c r="I24" i="1"/>
  <c r="J24" i="1"/>
  <c r="K24" i="1"/>
  <c r="B24" i="1"/>
  <c r="C23" i="1"/>
  <c r="D23" i="1"/>
  <c r="E23" i="1"/>
  <c r="F23" i="1"/>
  <c r="G23" i="1"/>
  <c r="H23" i="1"/>
  <c r="I23" i="1"/>
  <c r="J23" i="1"/>
  <c r="K23" i="1"/>
  <c r="B23" i="1"/>
  <c r="L3" i="1"/>
  <c r="C22" i="1"/>
  <c r="D22" i="1"/>
  <c r="E22" i="1"/>
  <c r="F22" i="1"/>
  <c r="G22" i="1"/>
  <c r="H22" i="1"/>
  <c r="I22" i="1"/>
  <c r="J22" i="1"/>
  <c r="K22" i="1"/>
  <c r="B22" i="1"/>
  <c r="L2" i="1"/>
  <c r="C18" i="1"/>
  <c r="D18" i="1"/>
  <c r="E18" i="1"/>
  <c r="F18" i="1"/>
  <c r="G18" i="1"/>
  <c r="H18" i="1"/>
  <c r="I18" i="1"/>
  <c r="J18" i="1"/>
  <c r="K18" i="1"/>
  <c r="B18" i="1"/>
  <c r="G5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  <c r="C15" i="1"/>
  <c r="D15" i="1"/>
  <c r="E15" i="1"/>
  <c r="F15" i="1"/>
  <c r="G15" i="1"/>
  <c r="H15" i="1"/>
  <c r="I15" i="1"/>
  <c r="J15" i="1"/>
  <c r="K15" i="1"/>
  <c r="B15" i="1"/>
  <c r="C23" i="5" l="1"/>
  <c r="D18" i="5"/>
  <c r="E18" i="5"/>
  <c r="G23" i="5"/>
  <c r="H23" i="5"/>
  <c r="I23" i="5"/>
  <c r="I25" i="5" s="1"/>
  <c r="K23" i="5"/>
  <c r="H25" i="5"/>
  <c r="H18" i="5"/>
  <c r="H22" i="5" s="1"/>
  <c r="D23" i="5"/>
  <c r="D25" i="5" s="1"/>
  <c r="B24" i="5"/>
  <c r="J24" i="5"/>
  <c r="I18" i="5"/>
  <c r="E23" i="5"/>
  <c r="E25" i="5" s="1"/>
  <c r="C24" i="5"/>
  <c r="C25" i="5" s="1"/>
  <c r="G24" i="5"/>
  <c r="K24" i="5"/>
  <c r="B18" i="5"/>
  <c r="B22" i="5" s="1"/>
  <c r="F18" i="5"/>
  <c r="F22" i="5" s="1"/>
  <c r="J18" i="5"/>
  <c r="J22" i="5" s="1"/>
  <c r="D22" i="5"/>
  <c r="B23" i="5"/>
  <c r="F23" i="5"/>
  <c r="F25" i="5" s="1"/>
  <c r="J23" i="5"/>
  <c r="K22" i="5"/>
  <c r="C18" i="5"/>
  <c r="C22" i="5" s="1"/>
  <c r="G18" i="5"/>
  <c r="G22" i="5" s="1"/>
  <c r="K18" i="5"/>
  <c r="E22" i="5"/>
  <c r="I22" i="5"/>
  <c r="I2" i="1"/>
  <c r="K25" i="5" l="1"/>
  <c r="G25" i="5"/>
  <c r="J25" i="5"/>
  <c r="B25" i="5"/>
  <c r="I4" i="11"/>
  <c r="H4" i="11"/>
  <c r="G4" i="11"/>
  <c r="I3" i="11"/>
  <c r="H3" i="11"/>
  <c r="G3" i="11"/>
  <c r="I2" i="11"/>
  <c r="N3" i="11" s="1"/>
  <c r="H2" i="11"/>
  <c r="G2" i="11"/>
  <c r="M4" i="11" l="1"/>
  <c r="N2" i="11"/>
  <c r="M2" i="11"/>
  <c r="N4" i="11"/>
  <c r="L2" i="11"/>
  <c r="L4" i="11"/>
  <c r="N5" i="11"/>
  <c r="L3" i="11"/>
  <c r="L5" i="11" s="1"/>
  <c r="M3" i="11"/>
  <c r="M5" i="11" s="1"/>
  <c r="I4" i="5"/>
  <c r="H4" i="5"/>
  <c r="H5" i="5" s="1"/>
  <c r="G4" i="5"/>
  <c r="I3" i="5"/>
  <c r="H3" i="5"/>
  <c r="G3" i="5"/>
  <c r="I2" i="5"/>
  <c r="H2" i="5"/>
  <c r="G2" i="5"/>
  <c r="I4" i="4"/>
  <c r="H4" i="4"/>
  <c r="G4" i="4"/>
  <c r="I3" i="4"/>
  <c r="H3" i="4"/>
  <c r="G3" i="4"/>
  <c r="I2" i="4"/>
  <c r="H2" i="4"/>
  <c r="G2" i="4"/>
  <c r="H2" i="1"/>
  <c r="G2" i="1"/>
  <c r="H4" i="1"/>
  <c r="I4" i="1"/>
  <c r="I5" i="1" s="1"/>
  <c r="G4" i="1"/>
  <c r="H3" i="1"/>
  <c r="I3" i="1"/>
  <c r="G3" i="1"/>
  <c r="L2" i="4" l="1"/>
  <c r="I5" i="5"/>
  <c r="H5" i="1"/>
  <c r="N4" i="4"/>
  <c r="L4" i="5"/>
  <c r="G5" i="5"/>
  <c r="L2" i="5" s="1"/>
  <c r="M4" i="5"/>
  <c r="M2" i="1"/>
  <c r="M4" i="1"/>
  <c r="N2" i="1"/>
  <c r="N3" i="4"/>
  <c r="N5" i="4" s="1"/>
  <c r="M3" i="4"/>
  <c r="L3" i="4"/>
  <c r="L5" i="4" s="1"/>
  <c r="L4" i="4"/>
  <c r="N2" i="5"/>
  <c r="L3" i="5"/>
  <c r="L5" i="5" s="1"/>
  <c r="N3" i="1"/>
  <c r="M3" i="1"/>
  <c r="L4" i="1"/>
  <c r="M4" i="4"/>
  <c r="N4" i="1"/>
  <c r="N4" i="5"/>
  <c r="N2" i="4"/>
  <c r="M2" i="5"/>
  <c r="M3" i="5"/>
  <c r="N3" i="5"/>
  <c r="M5" i="4"/>
  <c r="M2" i="4"/>
  <c r="M5" i="1" l="1"/>
  <c r="L5" i="1"/>
  <c r="M5" i="5"/>
  <c r="N5" i="1"/>
  <c r="N5" i="5"/>
</calcChain>
</file>

<file path=xl/sharedStrings.xml><?xml version="1.0" encoding="utf-8"?>
<sst xmlns="http://schemas.openxmlformats.org/spreadsheetml/2006/main" count="196" uniqueCount="27">
  <si>
    <t>pre</t>
    <phoneticPr fontId="2"/>
  </si>
  <si>
    <t>pro</t>
    <phoneticPr fontId="2"/>
  </si>
  <si>
    <t>and</t>
    <phoneticPr fontId="2"/>
  </si>
  <si>
    <t>TP</t>
    <phoneticPr fontId="2"/>
  </si>
  <si>
    <t>FP</t>
    <phoneticPr fontId="2"/>
  </si>
  <si>
    <t>FN</t>
    <phoneticPr fontId="2"/>
  </si>
  <si>
    <t>TN</t>
    <phoneticPr fontId="2"/>
  </si>
  <si>
    <t>Ma</t>
    <phoneticPr fontId="2"/>
  </si>
  <si>
    <t>Mp</t>
    <phoneticPr fontId="2"/>
  </si>
  <si>
    <t>Mr</t>
    <phoneticPr fontId="2"/>
  </si>
  <si>
    <t>Mf</t>
    <phoneticPr fontId="2"/>
  </si>
  <si>
    <t>BM25</t>
    <phoneticPr fontId="2"/>
  </si>
  <si>
    <t>edit</t>
    <phoneticPr fontId="2"/>
  </si>
  <si>
    <t>jw</t>
    <phoneticPr fontId="2"/>
  </si>
  <si>
    <t>ngram</t>
    <phoneticPr fontId="2"/>
  </si>
  <si>
    <t>/2</t>
    <phoneticPr fontId="2"/>
  </si>
  <si>
    <t>同じのを省いた？</t>
    <rPh sb="0" eb="1">
      <t>オナジノ</t>
    </rPh>
    <phoneticPr fontId="2"/>
  </si>
  <si>
    <t>&gt;=0.9</t>
    <phoneticPr fontId="2"/>
  </si>
  <si>
    <t>&gt;=0.8</t>
    <phoneticPr fontId="2"/>
  </si>
  <si>
    <t>&gt;=0.7</t>
  </si>
  <si>
    <t>&gt;=0.6</t>
  </si>
  <si>
    <t>&gt;=0.5</t>
  </si>
  <si>
    <t>&gt;=0.4</t>
  </si>
  <si>
    <t>&gt;=0.3</t>
  </si>
  <si>
    <t>&gt;=0.2</t>
  </si>
  <si>
    <t>&gt;=0.1</t>
  </si>
  <si>
    <t>&gt;=0.0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</si>
</sst>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'2gram'!$L$1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'2gram'!$L$2:$L$5</c:f>
              <c:numCache>
                <c:formatCode>0.00%</c:formatCode>
                <c:ptCount val="4"/>
                <c:pt idx="0">
                  <c:v>0.99941640254575259</c:v>
                </c:pt>
                <c:pt idx="1">
                  <c:v>0.52956904687008488</c:v>
                </c:pt>
                <c:pt idx="2">
                  <c:v>0.93088194636439037</c:v>
                </c:pt>
                <c:pt idx="3">
                  <c:v>0.67508771929824551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F-1043-96B6-6AD0FFABA22C}"/>
            </c:ext>
          </c:extLst>
        </c:ser>
        <c:ser>
          <c:idx val="1"/>
          <c:order val="1"/>
          <c:tx>
            <c:strRef>
              <c:f>'2gram'!$M$1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'2gram'!$M$2:$M$5</c:f>
              <c:numCache>
                <c:formatCode>0.00%</c:formatCode>
                <c:ptCount val="4"/>
                <c:pt idx="0">
                  <c:v>0.9939246262549889</c:v>
                </c:pt>
                <c:pt idx="1">
                  <c:v>9.1620232914412764E-2</c:v>
                </c:pt>
                <c:pt idx="2">
                  <c:v>0.93419961293889964</c:v>
                </c:pt>
                <c:pt idx="3">
                  <c:v>0.16687449842582877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F-1043-96B6-6AD0FFABA22C}"/>
            </c:ext>
          </c:extLst>
        </c:ser>
        <c:ser>
          <c:idx val="2"/>
          <c:order val="2"/>
          <c:tx>
            <c:strRef>
              <c:f>'2gram'!$N$1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'2gram'!$N$2:$N$5</c:f>
              <c:numCache>
                <c:formatCode>0.00%</c:formatCode>
                <c:ptCount val="4"/>
                <c:pt idx="0">
                  <c:v>0.85193568975736045</c:v>
                </c:pt>
                <c:pt idx="1">
                  <c:v>4.0943040773429125E-3</c:v>
                </c:pt>
                <c:pt idx="2">
                  <c:v>0.9343378490461709</c:v>
                </c:pt>
                <c:pt idx="3">
                  <c:v>8.1528819152939819E-3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F-1043-96B6-6AD0FFAB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85343"/>
        <c:axId val="1466634047"/>
      </c:barChart>
      <c:catAx>
        <c:axId val="14173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634047"/>
        <c:crosses val="autoZero"/>
        <c:auto val="1"/>
        <c:lblAlgn val="ctr"/>
        <c:lblOffset val="100"/>
        <c:noMultiLvlLbl val="0"/>
      </c:catAx>
      <c:valAx>
        <c:axId val="14666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edit'!$B$10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edit'!$C$9:$L$9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edit'!$C$10:$L$10</c:f>
              <c:numCache>
                <c:formatCode>0.00%</c:formatCode>
                <c:ptCount val="10"/>
                <c:pt idx="0">
                  <c:v>0.94600108813928185</c:v>
                </c:pt>
                <c:pt idx="1">
                  <c:v>0.74392205089395513</c:v>
                </c:pt>
                <c:pt idx="2">
                  <c:v>0.46951076779026218</c:v>
                </c:pt>
                <c:pt idx="3">
                  <c:v>0.25301812450748623</c:v>
                </c:pt>
                <c:pt idx="4">
                  <c:v>0.10547131632197199</c:v>
                </c:pt>
                <c:pt idx="5">
                  <c:v>3.37980370443665E-2</c:v>
                </c:pt>
                <c:pt idx="6">
                  <c:v>9.0488300889664478E-3</c:v>
                </c:pt>
                <c:pt idx="7">
                  <c:v>2.5977934775221444E-3</c:v>
                </c:pt>
                <c:pt idx="8">
                  <c:v>1.0991233440406688E-3</c:v>
                </c:pt>
                <c:pt idx="9">
                  <c:v>7.9331845395901686E-4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1-224D-93BA-B9162C666503}"/>
            </c:ext>
          </c:extLst>
        </c:ser>
        <c:ser>
          <c:idx val="1"/>
          <c:order val="1"/>
          <c:tx>
            <c:strRef>
              <c:f>'BM25 vs edit'!$B$11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edit'!$C$9:$L$9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edit'!$C$11:$L$11</c:f>
              <c:numCache>
                <c:formatCode>0.00%</c:formatCode>
                <c:ptCount val="10"/>
                <c:pt idx="0">
                  <c:v>0.98991452991452988</c:v>
                </c:pt>
                <c:pt idx="1">
                  <c:v>0.95736941655754404</c:v>
                </c:pt>
                <c:pt idx="2">
                  <c:v>0.75462442514052119</c:v>
                </c:pt>
                <c:pt idx="3">
                  <c:v>0.28045233073958259</c:v>
                </c:pt>
                <c:pt idx="4">
                  <c:v>3.288408578819995E-2</c:v>
                </c:pt>
                <c:pt idx="5">
                  <c:v>3.0039121586778145E-3</c:v>
                </c:pt>
                <c:pt idx="6">
                  <c:v>1.2984807112445486E-3</c:v>
                </c:pt>
                <c:pt idx="7">
                  <c:v>9.4637283481991796E-4</c:v>
                </c:pt>
                <c:pt idx="8">
                  <c:v>8.0933794704023988E-4</c:v>
                </c:pt>
                <c:pt idx="9">
                  <c:v>7.8945336722465397E-4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1-224D-93BA-B9162C66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55599"/>
        <c:axId val="446557295"/>
      </c:barChart>
      <c:catAx>
        <c:axId val="4465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557295"/>
        <c:crosses val="autoZero"/>
        <c:auto val="1"/>
        <c:lblAlgn val="ctr"/>
        <c:lblOffset val="100"/>
        <c:noMultiLvlLbl val="0"/>
      </c:catAx>
      <c:valAx>
        <c:axId val="4465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5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edit'!$B$17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edit'!$C$16:$L$16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edit'!$C$17:$L$17</c:f>
              <c:numCache>
                <c:formatCode>0.00%</c:formatCode>
                <c:ptCount val="10"/>
                <c:pt idx="0">
                  <c:v>0.86645072879033258</c:v>
                </c:pt>
                <c:pt idx="1">
                  <c:v>0.97969353432166439</c:v>
                </c:pt>
                <c:pt idx="2">
                  <c:v>0.99950168182384458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2-B44E-B26D-B9D174DC83CB}"/>
            </c:ext>
          </c:extLst>
        </c:ser>
        <c:ser>
          <c:idx val="1"/>
          <c:order val="1"/>
          <c:tx>
            <c:strRef>
              <c:f>'BM25 vs edit'!$B$18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edit'!$C$16:$L$16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edit'!$C$18:$L$18</c:f>
              <c:numCache>
                <c:formatCode>0.00%</c:formatCode>
                <c:ptCount val="10"/>
                <c:pt idx="0">
                  <c:v>0.72144013952908936</c:v>
                </c:pt>
                <c:pt idx="1">
                  <c:v>0.81973339977575677</c:v>
                </c:pt>
                <c:pt idx="2">
                  <c:v>0.9198953531830073</c:v>
                </c:pt>
                <c:pt idx="3">
                  <c:v>0.96088202317179516</c:v>
                </c:pt>
                <c:pt idx="4">
                  <c:v>0.98181138657032518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2-B44E-B26D-B9D174DC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18479"/>
        <c:axId val="450226527"/>
      </c:barChart>
      <c:catAx>
        <c:axId val="4502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226527"/>
        <c:crosses val="autoZero"/>
        <c:auto val="1"/>
        <c:lblAlgn val="ctr"/>
        <c:lblOffset val="100"/>
        <c:noMultiLvlLbl val="0"/>
      </c:catAx>
      <c:valAx>
        <c:axId val="4502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2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edit'!$B$24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edit'!$C$23:$L$23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edit'!$C$24:$L$24</c:f>
              <c:numCache>
                <c:formatCode>0.00%</c:formatCode>
                <c:ptCount val="10"/>
                <c:pt idx="0">
                  <c:v>0.90448013524936599</c:v>
                </c:pt>
                <c:pt idx="1">
                  <c:v>0.84568233143348737</c:v>
                </c:pt>
                <c:pt idx="2">
                  <c:v>0.63890105514632689</c:v>
                </c:pt>
                <c:pt idx="3">
                  <c:v>0.40385389414369088</c:v>
                </c:pt>
                <c:pt idx="4">
                  <c:v>0.19081692082773702</c:v>
                </c:pt>
                <c:pt idx="5">
                  <c:v>6.5386150550247227E-2</c:v>
                </c:pt>
                <c:pt idx="6">
                  <c:v>1.7935366097532913E-2</c:v>
                </c:pt>
                <c:pt idx="7">
                  <c:v>5.1821248648706228E-3</c:v>
                </c:pt>
                <c:pt idx="8">
                  <c:v>2.1958331965553838E-3</c:v>
                </c:pt>
                <c:pt idx="9">
                  <c:v>1.5853791973442577E-3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5-F548-B6BF-964C8F942943}"/>
            </c:ext>
          </c:extLst>
        </c:ser>
        <c:ser>
          <c:idx val="1"/>
          <c:order val="1"/>
          <c:tx>
            <c:strRef>
              <c:f>'BM25 vs edit'!$B$25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edit'!$C$23:$L$23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edit'!$C$25:$L$25</c:f>
              <c:numCache>
                <c:formatCode>0.00%</c:formatCode>
                <c:ptCount val="10"/>
                <c:pt idx="0">
                  <c:v>0.83461843337897235</c:v>
                </c:pt>
                <c:pt idx="1">
                  <c:v>0.88322147651006711</c:v>
                </c:pt>
                <c:pt idx="2">
                  <c:v>0.82910397484841691</c:v>
                </c:pt>
                <c:pt idx="3">
                  <c:v>0.43418052858228495</c:v>
                </c:pt>
                <c:pt idx="4">
                  <c:v>6.3636767371723191E-2</c:v>
                </c:pt>
                <c:pt idx="5">
                  <c:v>5.9898313900147333E-3</c:v>
                </c:pt>
                <c:pt idx="6">
                  <c:v>2.593593691108387E-3</c:v>
                </c:pt>
                <c:pt idx="7">
                  <c:v>1.8909561201359026E-3</c:v>
                </c:pt>
                <c:pt idx="8">
                  <c:v>1.617366897675904E-3</c:v>
                </c:pt>
                <c:pt idx="9">
                  <c:v>1.5776612444675234E-3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5-F548-B6BF-964C8F94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202079"/>
        <c:axId val="451203775"/>
      </c:barChart>
      <c:catAx>
        <c:axId val="4512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03775"/>
        <c:crosses val="autoZero"/>
        <c:auto val="1"/>
        <c:lblAlgn val="ctr"/>
        <c:lblOffset val="100"/>
        <c:noMultiLvlLbl val="0"/>
      </c:catAx>
      <c:valAx>
        <c:axId val="4512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edit!$L$2:$L$5</c:f>
              <c:numCache>
                <c:formatCode>0.00%</c:formatCode>
                <c:ptCount val="4"/>
                <c:pt idx="0">
                  <c:v>0.99975925029425217</c:v>
                </c:pt>
                <c:pt idx="1">
                  <c:v>0.79641185647425894</c:v>
                </c:pt>
                <c:pt idx="2">
                  <c:v>0.84683439314348907</c:v>
                </c:pt>
                <c:pt idx="3">
                  <c:v>0.8208495243199786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5-2244-B9E8-970087828161}"/>
            </c:ext>
          </c:extLst>
        </c:ser>
        <c:ser>
          <c:idx val="1"/>
          <c:order val="1"/>
          <c:tx>
            <c:strRef>
              <c:f>edit!$M$1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edit!$M$2:$M$5</c:f>
              <c:numCache>
                <c:formatCode>0.00%</c:formatCode>
                <c:ptCount val="4"/>
                <c:pt idx="0">
                  <c:v>0.98104442696393102</c:v>
                </c:pt>
                <c:pt idx="1">
                  <c:v>3.0813682456601911E-2</c:v>
                </c:pt>
                <c:pt idx="2">
                  <c:v>0.92286425214265966</c:v>
                </c:pt>
                <c:pt idx="3">
                  <c:v>5.963616223966127E-2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5-2244-B9E8-970087828161}"/>
            </c:ext>
          </c:extLst>
        </c:ser>
        <c:ser>
          <c:idx val="2"/>
          <c:order val="2"/>
          <c:tx>
            <c:strRef>
              <c:f>edit!$N$1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edit!$N$2:$N$5</c:f>
              <c:numCache>
                <c:formatCode>0.00%</c:formatCode>
                <c:ptCount val="4"/>
                <c:pt idx="0">
                  <c:v>0.36905795468449498</c:v>
                </c:pt>
                <c:pt idx="1">
                  <c:v>9.6362504364398823E-4</c:v>
                </c:pt>
                <c:pt idx="2">
                  <c:v>0.9343378490461709</c:v>
                </c:pt>
                <c:pt idx="3">
                  <c:v>1.925264474626259E-3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5-2244-B9E8-97008782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635103"/>
        <c:axId val="1461636799"/>
      </c:barChart>
      <c:catAx>
        <c:axId val="14616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6799"/>
        <c:crosses val="autoZero"/>
        <c:auto val="1"/>
        <c:lblAlgn val="ctr"/>
        <c:lblOffset val="100"/>
        <c:noMultiLvlLbl val="0"/>
      </c:catAx>
      <c:valAx>
        <c:axId val="1461636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jw!$L$1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jw!$L$2:$L$5</c:f>
              <c:numCache>
                <c:formatCode>0.00%</c:formatCode>
                <c:ptCount val="4"/>
                <c:pt idx="0">
                  <c:v>0.92949932395907198</c:v>
                </c:pt>
                <c:pt idx="1">
                  <c:v>3.9948500837629856E-3</c:v>
                </c:pt>
                <c:pt idx="2">
                  <c:v>0.93419961293889964</c:v>
                </c:pt>
                <c:pt idx="3">
                  <c:v>7.9556798704111809E-3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1042-8CC4-44C156B1F2E9}"/>
            </c:ext>
          </c:extLst>
        </c:ser>
        <c:ser>
          <c:idx val="1"/>
          <c:order val="1"/>
          <c:tx>
            <c:strRef>
              <c:f>jw!$M$1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jw!$M$2:$M$5</c:f>
              <c:numCache>
                <c:formatCode>0.00%</c:formatCode>
                <c:ptCount val="4"/>
                <c:pt idx="0">
                  <c:v>0.70050033121396116</c:v>
                </c:pt>
                <c:pt idx="1">
                  <c:v>7.1096710144108899E-4</c:v>
                </c:pt>
                <c:pt idx="2">
                  <c:v>0.9343378490461709</c:v>
                </c:pt>
                <c:pt idx="3">
                  <c:v>1.4208530310532801E-3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1-1042-8CC4-44C156B1F2E9}"/>
            </c:ext>
          </c:extLst>
        </c:ser>
        <c:ser>
          <c:idx val="2"/>
          <c:order val="2"/>
          <c:tx>
            <c:strRef>
              <c:f>jw!$N$1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jw!$N$2:$N$5</c:f>
              <c:numCache>
                <c:formatCode>0.00%</c:formatCode>
                <c:ptCount val="4"/>
                <c:pt idx="0">
                  <c:v>0.70049567172291716</c:v>
                </c:pt>
                <c:pt idx="1">
                  <c:v>7.1095132208124972E-4</c:v>
                </c:pt>
                <c:pt idx="2">
                  <c:v>0.9343378490461709</c:v>
                </c:pt>
                <c:pt idx="3">
                  <c:v>1.4208215203063543E-3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1-1042-8CC4-44C156B1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493503"/>
        <c:axId val="1462220127"/>
      </c:barChart>
      <c:catAx>
        <c:axId val="14624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220127"/>
        <c:crosses val="autoZero"/>
        <c:auto val="1"/>
        <c:lblAlgn val="ctr"/>
        <c:lblOffset val="100"/>
        <c:noMultiLvlLbl val="0"/>
      </c:catAx>
      <c:valAx>
        <c:axId val="14622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4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kgram_!$L$1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kgram_!$L$2:$L$5</c:f>
              <c:numCache>
                <c:formatCode>0.00%</c:formatCode>
                <c:ptCount val="4"/>
                <c:pt idx="0">
                  <c:v>0.99989921897632406</c:v>
                </c:pt>
                <c:pt idx="1">
                  <c:v>0.34085778781038373</c:v>
                </c:pt>
                <c:pt idx="2">
                  <c:v>0.1543178334184977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1-4945-A2F3-9D735C2498BB}"/>
            </c:ext>
          </c:extLst>
        </c:ser>
        <c:ser>
          <c:idx val="1"/>
          <c:order val="1"/>
          <c:tx>
            <c:strRef>
              <c:f>kgram_!$M$1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kgram_!$M$2:$M$5</c:f>
              <c:numCache>
                <c:formatCode>0.00%</c:formatCode>
                <c:ptCount val="4"/>
                <c:pt idx="0">
                  <c:v>0.9987588340791449</c:v>
                </c:pt>
                <c:pt idx="1">
                  <c:v>1.6622064754438205E-2</c:v>
                </c:pt>
                <c:pt idx="2">
                  <c:v>0.22534491568727644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1-4945-A2F3-9D735C2498BB}"/>
            </c:ext>
          </c:extLst>
        </c:ser>
        <c:ser>
          <c:idx val="2"/>
          <c:order val="2"/>
          <c:tx>
            <c:strRef>
              <c:f>kgram_!$N$1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kgram_!$N$2:$N$5</c:f>
              <c:numCache>
                <c:formatCode>0.00%</c:formatCode>
                <c:ptCount val="4"/>
                <c:pt idx="0">
                  <c:v>0.96475487467697296</c:v>
                </c:pt>
                <c:pt idx="1">
                  <c:v>5.440844083421341E-4</c:v>
                </c:pt>
                <c:pt idx="2">
                  <c:v>0.23234984193888303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1-4945-A2F3-9D735C24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348319"/>
        <c:axId val="1461860047"/>
      </c:barChart>
      <c:catAx>
        <c:axId val="14623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860047"/>
        <c:crosses val="autoZero"/>
        <c:auto val="1"/>
        <c:lblAlgn val="ctr"/>
        <c:lblOffset val="100"/>
        <c:noMultiLvlLbl val="0"/>
      </c:catAx>
      <c:valAx>
        <c:axId val="1461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3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Ma!$B$2:$B$5</c:f>
              <c:numCache>
                <c:formatCode>0.00%</c:formatCode>
                <c:ptCount val="4"/>
                <c:pt idx="0">
                  <c:v>0.99957102682607635</c:v>
                </c:pt>
                <c:pt idx="1">
                  <c:v>0.99974379886829579</c:v>
                </c:pt>
                <c:pt idx="2">
                  <c:v>0.94618636991349137</c:v>
                </c:pt>
                <c:pt idx="3">
                  <c:v>0.99989921897632406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F549-85A3-A33F682831A1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Ma!$C$2:$C$5</c:f>
              <c:numCache>
                <c:formatCode>0.00%</c:formatCode>
                <c:ptCount val="4"/>
                <c:pt idx="0">
                  <c:v>0.9970164446944304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0.9987588340791449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F549-85A3-A33F682831A1}"/>
            </c:ext>
          </c:extLst>
        </c:ser>
        <c:ser>
          <c:idx val="2"/>
          <c:order val="2"/>
          <c:tx>
            <c:strRef>
              <c:f>Ma!$D$1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Ma!$D$2:$D$5</c:f>
              <c:numCache>
                <c:formatCode>0.00%</c:formatCode>
                <c:ptCount val="4"/>
                <c:pt idx="0">
                  <c:v>0.97481664755632391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0.96475487467697296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2-F549-85A3-A33F6828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86143"/>
        <c:axId val="977376191"/>
      </c:barChart>
      <c:catAx>
        <c:axId val="9776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376191"/>
        <c:crosses val="autoZero"/>
        <c:auto val="1"/>
        <c:lblAlgn val="ctr"/>
        <c:lblOffset val="100"/>
        <c:noMultiLvlLbl val="0"/>
      </c:catAx>
      <c:valAx>
        <c:axId val="97737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Mp!$B$2:$B$5</c:f>
              <c:numCache>
                <c:formatCode>0.00%</c:formatCode>
                <c:ptCount val="4"/>
                <c:pt idx="0">
                  <c:v>0.15417617526243724</c:v>
                </c:pt>
                <c:pt idx="1">
                  <c:v>0.19427168576104747</c:v>
                </c:pt>
                <c:pt idx="2">
                  <c:v>8.3300964883066173E-4</c:v>
                </c:pt>
                <c:pt idx="3">
                  <c:v>0.34085778781038373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C94A-BB66-D2FAE976DFAB}"/>
            </c:ext>
          </c:extLst>
        </c:ser>
        <c:ser>
          <c:idx val="1"/>
          <c:order val="1"/>
          <c:tx>
            <c:strRef>
              <c:f>Mp!$C$1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Mp!$C$2:$C$5</c:f>
              <c:numCache>
                <c:formatCode>0.00%</c:formatCode>
                <c:ptCount val="4"/>
                <c:pt idx="0">
                  <c:v>2.5279948204064217E-2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1.6622064754438205E-2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C94A-BB66-D2FAE976DFAB}"/>
            </c:ext>
          </c:extLst>
        </c:ser>
        <c:ser>
          <c:idx val="2"/>
          <c:order val="2"/>
          <c:tx>
            <c:strRef>
              <c:f>Mp!$D$1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Mp!$D$2:$D$5</c:f>
              <c:numCache>
                <c:formatCode>0.00%</c:formatCode>
                <c:ptCount val="4"/>
                <c:pt idx="0">
                  <c:v>2.9857646112162561E-3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5.440844083421341E-4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6-C94A-BB66-D2FAE976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08879"/>
        <c:axId val="1420541343"/>
      </c:barChart>
      <c:catAx>
        <c:axId val="14203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541343"/>
        <c:crosses val="autoZero"/>
        <c:auto val="1"/>
        <c:lblAlgn val="ctr"/>
        <c:lblOffset val="100"/>
        <c:noMultiLvlLbl val="0"/>
      </c:catAx>
      <c:valAx>
        <c:axId val="142054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3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Mr!$B$2:$B$5</c:f>
              <c:numCache>
                <c:formatCode>0.00%</c:formatCode>
                <c:ptCount val="4"/>
                <c:pt idx="0">
                  <c:v>0.86305569749616762</c:v>
                </c:pt>
                <c:pt idx="1">
                  <c:v>0.60654062340316817</c:v>
                </c:pt>
                <c:pt idx="2">
                  <c:v>0.71341463414634143</c:v>
                </c:pt>
                <c:pt idx="3">
                  <c:v>0.1543178334184977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E449-81CC-845142EB5F97}"/>
            </c:ext>
          </c:extLst>
        </c:ser>
        <c:ser>
          <c:idx val="1"/>
          <c:order val="1"/>
          <c:tx>
            <c:strRef>
              <c:f>Mr!$C$1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Mr!$C$2:$C$5</c:f>
              <c:numCache>
                <c:formatCode>0.00%</c:formatCode>
                <c:ptCount val="4"/>
                <c:pt idx="0">
                  <c:v>0.87787429739397038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0.22534491568727644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4-E449-81CC-845142EB5F97}"/>
            </c:ext>
          </c:extLst>
        </c:ser>
        <c:ser>
          <c:idx val="2"/>
          <c:order val="2"/>
          <c:tx>
            <c:strRef>
              <c:f>Mr!$D$1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Mr!$D$2:$D$5</c:f>
              <c:numCache>
                <c:formatCode>0.00%</c:formatCode>
                <c:ptCount val="4"/>
                <c:pt idx="0">
                  <c:v>0.88877392653905851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0.23234984193888303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4-E449-81CC-845142EB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86783"/>
        <c:axId val="1423122895"/>
      </c:barChart>
      <c:catAx>
        <c:axId val="138558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122895"/>
        <c:crosses val="autoZero"/>
        <c:auto val="1"/>
        <c:lblAlgn val="ctr"/>
        <c:lblOffset val="100"/>
        <c:noMultiLvlLbl val="0"/>
      </c:catAx>
      <c:valAx>
        <c:axId val="14231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558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Mf!$B$1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Mf!$B$2:$B$5</c:f>
              <c:numCache>
                <c:formatCode>0.00%</c:formatCode>
                <c:ptCount val="4"/>
                <c:pt idx="0">
                  <c:v>0.26161710037174718</c:v>
                </c:pt>
                <c:pt idx="1">
                  <c:v>0.2942853601090864</c:v>
                </c:pt>
                <c:pt idx="2">
                  <c:v>1.664076259889836E-3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8647-9901-ED27F5DC98F5}"/>
            </c:ext>
          </c:extLst>
        </c:ser>
        <c:ser>
          <c:idx val="1"/>
          <c:order val="1"/>
          <c:tx>
            <c:strRef>
              <c:f>Mf!$C$1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Mf!$C$2:$C$5</c:f>
              <c:numCache>
                <c:formatCode>0.00%</c:formatCode>
                <c:ptCount val="4"/>
                <c:pt idx="0">
                  <c:v>4.9144687911207734E-2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D-8647-9901-ED27F5DC98F5}"/>
            </c:ext>
          </c:extLst>
        </c:ser>
        <c:ser>
          <c:idx val="2"/>
          <c:order val="2"/>
          <c:tx>
            <c:strRef>
              <c:f>Mf!$D$1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Mf!$D$2:$D$5</c:f>
              <c:numCache>
                <c:formatCode>0.00%</c:formatCode>
                <c:ptCount val="4"/>
                <c:pt idx="0">
                  <c:v>5.9512881178618322E-3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D-8647-9901-ED27F5DC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07631"/>
        <c:axId val="1313453023"/>
      </c:barChart>
      <c:catAx>
        <c:axId val="14214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453023"/>
        <c:crosses val="autoZero"/>
        <c:auto val="1"/>
        <c:lblAlgn val="ctr"/>
        <c:lblOffset val="100"/>
        <c:noMultiLvlLbl val="0"/>
      </c:catAx>
      <c:valAx>
        <c:axId val="131345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4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edit'!$B$3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edit'!$C$2:$L$2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edit'!$C$3:$L$3</c:f>
              <c:numCache>
                <c:formatCode>0.00%</c:formatCode>
                <c:ptCount val="10"/>
                <c:pt idx="0">
                  <c:v>0.9998677407188693</c:v>
                </c:pt>
                <c:pt idx="1">
                  <c:v>0.9997416037189617</c:v>
                </c:pt>
                <c:pt idx="2">
                  <c:v>0.99918348575862848</c:v>
                </c:pt>
                <c:pt idx="3">
                  <c:v>0.9978663849937125</c:v>
                </c:pt>
                <c:pt idx="4">
                  <c:v>0.99387060612654876</c:v>
                </c:pt>
                <c:pt idx="5">
                  <c:v>0.97933982181100498</c:v>
                </c:pt>
                <c:pt idx="6">
                  <c:v>0.92085610019149233</c:v>
                </c:pt>
                <c:pt idx="7">
                  <c:v>0.72252534016699965</c:v>
                </c:pt>
                <c:pt idx="8">
                  <c:v>0.34319932950216581</c:v>
                </c:pt>
                <c:pt idx="9">
                  <c:v>8.9740128069119837E-2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2-1340-8210-1847EEF6D93E}"/>
            </c:ext>
          </c:extLst>
        </c:ser>
        <c:ser>
          <c:idx val="1"/>
          <c:order val="1"/>
          <c:tx>
            <c:strRef>
              <c:f>'BM25 vs edit'!$B$4</c:f>
              <c:strCache>
                <c:ptCount val="1"/>
                <c:pt idx="0">
                  <c:v>edit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edit'!$C$2:$L$2</c:f>
              <c:strCache>
                <c:ptCount val="10"/>
                <c:pt idx="0">
                  <c:v>&gt;=0.9</c:v>
                </c:pt>
                <c:pt idx="1">
                  <c:v>&gt;=0.8</c:v>
                </c:pt>
                <c:pt idx="2">
                  <c:v>&gt;=0.7</c:v>
                </c:pt>
                <c:pt idx="3">
                  <c:v>&gt;=0.6</c:v>
                </c:pt>
                <c:pt idx="4">
                  <c:v>&gt;=0.5</c:v>
                </c:pt>
                <c:pt idx="5">
                  <c:v>&gt;=0.4</c:v>
                </c:pt>
                <c:pt idx="6">
                  <c:v>&gt;=0.3</c:v>
                </c:pt>
                <c:pt idx="7">
                  <c:v>&gt;=0.2</c:v>
                </c:pt>
                <c:pt idx="8">
                  <c:v>&gt;=0.1</c:v>
                </c:pt>
                <c:pt idx="9">
                  <c:v>&gt;=0.0</c:v>
                </c:pt>
              </c:strCache>
            </c:strRef>
          </c:cat>
          <c:val>
            <c:numRef>
              <c:f>'BM25 vs edit'!$C$4:$L$4</c:f>
              <c:numCache>
                <c:formatCode>0.00%</c:formatCode>
                <c:ptCount val="10"/>
                <c:pt idx="0">
                  <c:v>0.99979337300871673</c:v>
                </c:pt>
                <c:pt idx="1">
                  <c:v>0.99984334162752386</c:v>
                </c:pt>
                <c:pt idx="2">
                  <c:v>0.99972593788171416</c:v>
                </c:pt>
                <c:pt idx="3">
                  <c:v>0.99819005559661589</c:v>
                </c:pt>
                <c:pt idx="4">
                  <c:v>0.97911896951923261</c:v>
                </c:pt>
                <c:pt idx="5">
                  <c:v>0.7601366745262953</c:v>
                </c:pt>
                <c:pt idx="6">
                  <c:v>0.4441497146251665</c:v>
                </c:pt>
                <c:pt idx="7">
                  <c:v>0.23707093500109075</c:v>
                </c:pt>
                <c:pt idx="8">
                  <c:v>0.10777150674112682</c:v>
                </c:pt>
                <c:pt idx="9">
                  <c:v>8.528004619801384E-2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2-1340-8210-1847EEF6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950191"/>
        <c:axId val="419265679"/>
      </c:barChart>
      <c:catAx>
        <c:axId val="4479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9265679"/>
        <c:crosses val="autoZero"/>
        <c:auto val="1"/>
        <c:lblAlgn val="ctr"/>
        <c:lblOffset val="100"/>
        <c:noMultiLvlLbl val="0"/>
      </c:catAx>
      <c:valAx>
        <c:axId val="4192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47092</xdr:colOff>
      <xdr:row>5</xdr:row>
      <xdr:rowOff>186189</xdr:rowOff>
    </xdr:from>
    <xdr:to>
      <xdr:col>17</xdr:col>
      <xdr:colOff>809091</xdr:colOff>
      <xdr:row>16</xdr:row>
      <xdr:rowOff>135388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F8FBE5-E34D-7745-9FD4-A17AB4D9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31750</xdr:rowOff>
    </xdr:from>
    <xdr:to>
      <xdr:col>18</xdr:col>
      <xdr:colOff>800100</xdr:colOff>
      <xdr:row>10</xdr:row>
      <xdr:rowOff>234950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D88E00-27A4-7D47-BF30-BF81D5B2D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AAD7FC-9147-1C46-AAA8-A9017C007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C472FD-9EA0-4C41-B778-03B2F089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E71009-3A5A-FB43-95AA-1DF579C8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DD745E-CAAA-7444-9BE0-F54BD5A3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976ADC-2412-E14D-9393-C3BFC6D6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A4F9C5-1327-5446-954F-D55AC2A82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863600</xdr:colOff>
      <xdr:row>0</xdr:row>
      <xdr:rowOff>215900</xdr:rowOff>
    </xdr:from>
    <xdr:to>
      <xdr:col>17</xdr:col>
      <xdr:colOff>673100</xdr:colOff>
      <xdr:row>11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261864-CAB9-F642-A751-E8A089A85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939800</xdr:colOff>
      <xdr:row>12</xdr:row>
      <xdr:rowOff>12700</xdr:rowOff>
    </xdr:from>
    <xdr:to>
      <xdr:col>17</xdr:col>
      <xdr:colOff>749300</xdr:colOff>
      <xdr:row>22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F84A568-F7B2-9644-9EF7-66CF344E8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23</xdr:row>
      <xdr:rowOff>12700</xdr:rowOff>
    </xdr:from>
    <xdr:to>
      <xdr:col>17</xdr:col>
      <xdr:colOff>838200</xdr:colOff>
      <xdr:row>33</xdr:row>
      <xdr:rowOff>215900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ACE0982-3FB2-9A45-8586-2017A7D7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279400</xdr:colOff>
      <xdr:row>34</xdr:row>
      <xdr:rowOff>165100</xdr:rowOff>
    </xdr:from>
    <xdr:to>
      <xdr:col>18</xdr:col>
      <xdr:colOff>88900</xdr:colOff>
      <xdr:row>45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DCE08E9-2FE1-C245-B968-6B83280E7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FAA-6C7A-E24F-8C13-863F99A34C5E}">
  <dimension ref="A1:N25"/>
  <sheetViews>
    <sheetView workbookViewId="0">
      <selection activeCell="B25" sqref="B25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  <row r="8" spans="1:14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 t="s">
        <v>25</v>
      </c>
      <c r="K8" t="s">
        <v>26</v>
      </c>
    </row>
    <row r="9" spans="1:14">
      <c r="A9" t="s">
        <v>0</v>
      </c>
      <c r="B9">
        <v>8027</v>
      </c>
      <c r="C9">
        <v>8027</v>
      </c>
      <c r="D9">
        <v>8027</v>
      </c>
      <c r="E9">
        <v>8027</v>
      </c>
      <c r="F9">
        <v>8027</v>
      </c>
      <c r="G9">
        <v>8027</v>
      </c>
      <c r="H9">
        <v>8027</v>
      </c>
      <c r="I9">
        <v>8027</v>
      </c>
      <c r="J9">
        <v>8027</v>
      </c>
      <c r="K9">
        <v>8027</v>
      </c>
    </row>
    <row r="10" spans="1:14">
      <c r="A10" t="s">
        <v>1</v>
      </c>
      <c r="B10">
        <v>7352</v>
      </c>
      <c r="C10">
        <v>10571</v>
      </c>
      <c r="D10">
        <v>17088</v>
      </c>
      <c r="E10">
        <v>31725</v>
      </c>
      <c r="F10">
        <v>76106</v>
      </c>
      <c r="G10">
        <v>237499</v>
      </c>
      <c r="H10">
        <v>887076</v>
      </c>
      <c r="I10">
        <v>3089930</v>
      </c>
      <c r="J10">
        <v>7303093</v>
      </c>
      <c r="K10">
        <v>10118257</v>
      </c>
    </row>
    <row r="11" spans="1:14">
      <c r="A11" t="s">
        <v>2</v>
      </c>
      <c r="B11">
        <v>6955</v>
      </c>
      <c r="C11">
        <v>7864</v>
      </c>
      <c r="D11">
        <v>8023</v>
      </c>
      <c r="E11">
        <v>8027</v>
      </c>
      <c r="F11">
        <v>8027</v>
      </c>
      <c r="G11">
        <v>8027</v>
      </c>
      <c r="H11">
        <v>8027</v>
      </c>
      <c r="I11">
        <v>8027</v>
      </c>
      <c r="J11">
        <v>8027</v>
      </c>
      <c r="K11">
        <v>8027</v>
      </c>
    </row>
    <row r="14" spans="1:14"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 t="s">
        <v>25</v>
      </c>
      <c r="K14" t="s">
        <v>26</v>
      </c>
    </row>
    <row r="15" spans="1:14">
      <c r="A15" t="s">
        <v>3</v>
      </c>
      <c r="B15">
        <f>B11</f>
        <v>6955</v>
      </c>
      <c r="C15">
        <f t="shared" ref="C15:K15" si="8">C11</f>
        <v>7864</v>
      </c>
      <c r="D15">
        <f t="shared" si="8"/>
        <v>8023</v>
      </c>
      <c r="E15">
        <f t="shared" si="8"/>
        <v>8027</v>
      </c>
      <c r="F15">
        <f t="shared" si="8"/>
        <v>8027</v>
      </c>
      <c r="G15">
        <f t="shared" si="8"/>
        <v>8027</v>
      </c>
      <c r="H15">
        <f t="shared" si="8"/>
        <v>8027</v>
      </c>
      <c r="I15">
        <f t="shared" si="8"/>
        <v>8027</v>
      </c>
      <c r="J15">
        <f t="shared" si="8"/>
        <v>8027</v>
      </c>
      <c r="K15">
        <f t="shared" si="8"/>
        <v>8027</v>
      </c>
    </row>
    <row r="16" spans="1:14">
      <c r="A16" t="s">
        <v>4</v>
      </c>
      <c r="B16">
        <f>B10-B11</f>
        <v>397</v>
      </c>
      <c r="C16">
        <f t="shared" ref="C16:K16" si="9">C10-C11</f>
        <v>2707</v>
      </c>
      <c r="D16">
        <f t="shared" si="9"/>
        <v>9065</v>
      </c>
      <c r="E16">
        <f t="shared" si="9"/>
        <v>23698</v>
      </c>
      <c r="F16">
        <f t="shared" si="9"/>
        <v>68079</v>
      </c>
      <c r="G16">
        <f t="shared" si="9"/>
        <v>229472</v>
      </c>
      <c r="H16">
        <f t="shared" si="9"/>
        <v>879049</v>
      </c>
      <c r="I16">
        <f t="shared" si="9"/>
        <v>3081903</v>
      </c>
      <c r="J16">
        <f t="shared" si="9"/>
        <v>7295066</v>
      </c>
      <c r="K16">
        <f t="shared" si="9"/>
        <v>10110230</v>
      </c>
    </row>
    <row r="17" spans="1:11">
      <c r="A17" t="s">
        <v>5</v>
      </c>
      <c r="B17">
        <f>B9-B11</f>
        <v>1072</v>
      </c>
      <c r="C17">
        <f t="shared" ref="C17:K17" si="10">C9-C11</f>
        <v>163</v>
      </c>
      <c r="D17">
        <f t="shared" si="10"/>
        <v>4</v>
      </c>
      <c r="E17">
        <f t="shared" si="10"/>
        <v>0</v>
      </c>
      <c r="F17">
        <f t="shared" si="10"/>
        <v>0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11098547</v>
      </c>
      <c r="C18">
        <f t="shared" ref="C18:K18" si="11">11106971-C15-C16-C17</f>
        <v>11096237</v>
      </c>
      <c r="D18">
        <f t="shared" si="11"/>
        <v>11089879</v>
      </c>
      <c r="E18">
        <f t="shared" si="11"/>
        <v>11075246</v>
      </c>
      <c r="F18">
        <f t="shared" si="11"/>
        <v>11030865</v>
      </c>
      <c r="G18">
        <f t="shared" si="11"/>
        <v>10869472</v>
      </c>
      <c r="H18">
        <f t="shared" si="11"/>
        <v>10219895</v>
      </c>
      <c r="I18">
        <f t="shared" si="11"/>
        <v>8017041</v>
      </c>
      <c r="J18">
        <f t="shared" si="11"/>
        <v>3803878</v>
      </c>
      <c r="K18">
        <f t="shared" si="11"/>
        <v>988714</v>
      </c>
    </row>
    <row r="21" spans="1:11"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</row>
    <row r="22" spans="1:11">
      <c r="A22" t="s">
        <v>7</v>
      </c>
      <c r="B22" s="1">
        <f>(B15+B18)/(B15+B16+B17+B18)</f>
        <v>0.9998677407188693</v>
      </c>
      <c r="C22" s="1">
        <f t="shared" ref="C22:K22" si="12">(C15+C18)/(C15+C16+C17+C18)</f>
        <v>0.9997416037189617</v>
      </c>
      <c r="D22" s="1">
        <f t="shared" si="12"/>
        <v>0.99918348575862848</v>
      </c>
      <c r="E22" s="1">
        <f t="shared" si="12"/>
        <v>0.9978663849937125</v>
      </c>
      <c r="F22" s="1">
        <f t="shared" si="12"/>
        <v>0.99387060612654876</v>
      </c>
      <c r="G22" s="1">
        <f t="shared" si="12"/>
        <v>0.97933982181100498</v>
      </c>
      <c r="H22" s="1">
        <f t="shared" si="12"/>
        <v>0.92085610019149233</v>
      </c>
      <c r="I22" s="1">
        <f t="shared" si="12"/>
        <v>0.72252534016699965</v>
      </c>
      <c r="J22" s="1">
        <f t="shared" si="12"/>
        <v>0.34319932950216581</v>
      </c>
      <c r="K22" s="1">
        <f t="shared" si="12"/>
        <v>8.9740128069119837E-2</v>
      </c>
    </row>
    <row r="23" spans="1:11">
      <c r="A23" t="s">
        <v>8</v>
      </c>
      <c r="B23" s="1">
        <f>B15/(B15+B16)</f>
        <v>0.94600108813928185</v>
      </c>
      <c r="C23" s="1">
        <f t="shared" ref="C23:K23" si="13">C15/(C15+C16)</f>
        <v>0.74392205089395513</v>
      </c>
      <c r="D23" s="1">
        <f t="shared" si="13"/>
        <v>0.46951076779026218</v>
      </c>
      <c r="E23" s="1">
        <f t="shared" si="13"/>
        <v>0.25301812450748623</v>
      </c>
      <c r="F23" s="1">
        <f t="shared" si="13"/>
        <v>0.10547131632197199</v>
      </c>
      <c r="G23" s="1">
        <f t="shared" si="13"/>
        <v>3.37980370443665E-2</v>
      </c>
      <c r="H23" s="1">
        <f t="shared" si="13"/>
        <v>9.0488300889664478E-3</v>
      </c>
      <c r="I23" s="1">
        <f t="shared" si="13"/>
        <v>2.5977934775221444E-3</v>
      </c>
      <c r="J23" s="1">
        <f t="shared" si="13"/>
        <v>1.0991233440406688E-3</v>
      </c>
      <c r="K23" s="1">
        <f t="shared" si="13"/>
        <v>7.9331845395901686E-4</v>
      </c>
    </row>
    <row r="24" spans="1:11">
      <c r="A24" t="s">
        <v>9</v>
      </c>
      <c r="B24" s="1">
        <f>B15/(B15+B17)</f>
        <v>0.86645072879033258</v>
      </c>
      <c r="C24" s="1">
        <f t="shared" ref="C24:K24" si="14">C15/(C15+C17)</f>
        <v>0.97969353432166439</v>
      </c>
      <c r="D24" s="1">
        <f t="shared" si="14"/>
        <v>0.99950168182384458</v>
      </c>
      <c r="E24" s="1">
        <f t="shared" si="14"/>
        <v>1</v>
      </c>
      <c r="F24" s="1">
        <f t="shared" si="14"/>
        <v>1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0.90448013524936599</v>
      </c>
      <c r="C25" s="1">
        <f t="shared" ref="C25:J25" si="15">2*(C23*C24)/(C23+C24)</f>
        <v>0.84568233143348737</v>
      </c>
      <c r="D25" s="1">
        <f t="shared" si="15"/>
        <v>0.63890105514632689</v>
      </c>
      <c r="E25" s="1">
        <f t="shared" si="15"/>
        <v>0.40385389414369088</v>
      </c>
      <c r="F25" s="1">
        <f t="shared" si="15"/>
        <v>0.19081692082773702</v>
      </c>
      <c r="G25" s="1">
        <f t="shared" si="15"/>
        <v>6.5386150550247227E-2</v>
      </c>
      <c r="H25" s="1">
        <f t="shared" si="15"/>
        <v>1.7935366097532913E-2</v>
      </c>
      <c r="I25" s="1">
        <f t="shared" si="15"/>
        <v>5.1821248648706228E-3</v>
      </c>
      <c r="J25" s="1">
        <f t="shared" si="15"/>
        <v>2.1958331965553838E-3</v>
      </c>
      <c r="K25" s="1">
        <f>2*(K23*K24)/(K23+K24)</f>
        <v>1.5853791973442577E-3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FB3-EF48-4845-ABC8-A88E54D736A3}">
  <dimension ref="A1:N25"/>
  <sheetViews>
    <sheetView workbookViewId="0">
      <selection activeCell="B25" sqref="B25:K2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E2" t="s">
        <v>16</v>
      </c>
      <c r="F2" t="s">
        <v>3</v>
      </c>
      <c r="G2">
        <f>B4</f>
        <v>6126</v>
      </c>
      <c r="H2">
        <f t="shared" ref="H2:I2" si="0">C4</f>
        <v>6676</v>
      </c>
      <c r="I2">
        <f t="shared" si="0"/>
        <v>6759</v>
      </c>
      <c r="K2" t="s">
        <v>7</v>
      </c>
      <c r="L2" s="1">
        <f>(G2+G5)/(G2+G3+G4+G5)</f>
        <v>0.99975925029425217</v>
      </c>
      <c r="M2" s="1">
        <f t="shared" ref="M2:N2" si="1">(H2+H5)/(H2+H3+H4+H5)</f>
        <v>0.98104442696393102</v>
      </c>
      <c r="N2" s="1">
        <f t="shared" si="1"/>
        <v>0.36905795468449498</v>
      </c>
    </row>
    <row r="3" spans="1:14">
      <c r="A3" t="s">
        <v>1</v>
      </c>
      <c r="B3">
        <v>7692</v>
      </c>
      <c r="C3">
        <v>216657</v>
      </c>
      <c r="D3">
        <v>7014139</v>
      </c>
      <c r="F3" t="s">
        <v>4</v>
      </c>
      <c r="G3">
        <f>B3-B4</f>
        <v>1566</v>
      </c>
      <c r="H3">
        <f t="shared" ref="H3:I3" si="2">C3-C4</f>
        <v>209981</v>
      </c>
      <c r="I3">
        <f t="shared" si="2"/>
        <v>7007380</v>
      </c>
      <c r="K3" t="s">
        <v>8</v>
      </c>
      <c r="L3" s="1">
        <f>G2/(G2+G3)</f>
        <v>0.79641185647425894</v>
      </c>
      <c r="M3" s="1">
        <f t="shared" ref="M3:N3" si="3">H2/(H2+H3)</f>
        <v>3.0813682456601911E-2</v>
      </c>
      <c r="N3" s="1">
        <f t="shared" si="3"/>
        <v>9.6362504364398823E-4</v>
      </c>
    </row>
    <row r="4" spans="1:14">
      <c r="A4" t="s">
        <v>2</v>
      </c>
      <c r="B4">
        <v>6126</v>
      </c>
      <c r="C4">
        <v>6676</v>
      </c>
      <c r="D4">
        <v>6759</v>
      </c>
      <c r="F4" t="s">
        <v>5</v>
      </c>
      <c r="G4">
        <f>B2-B4</f>
        <v>1108</v>
      </c>
      <c r="H4">
        <f t="shared" ref="H4:I4" si="4">C2-C4</f>
        <v>558</v>
      </c>
      <c r="I4">
        <f t="shared" si="4"/>
        <v>475</v>
      </c>
      <c r="K4" t="s">
        <v>9</v>
      </c>
      <c r="L4" s="1">
        <f>G2/(G2+G4)</f>
        <v>0.84683439314348907</v>
      </c>
      <c r="M4" s="1">
        <f t="shared" ref="M4:N4" si="5">H2/(H2+H4)</f>
        <v>0.92286425214265966</v>
      </c>
      <c r="N4" s="1">
        <f t="shared" si="5"/>
        <v>0.9343378490461709</v>
      </c>
    </row>
    <row r="5" spans="1:14">
      <c r="F5" t="s">
        <v>6</v>
      </c>
      <c r="G5">
        <f>11106971-G2-G3-G4</f>
        <v>11098171</v>
      </c>
      <c r="H5">
        <f t="shared" ref="H5:I5" si="6">11106971-H2-H3-H4</f>
        <v>10889756</v>
      </c>
      <c r="I5">
        <f t="shared" si="6"/>
        <v>4092357</v>
      </c>
      <c r="J5" t="s">
        <v>15</v>
      </c>
      <c r="K5" t="s">
        <v>10</v>
      </c>
      <c r="L5" s="1">
        <f>2*(L3*L4)/(L3+L4)</f>
        <v>0.8208495243199786</v>
      </c>
      <c r="M5" s="1">
        <f t="shared" ref="M5:N5" si="7">2*(M3*M4)/(M3+M4)</f>
        <v>5.963616223966127E-2</v>
      </c>
      <c r="N5" s="1">
        <f t="shared" si="7"/>
        <v>1.925264474626259E-3</v>
      </c>
    </row>
    <row r="8" spans="1:14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 t="s">
        <v>25</v>
      </c>
      <c r="K8" t="s">
        <v>26</v>
      </c>
    </row>
    <row r="9" spans="1:14">
      <c r="A9" t="s">
        <v>0</v>
      </c>
      <c r="B9">
        <v>8027</v>
      </c>
      <c r="C9">
        <v>8027</v>
      </c>
      <c r="D9">
        <v>8027</v>
      </c>
      <c r="E9">
        <v>8027</v>
      </c>
      <c r="F9">
        <v>8027</v>
      </c>
      <c r="G9">
        <v>8027</v>
      </c>
      <c r="H9">
        <v>8027</v>
      </c>
      <c r="I9">
        <v>8027</v>
      </c>
      <c r="J9">
        <v>8027</v>
      </c>
      <c r="K9">
        <v>8027</v>
      </c>
    </row>
    <row r="10" spans="1:14">
      <c r="A10" t="s">
        <v>1</v>
      </c>
      <c r="B10">
        <v>5850</v>
      </c>
      <c r="C10">
        <v>6873</v>
      </c>
      <c r="D10">
        <v>9785</v>
      </c>
      <c r="E10">
        <v>27502</v>
      </c>
      <c r="F10">
        <v>239660</v>
      </c>
      <c r="G10">
        <v>2672182</v>
      </c>
      <c r="H10">
        <v>6181840</v>
      </c>
      <c r="I10">
        <v>8481858</v>
      </c>
      <c r="J10">
        <v>9917983</v>
      </c>
      <c r="K10">
        <v>10167795</v>
      </c>
    </row>
    <row r="11" spans="1:14">
      <c r="A11" t="s">
        <v>2</v>
      </c>
      <c r="B11">
        <v>5791</v>
      </c>
      <c r="C11">
        <v>6580</v>
      </c>
      <c r="D11">
        <v>7384</v>
      </c>
      <c r="E11">
        <v>7713</v>
      </c>
      <c r="F11">
        <v>7881</v>
      </c>
      <c r="G11">
        <v>8027</v>
      </c>
      <c r="H11">
        <v>8027</v>
      </c>
      <c r="I11">
        <v>8027</v>
      </c>
      <c r="J11">
        <v>8027</v>
      </c>
      <c r="K11">
        <v>8027</v>
      </c>
    </row>
    <row r="14" spans="1:14"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23</v>
      </c>
      <c r="I14" t="s">
        <v>24</v>
      </c>
      <c r="J14" t="s">
        <v>25</v>
      </c>
      <c r="K14" t="s">
        <v>26</v>
      </c>
    </row>
    <row r="15" spans="1:14">
      <c r="A15" t="s">
        <v>3</v>
      </c>
      <c r="B15">
        <f>B11</f>
        <v>5791</v>
      </c>
      <c r="C15">
        <f t="shared" ref="C15:K15" si="8">C11</f>
        <v>6580</v>
      </c>
      <c r="D15">
        <f t="shared" si="8"/>
        <v>7384</v>
      </c>
      <c r="E15">
        <f t="shared" si="8"/>
        <v>7713</v>
      </c>
      <c r="F15">
        <f t="shared" si="8"/>
        <v>7881</v>
      </c>
      <c r="G15">
        <f t="shared" si="8"/>
        <v>8027</v>
      </c>
      <c r="H15">
        <f t="shared" si="8"/>
        <v>8027</v>
      </c>
      <c r="I15">
        <f t="shared" si="8"/>
        <v>8027</v>
      </c>
      <c r="J15">
        <f t="shared" si="8"/>
        <v>8027</v>
      </c>
      <c r="K15">
        <f t="shared" si="8"/>
        <v>8027</v>
      </c>
    </row>
    <row r="16" spans="1:14">
      <c r="A16" t="s">
        <v>4</v>
      </c>
      <c r="B16">
        <f>B10-B11</f>
        <v>59</v>
      </c>
      <c r="C16">
        <f t="shared" ref="C16:K16" si="9">C10-C11</f>
        <v>293</v>
      </c>
      <c r="D16">
        <f t="shared" si="9"/>
        <v>2401</v>
      </c>
      <c r="E16">
        <f t="shared" si="9"/>
        <v>19789</v>
      </c>
      <c r="F16">
        <f t="shared" si="9"/>
        <v>231779</v>
      </c>
      <c r="G16">
        <f t="shared" si="9"/>
        <v>2664155</v>
      </c>
      <c r="H16">
        <f t="shared" si="9"/>
        <v>6173813</v>
      </c>
      <c r="I16">
        <f t="shared" si="9"/>
        <v>8473831</v>
      </c>
      <c r="J16">
        <f t="shared" si="9"/>
        <v>9909956</v>
      </c>
      <c r="K16">
        <f t="shared" si="9"/>
        <v>10159768</v>
      </c>
    </row>
    <row r="17" spans="1:11">
      <c r="A17" t="s">
        <v>5</v>
      </c>
      <c r="B17">
        <f>B9-B11</f>
        <v>2236</v>
      </c>
      <c r="C17">
        <f t="shared" ref="C17:K17" si="10">C9-C11</f>
        <v>1447</v>
      </c>
      <c r="D17">
        <f t="shared" si="10"/>
        <v>643</v>
      </c>
      <c r="E17">
        <f t="shared" si="10"/>
        <v>314</v>
      </c>
      <c r="F17">
        <f t="shared" si="10"/>
        <v>146</v>
      </c>
      <c r="G17">
        <f t="shared" si="10"/>
        <v>0</v>
      </c>
      <c r="H17">
        <f t="shared" si="10"/>
        <v>0</v>
      </c>
      <c r="I17">
        <f t="shared" si="10"/>
        <v>0</v>
      </c>
      <c r="J17">
        <f t="shared" si="10"/>
        <v>0</v>
      </c>
      <c r="K17">
        <f t="shared" si="10"/>
        <v>0</v>
      </c>
    </row>
    <row r="18" spans="1:11">
      <c r="A18" t="s">
        <v>6</v>
      </c>
      <c r="B18">
        <f>11106971-B15-B16-B17</f>
        <v>11098885</v>
      </c>
      <c r="C18">
        <f t="shared" ref="C18:K18" si="11">11106971-C15-C16-C17</f>
        <v>11098651</v>
      </c>
      <c r="D18">
        <f t="shared" si="11"/>
        <v>11096543</v>
      </c>
      <c r="E18">
        <f t="shared" si="11"/>
        <v>11079155</v>
      </c>
      <c r="F18">
        <f t="shared" si="11"/>
        <v>10867165</v>
      </c>
      <c r="G18">
        <f t="shared" si="11"/>
        <v>8434789</v>
      </c>
      <c r="H18">
        <f t="shared" si="11"/>
        <v>4925131</v>
      </c>
      <c r="I18">
        <f t="shared" si="11"/>
        <v>2625113</v>
      </c>
      <c r="J18">
        <f t="shared" si="11"/>
        <v>1188988</v>
      </c>
      <c r="K18">
        <f t="shared" si="11"/>
        <v>939176</v>
      </c>
    </row>
    <row r="21" spans="1:11">
      <c r="B21" t="s">
        <v>17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</row>
    <row r="22" spans="1:11">
      <c r="A22" t="s">
        <v>7</v>
      </c>
      <c r="B22" s="1">
        <f>(B15+B18)/(B15+B16+B17+B18)</f>
        <v>0.99979337300871673</v>
      </c>
      <c r="C22" s="1">
        <f t="shared" ref="C22:K22" si="12">(C15+C18)/(C15+C16+C17+C18)</f>
        <v>0.99984334162752386</v>
      </c>
      <c r="D22" s="1">
        <f t="shared" si="12"/>
        <v>0.99972593788171416</v>
      </c>
      <c r="E22" s="1">
        <f t="shared" si="12"/>
        <v>0.99819005559661589</v>
      </c>
      <c r="F22" s="1">
        <f t="shared" si="12"/>
        <v>0.97911896951923261</v>
      </c>
      <c r="G22" s="1">
        <f t="shared" si="12"/>
        <v>0.7601366745262953</v>
      </c>
      <c r="H22" s="1">
        <f t="shared" si="12"/>
        <v>0.4441497146251665</v>
      </c>
      <c r="I22" s="1">
        <f t="shared" si="12"/>
        <v>0.23707093500109075</v>
      </c>
      <c r="J22" s="1">
        <f t="shared" si="12"/>
        <v>0.10777150674112682</v>
      </c>
      <c r="K22" s="1">
        <f t="shared" si="12"/>
        <v>8.528004619801384E-2</v>
      </c>
    </row>
    <row r="23" spans="1:11">
      <c r="A23" t="s">
        <v>8</v>
      </c>
      <c r="B23" s="1">
        <f>B15/(B15+B16)</f>
        <v>0.98991452991452988</v>
      </c>
      <c r="C23" s="1">
        <f t="shared" ref="C23:K23" si="13">C15/(C15+C16)</f>
        <v>0.95736941655754404</v>
      </c>
      <c r="D23" s="1">
        <f t="shared" si="13"/>
        <v>0.75462442514052119</v>
      </c>
      <c r="E23" s="1">
        <f t="shared" si="13"/>
        <v>0.28045233073958259</v>
      </c>
      <c r="F23" s="1">
        <f t="shared" si="13"/>
        <v>3.288408578819995E-2</v>
      </c>
      <c r="G23" s="1">
        <f t="shared" si="13"/>
        <v>3.0039121586778145E-3</v>
      </c>
      <c r="H23" s="1">
        <f t="shared" si="13"/>
        <v>1.2984807112445486E-3</v>
      </c>
      <c r="I23" s="1">
        <f t="shared" si="13"/>
        <v>9.4637283481991796E-4</v>
      </c>
      <c r="J23" s="1">
        <f t="shared" si="13"/>
        <v>8.0933794704023988E-4</v>
      </c>
      <c r="K23" s="1">
        <f t="shared" si="13"/>
        <v>7.8945336722465397E-4</v>
      </c>
    </row>
    <row r="24" spans="1:11">
      <c r="A24" t="s">
        <v>9</v>
      </c>
      <c r="B24" s="1">
        <f>B15/(B15+B17)</f>
        <v>0.72144013952908936</v>
      </c>
      <c r="C24" s="1">
        <f t="shared" ref="C24:K24" si="14">C15/(C15+C17)</f>
        <v>0.81973339977575677</v>
      </c>
      <c r="D24" s="1">
        <f t="shared" si="14"/>
        <v>0.9198953531830073</v>
      </c>
      <c r="E24" s="1">
        <f t="shared" si="14"/>
        <v>0.96088202317179516</v>
      </c>
      <c r="F24" s="1">
        <f t="shared" si="14"/>
        <v>0.98181138657032518</v>
      </c>
      <c r="G24" s="1">
        <f t="shared" si="14"/>
        <v>1</v>
      </c>
      <c r="H24" s="1">
        <f t="shared" si="14"/>
        <v>1</v>
      </c>
      <c r="I24" s="1">
        <f t="shared" si="14"/>
        <v>1</v>
      </c>
      <c r="J24" s="1">
        <f t="shared" si="14"/>
        <v>1</v>
      </c>
      <c r="K24" s="1">
        <f t="shared" si="14"/>
        <v>1</v>
      </c>
    </row>
    <row r="25" spans="1:11">
      <c r="A25" t="s">
        <v>10</v>
      </c>
      <c r="B25" s="1">
        <f>2*(B23*B24)/(B23+B24)</f>
        <v>0.83461843337897235</v>
      </c>
      <c r="C25" s="1">
        <f t="shared" ref="C25:J25" si="15">2*(C23*C24)/(C23+C24)</f>
        <v>0.88322147651006711</v>
      </c>
      <c r="D25" s="1">
        <f t="shared" si="15"/>
        <v>0.82910397484841691</v>
      </c>
      <c r="E25" s="1">
        <f t="shared" si="15"/>
        <v>0.43418052858228495</v>
      </c>
      <c r="F25" s="1">
        <f t="shared" si="15"/>
        <v>6.3636767371723191E-2</v>
      </c>
      <c r="G25" s="1">
        <f t="shared" si="15"/>
        <v>5.9898313900147333E-3</v>
      </c>
      <c r="H25" s="1">
        <f t="shared" si="15"/>
        <v>2.593593691108387E-3</v>
      </c>
      <c r="I25" s="1">
        <f t="shared" si="15"/>
        <v>1.8909561201359026E-3</v>
      </c>
      <c r="J25" s="1">
        <f t="shared" si="15"/>
        <v>1.617366897675904E-3</v>
      </c>
      <c r="K25" s="1">
        <f>2*(K23*K24)/(K23+K24)</f>
        <v>1.5776612444675234E-3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0B0C-451C-1449-A627-EEA59CCA112C}">
  <dimension ref="A1:N5"/>
  <sheetViews>
    <sheetView workbookViewId="0">
      <selection activeCell="C7" sqref="C7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6758</v>
      </c>
      <c r="H2">
        <f t="shared" ref="H2:I2" si="0">C4</f>
        <v>6759</v>
      </c>
      <c r="I2">
        <f t="shared" si="0"/>
        <v>6759</v>
      </c>
      <c r="K2" t="s">
        <v>7</v>
      </c>
      <c r="L2" s="1">
        <f>(G2+G5)/(G2+G3+G4+G5)</f>
        <v>0.92949932395907198</v>
      </c>
      <c r="M2" s="1">
        <f t="shared" ref="M2:N2" si="1">(H2+H5)/(H2+H3+H4+H5)</f>
        <v>0.70050033121396116</v>
      </c>
      <c r="N2" s="1">
        <f t="shared" si="1"/>
        <v>0.70049567172291716</v>
      </c>
    </row>
    <row r="3" spans="1:14">
      <c r="A3" t="s">
        <v>1</v>
      </c>
      <c r="B3">
        <v>1691678</v>
      </c>
      <c r="C3">
        <v>9506769</v>
      </c>
      <c r="D3">
        <v>9506980</v>
      </c>
      <c r="F3" t="s">
        <v>4</v>
      </c>
      <c r="G3">
        <f>B3-B4</f>
        <v>1684920</v>
      </c>
      <c r="H3">
        <f t="shared" ref="H3:I3" si="2">C3-C4</f>
        <v>9500010</v>
      </c>
      <c r="I3">
        <f t="shared" si="2"/>
        <v>9500221</v>
      </c>
      <c r="K3" t="s">
        <v>8</v>
      </c>
      <c r="L3" s="1">
        <f>G2/(G2+G3)</f>
        <v>3.9948500837629856E-3</v>
      </c>
      <c r="M3" s="1">
        <f t="shared" ref="M3:N3" si="3">H2/(H2+H3)</f>
        <v>7.1096710144108899E-4</v>
      </c>
      <c r="N3" s="1">
        <f t="shared" si="3"/>
        <v>7.1095132208124972E-4</v>
      </c>
    </row>
    <row r="4" spans="1:14">
      <c r="A4" t="s">
        <v>2</v>
      </c>
      <c r="B4">
        <v>6758</v>
      </c>
      <c r="C4">
        <v>6759</v>
      </c>
      <c r="D4">
        <v>6759</v>
      </c>
      <c r="F4" t="s">
        <v>5</v>
      </c>
      <c r="G4">
        <f>B2-B4</f>
        <v>476</v>
      </c>
      <c r="H4">
        <f t="shared" ref="H4:I4" si="4">C2-C4</f>
        <v>475</v>
      </c>
      <c r="I4">
        <f t="shared" si="4"/>
        <v>475</v>
      </c>
      <c r="K4" t="s">
        <v>9</v>
      </c>
      <c r="L4" s="1">
        <f>G2/(G2+G4)</f>
        <v>0.93419961293889964</v>
      </c>
      <c r="M4" s="1">
        <f t="shared" ref="M4:N4" si="5">H2/(H2+H4)</f>
        <v>0.9343378490461709</v>
      </c>
      <c r="N4" s="1">
        <f t="shared" si="5"/>
        <v>0.9343378490461709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7.9556798704111809E-3</v>
      </c>
      <c r="M5" s="1">
        <f t="shared" ref="M5:N5" si="6">2*(M3*M4)/(M3+M4)</f>
        <v>1.4208530310532801E-3</v>
      </c>
      <c r="N5" s="1">
        <f t="shared" si="6"/>
        <v>1.4208215203063543E-3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C32-4701-C747-A28A-D723C9526CE2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F2" t="s">
        <v>3</v>
      </c>
      <c r="G2">
        <f>B4</f>
        <v>302</v>
      </c>
      <c r="H2">
        <f t="shared" ref="H2" si="0">C4</f>
        <v>441</v>
      </c>
      <c r="I2">
        <f>C4</f>
        <v>441</v>
      </c>
      <c r="K2" t="s">
        <v>7</v>
      </c>
      <c r="L2" s="1">
        <f>(G2+G5)/(G2+G3+G4+G5)</f>
        <v>0.99989921897632406</v>
      </c>
      <c r="M2" s="1">
        <f t="shared" ref="M2:N2" si="1">(H2+H5)/(H2+H3+H4+H5)</f>
        <v>0.9987588340791449</v>
      </c>
      <c r="N2" s="1">
        <f t="shared" si="1"/>
        <v>0.96475487467697296</v>
      </c>
    </row>
    <row r="3" spans="1:14">
      <c r="A3" t="s">
        <v>1</v>
      </c>
      <c r="B3">
        <v>886</v>
      </c>
      <c r="C3">
        <v>26531</v>
      </c>
      <c r="D3">
        <v>810595</v>
      </c>
      <c r="F3" t="s">
        <v>4</v>
      </c>
      <c r="G3">
        <f>B3-B4</f>
        <v>584</v>
      </c>
      <c r="H3">
        <f t="shared" ref="H3:I3" si="2">C3-C4</f>
        <v>26090</v>
      </c>
      <c r="I3">
        <f t="shared" si="2"/>
        <v>810095</v>
      </c>
      <c r="K3" t="s">
        <v>8</v>
      </c>
      <c r="L3" s="1">
        <f>G2/(G2+G3)</f>
        <v>0.34085778781038373</v>
      </c>
      <c r="M3" s="1">
        <f t="shared" ref="M3:N3" si="3">H2/(H2+H3)</f>
        <v>1.6622064754438205E-2</v>
      </c>
      <c r="N3" s="1">
        <f t="shared" si="3"/>
        <v>5.440844083421341E-4</v>
      </c>
    </row>
    <row r="4" spans="1:14">
      <c r="A4" t="s">
        <v>2</v>
      </c>
      <c r="B4">
        <v>302</v>
      </c>
      <c r="C4">
        <v>441</v>
      </c>
      <c r="D4">
        <v>500</v>
      </c>
      <c r="F4" t="s">
        <v>5</v>
      </c>
      <c r="G4">
        <f>B2-B4</f>
        <v>1655</v>
      </c>
      <c r="H4">
        <f t="shared" ref="H4:I4" si="4">C2-C4</f>
        <v>1516</v>
      </c>
      <c r="I4">
        <f t="shared" si="4"/>
        <v>1457</v>
      </c>
      <c r="K4" t="s">
        <v>9</v>
      </c>
      <c r="L4" s="1">
        <f>G2/(G2+G4)</f>
        <v>0.1543178334184977</v>
      </c>
      <c r="M4" s="1">
        <f t="shared" ref="M4:N4" si="5">H2/(H2+H4)</f>
        <v>0.22534491568727644</v>
      </c>
      <c r="N4" s="1">
        <f t="shared" si="5"/>
        <v>0.23234984193888303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0.2124516355962012</v>
      </c>
      <c r="M5" s="1">
        <f t="shared" ref="M5:N5" si="6">2*(M3*M4)/(M3+M4)</f>
        <v>3.0960404380791912E-2</v>
      </c>
      <c r="N5" s="1">
        <f t="shared" si="6"/>
        <v>1.085626647826162E-3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5710-C32E-EA47-B86A-669AA3A42FCA}">
  <dimension ref="A1:D7"/>
  <sheetViews>
    <sheetView workbookViewId="0">
      <selection activeCell="M23" sqref="M23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0.99957102682607635</v>
      </c>
      <c r="C2" s="2">
        <v>0.9970164446944304</v>
      </c>
      <c r="D2" s="2">
        <v>0.97481664755632391</v>
      </c>
    </row>
    <row r="3" spans="1:4">
      <c r="A3" t="s">
        <v>12</v>
      </c>
      <c r="B3" s="2">
        <v>0.99974379886829579</v>
      </c>
      <c r="C3" s="2">
        <v>0.99220027591595961</v>
      </c>
      <c r="D3" s="2">
        <v>0.99220027591595961</v>
      </c>
    </row>
    <row r="4" spans="1:4">
      <c r="A4" t="s">
        <v>13</v>
      </c>
      <c r="B4" s="2">
        <v>0.94618636991349137</v>
      </c>
      <c r="C4" s="2">
        <v>0.94618636991349137</v>
      </c>
      <c r="D4" s="2">
        <v>0.94618636991349137</v>
      </c>
    </row>
    <row r="5" spans="1:4">
      <c r="A5" t="s">
        <v>14</v>
      </c>
      <c r="B5" s="2">
        <v>0.99989921897632406</v>
      </c>
      <c r="C5" s="2">
        <v>0.9987588340791449</v>
      </c>
      <c r="D5" s="2">
        <v>0.96475487467697296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2259-19BA-C947-BBC2-F7FF20C88568}">
  <dimension ref="A1:D7"/>
  <sheetViews>
    <sheetView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0.15417617526243724</v>
      </c>
      <c r="C2" s="2">
        <v>2.5279948204064217E-2</v>
      </c>
      <c r="D2" s="2">
        <v>2.9857646112162561E-3</v>
      </c>
    </row>
    <row r="3" spans="1:4">
      <c r="A3" t="s">
        <v>12</v>
      </c>
      <c r="B3" s="2">
        <v>0.19427168576104747</v>
      </c>
      <c r="C3" s="2">
        <v>8.9351730727667746E-3</v>
      </c>
      <c r="D3" s="2">
        <v>8.9351730727667746E-3</v>
      </c>
    </row>
    <row r="4" spans="1:4">
      <c r="A4" t="s">
        <v>13</v>
      </c>
      <c r="B4" s="2">
        <v>8.3300964883066173E-4</v>
      </c>
      <c r="C4" s="2">
        <v>8.3300964883066173E-4</v>
      </c>
      <c r="D4" s="2">
        <v>8.3300964883066173E-4</v>
      </c>
    </row>
    <row r="5" spans="1:4">
      <c r="A5" t="s">
        <v>14</v>
      </c>
      <c r="B5" s="2">
        <v>0.34085778781038373</v>
      </c>
      <c r="C5" s="2">
        <v>1.6622064754438205E-2</v>
      </c>
      <c r="D5" s="2">
        <v>5.440844083421341E-4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35F4-DD8B-BB48-9100-0FB9785AB61B}">
  <dimension ref="A1:D7"/>
  <sheetViews>
    <sheetView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0.86305569749616762</v>
      </c>
      <c r="C2" s="2">
        <v>0.87787429739397038</v>
      </c>
      <c r="D2" s="2">
        <v>0.88877392653905851</v>
      </c>
    </row>
    <row r="3" spans="1:4">
      <c r="A3" t="s">
        <v>12</v>
      </c>
      <c r="B3" s="2">
        <v>0.60654062340316817</v>
      </c>
      <c r="C3" s="2">
        <v>0.8027593254982115</v>
      </c>
      <c r="D3" s="2">
        <v>0.8027593254982115</v>
      </c>
    </row>
    <row r="4" spans="1:4">
      <c r="A4" t="s">
        <v>13</v>
      </c>
      <c r="B4" s="2">
        <v>0.71341463414634143</v>
      </c>
      <c r="C4" s="2">
        <v>0.71341463414634143</v>
      </c>
      <c r="D4" s="2">
        <v>0.71341463414634143</v>
      </c>
    </row>
    <row r="5" spans="1:4">
      <c r="A5" t="s">
        <v>14</v>
      </c>
      <c r="B5" s="2">
        <v>0.1543178334184977</v>
      </c>
      <c r="C5" s="2">
        <v>0.22534491568727644</v>
      </c>
      <c r="D5" s="2">
        <v>0.23234984193888303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50CD-7A31-E141-BF6D-E4297F32DEBB}">
  <dimension ref="A1:D7"/>
  <sheetViews>
    <sheetView workbookViewId="0">
      <selection activeCell="M11" sqref="M11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0.26161710037174718</v>
      </c>
      <c r="C2" s="2">
        <v>4.9144687911207734E-2</v>
      </c>
      <c r="D2" s="2">
        <v>5.9512881178618322E-3</v>
      </c>
    </row>
    <row r="3" spans="1:4">
      <c r="A3" t="s">
        <v>12</v>
      </c>
      <c r="B3" s="2">
        <v>0.2942853601090864</v>
      </c>
      <c r="C3" s="2">
        <v>1.7673628493804102E-2</v>
      </c>
      <c r="D3" s="2">
        <v>1.7673628493804102E-2</v>
      </c>
    </row>
    <row r="4" spans="1:4">
      <c r="A4" t="s">
        <v>13</v>
      </c>
      <c r="B4" s="2">
        <v>1.664076259889836E-3</v>
      </c>
      <c r="C4" s="2">
        <v>1.664076259889836E-3</v>
      </c>
      <c r="D4" s="2">
        <v>1.664076259889836E-3</v>
      </c>
    </row>
    <row r="5" spans="1:4">
      <c r="A5" t="s">
        <v>14</v>
      </c>
      <c r="B5" s="2">
        <v>0.2124516355962012</v>
      </c>
      <c r="C5" s="2">
        <v>3.0960404380791912E-2</v>
      </c>
      <c r="D5" s="2">
        <v>1.085626647826162E-3</v>
      </c>
    </row>
    <row r="6" spans="1:4">
      <c r="B6" s="1"/>
      <c r="C6" s="1"/>
      <c r="D6" s="1"/>
    </row>
    <row r="7" spans="1:4">
      <c r="B7" s="1"/>
      <c r="C7" s="1"/>
      <c r="D7" s="1"/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D813-A613-E549-8B33-6FBC6C5C3560}">
  <dimension ref="A2:L26"/>
  <sheetViews>
    <sheetView tabSelected="1" workbookViewId="0">
      <selection activeCell="C25" sqref="C25:L25"/>
    </sheetView>
  </sheetViews>
  <sheetFormatPr baseColWidth="10" defaultRowHeight="20"/>
  <sheetData>
    <row r="2" spans="1:12">
      <c r="A2" t="s">
        <v>7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>
      <c r="B3" t="s">
        <v>11</v>
      </c>
      <c r="C3" s="2">
        <v>0.9998677407188693</v>
      </c>
      <c r="D3" s="2">
        <v>0.9997416037189617</v>
      </c>
      <c r="E3" s="2">
        <v>0.99918348575862848</v>
      </c>
      <c r="F3" s="2">
        <v>0.9978663849937125</v>
      </c>
      <c r="G3" s="2">
        <v>0.99387060612654876</v>
      </c>
      <c r="H3" s="2">
        <v>0.97933982181100498</v>
      </c>
      <c r="I3" s="2">
        <v>0.92085610019149233</v>
      </c>
      <c r="J3" s="2">
        <v>0.72252534016699965</v>
      </c>
      <c r="K3" s="2">
        <v>0.34319932950216581</v>
      </c>
      <c r="L3" s="2">
        <v>8.9740128069119837E-2</v>
      </c>
    </row>
    <row r="4" spans="1:12">
      <c r="B4" t="s">
        <v>12</v>
      </c>
      <c r="C4" s="2">
        <v>0.99979337300871673</v>
      </c>
      <c r="D4" s="2">
        <v>0.99984334162752386</v>
      </c>
      <c r="E4" s="2">
        <v>0.99972593788171416</v>
      </c>
      <c r="F4" s="2">
        <v>0.99819005559661589</v>
      </c>
      <c r="G4" s="2">
        <v>0.97911896951923261</v>
      </c>
      <c r="H4" s="2">
        <v>0.7601366745262953</v>
      </c>
      <c r="I4" s="2">
        <v>0.4441497146251665</v>
      </c>
      <c r="J4" s="2">
        <v>0.23707093500109075</v>
      </c>
      <c r="K4" s="2">
        <v>0.10777150674112682</v>
      </c>
      <c r="L4" s="2">
        <v>8.528004619801384E-2</v>
      </c>
    </row>
    <row r="5" spans="1:12">
      <c r="C5" s="2"/>
      <c r="D5" s="2"/>
      <c r="E5" s="2"/>
    </row>
    <row r="9" spans="1:12">
      <c r="A9" t="s">
        <v>8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</row>
    <row r="10" spans="1:12">
      <c r="B10" t="s">
        <v>11</v>
      </c>
      <c r="C10" s="2">
        <v>0.94600108813928185</v>
      </c>
      <c r="D10" s="2">
        <v>0.74392205089395513</v>
      </c>
      <c r="E10" s="2">
        <v>0.46951076779026218</v>
      </c>
      <c r="F10" s="2">
        <v>0.25301812450748623</v>
      </c>
      <c r="G10" s="2">
        <v>0.10547131632197199</v>
      </c>
      <c r="H10" s="2">
        <v>3.37980370443665E-2</v>
      </c>
      <c r="I10" s="2">
        <v>9.0488300889664478E-3</v>
      </c>
      <c r="J10" s="2">
        <v>2.5977934775221444E-3</v>
      </c>
      <c r="K10" s="2">
        <v>1.0991233440406688E-3</v>
      </c>
      <c r="L10" s="2">
        <v>7.9331845395901686E-4</v>
      </c>
    </row>
    <row r="11" spans="1:12">
      <c r="B11" t="s">
        <v>12</v>
      </c>
      <c r="C11" s="2">
        <v>0.98991452991452988</v>
      </c>
      <c r="D11" s="2">
        <v>0.95736941655754404</v>
      </c>
      <c r="E11" s="2">
        <v>0.75462442514052119</v>
      </c>
      <c r="F11" s="2">
        <v>0.28045233073958259</v>
      </c>
      <c r="G11" s="2">
        <v>3.288408578819995E-2</v>
      </c>
      <c r="H11" s="2">
        <v>3.0039121586778145E-3</v>
      </c>
      <c r="I11" s="2">
        <v>1.2984807112445486E-3</v>
      </c>
      <c r="J11" s="2">
        <v>9.4637283481991796E-4</v>
      </c>
      <c r="K11" s="2">
        <v>8.0933794704023988E-4</v>
      </c>
      <c r="L11" s="2">
        <v>7.8945336722465397E-4</v>
      </c>
    </row>
    <row r="12" spans="1:12">
      <c r="C12" s="2"/>
      <c r="D12" s="2"/>
      <c r="E12" s="2"/>
    </row>
    <row r="16" spans="1:12">
      <c r="A16" t="s">
        <v>9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  <c r="L16" t="s">
        <v>26</v>
      </c>
    </row>
    <row r="17" spans="1:12">
      <c r="B17" t="s">
        <v>11</v>
      </c>
      <c r="C17" s="1">
        <v>0.86645072879033258</v>
      </c>
      <c r="D17" s="1">
        <v>0.97969353432166439</v>
      </c>
      <c r="E17" s="1">
        <v>0.99950168182384458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B18" t="s">
        <v>12</v>
      </c>
      <c r="C18" s="2">
        <v>0.72144013952908936</v>
      </c>
      <c r="D18" s="2">
        <v>0.81973339977575677</v>
      </c>
      <c r="E18" s="2">
        <v>0.9198953531830073</v>
      </c>
      <c r="F18" s="2">
        <v>0.96088202317179516</v>
      </c>
      <c r="G18" s="2">
        <v>0.98181138657032518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</row>
    <row r="19" spans="1:12">
      <c r="C19" s="2"/>
      <c r="D19" s="2"/>
      <c r="E19" s="2"/>
    </row>
    <row r="23" spans="1:12">
      <c r="A23" t="s">
        <v>10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</row>
    <row r="24" spans="1:12">
      <c r="B24" t="s">
        <v>11</v>
      </c>
      <c r="C24" s="2">
        <v>0.90448013524936599</v>
      </c>
      <c r="D24" s="2">
        <v>0.84568233143348737</v>
      </c>
      <c r="E24" s="2">
        <v>0.63890105514632689</v>
      </c>
      <c r="F24" s="2">
        <v>0.40385389414369088</v>
      </c>
      <c r="G24" s="2">
        <v>0.19081692082773702</v>
      </c>
      <c r="H24" s="2">
        <v>6.5386150550247227E-2</v>
      </c>
      <c r="I24" s="2">
        <v>1.7935366097532913E-2</v>
      </c>
      <c r="J24" s="2">
        <v>5.1821248648706228E-3</v>
      </c>
      <c r="K24" s="2">
        <v>2.1958331965553838E-3</v>
      </c>
      <c r="L24" s="2">
        <v>1.5853791973442577E-3</v>
      </c>
    </row>
    <row r="25" spans="1:12">
      <c r="B25" t="s">
        <v>12</v>
      </c>
      <c r="C25" s="2">
        <v>0.83461843337897235</v>
      </c>
      <c r="D25" s="2">
        <v>0.88322147651006711</v>
      </c>
      <c r="E25" s="2">
        <v>0.82910397484841691</v>
      </c>
      <c r="F25" s="2">
        <v>0.43418052858228495</v>
      </c>
      <c r="G25" s="2">
        <v>6.3636767371723191E-2</v>
      </c>
      <c r="H25" s="2">
        <v>5.9898313900147333E-3</v>
      </c>
      <c r="I25" s="2">
        <v>2.593593691108387E-3</v>
      </c>
      <c r="J25" s="2">
        <v>1.8909561201359026E-3</v>
      </c>
      <c r="K25" s="2">
        <v>1.617366897675904E-3</v>
      </c>
      <c r="L25" s="2">
        <v>1.5776612444675234E-3</v>
      </c>
    </row>
    <row r="26" spans="1:12">
      <c r="C26" s="2"/>
      <c r="D26" s="2"/>
      <c r="E26" s="2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2gram</vt:lpstr>
      <vt:lpstr>edit</vt:lpstr>
      <vt:lpstr>jw</vt:lpstr>
      <vt:lpstr>kgram_</vt:lpstr>
      <vt:lpstr>Ma</vt:lpstr>
      <vt:lpstr>Mp</vt:lpstr>
      <vt:lpstr>Mr</vt:lpstr>
      <vt:lpstr>Mf</vt:lpstr>
      <vt:lpstr>BM25 vs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2018-05-27T17:35:14Z</dcterms:created>
  <dcterms:modified xsi:type="dcterms:W3CDTF">2018-07-18T10:00:56Z</dcterms:modified>
</cp:coreProperties>
</file>