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Accuracy/"/>
    </mc:Choice>
  </mc:AlternateContent>
  <xr:revisionPtr revIDLastSave="0" documentId="13_ncr:1_{6B7746AE-0819-A640-818E-5CBB958A2D41}" xr6:coauthVersionLast="33" xr6:coauthVersionMax="33" xr10:uidLastSave="{00000000-0000-0000-0000-000000000000}"/>
  <bookViews>
    <workbookView xWindow="0" yWindow="0" windowWidth="38400" windowHeight="21600" activeTab="1" xr2:uid="{6E59B712-7900-6645-8BC8-9D25546A3FF3}"/>
  </bookViews>
  <sheets>
    <sheet name="2gram" sheetId="1" r:id="rId1"/>
    <sheet name="edit" sheetId="5" r:id="rId2"/>
    <sheet name="jw" sheetId="4" r:id="rId3"/>
    <sheet name="kgram_" sheetId="11" r:id="rId4"/>
    <sheet name="Ma" sheetId="7" r:id="rId5"/>
    <sheet name="Mp" sheetId="8" r:id="rId6"/>
    <sheet name="Mr" sheetId="9" r:id="rId7"/>
    <sheet name="Mf" sheetId="10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H6" i="5"/>
  <c r="I6" i="5"/>
  <c r="I4" i="11" l="1"/>
  <c r="H4" i="11"/>
  <c r="G4" i="11"/>
  <c r="I3" i="11"/>
  <c r="H3" i="11"/>
  <c r="G3" i="11"/>
  <c r="I2" i="11"/>
  <c r="N3" i="11" s="1"/>
  <c r="H2" i="11"/>
  <c r="G2" i="11"/>
  <c r="M4" i="11" l="1"/>
  <c r="N2" i="11"/>
  <c r="M2" i="11"/>
  <c r="N4" i="11"/>
  <c r="L2" i="11"/>
  <c r="L4" i="11"/>
  <c r="N5" i="11"/>
  <c r="L3" i="11"/>
  <c r="L5" i="11" s="1"/>
  <c r="M3" i="11"/>
  <c r="M5" i="11" s="1"/>
  <c r="I2" i="1"/>
  <c r="I4" i="5"/>
  <c r="H4" i="5"/>
  <c r="M4" i="5" s="1"/>
  <c r="G4" i="5"/>
  <c r="L4" i="5" s="1"/>
  <c r="I3" i="5"/>
  <c r="H3" i="5"/>
  <c r="G3" i="5"/>
  <c r="I2" i="5"/>
  <c r="H2" i="5"/>
  <c r="G2" i="5"/>
  <c r="I4" i="4"/>
  <c r="H4" i="4"/>
  <c r="G4" i="4"/>
  <c r="I3" i="4"/>
  <c r="H3" i="4"/>
  <c r="G3" i="4"/>
  <c r="I2" i="4"/>
  <c r="N4" i="4" s="1"/>
  <c r="H2" i="4"/>
  <c r="G2" i="4"/>
  <c r="L2" i="4" s="1"/>
  <c r="H2" i="1"/>
  <c r="M4" i="1" s="1"/>
  <c r="G2" i="1"/>
  <c r="L3" i="1" s="1"/>
  <c r="M2" i="1"/>
  <c r="H4" i="1"/>
  <c r="I4" i="1"/>
  <c r="G4" i="1"/>
  <c r="H3" i="1"/>
  <c r="I3" i="1"/>
  <c r="G3" i="1"/>
  <c r="N2" i="1" l="1"/>
  <c r="N3" i="4"/>
  <c r="M3" i="4"/>
  <c r="L3" i="4"/>
  <c r="L4" i="4"/>
  <c r="L2" i="5"/>
  <c r="N2" i="5"/>
  <c r="L3" i="5"/>
  <c r="L5" i="5" s="1"/>
  <c r="N3" i="1"/>
  <c r="N5" i="4"/>
  <c r="M3" i="1"/>
  <c r="M5" i="1" s="1"/>
  <c r="L4" i="1"/>
  <c r="L5" i="1" s="1"/>
  <c r="L2" i="1"/>
  <c r="M4" i="4"/>
  <c r="N4" i="1"/>
  <c r="N4" i="5"/>
  <c r="N2" i="4"/>
  <c r="M2" i="5"/>
  <c r="M3" i="5"/>
  <c r="M5" i="5" s="1"/>
  <c r="N3" i="5"/>
  <c r="L5" i="4"/>
  <c r="M5" i="4"/>
  <c r="M2" i="4"/>
  <c r="N5" i="1" l="1"/>
  <c r="N5" i="5"/>
</calcChain>
</file>

<file path=xl/sharedStrings.xml><?xml version="1.0" encoding="utf-8"?>
<sst xmlns="http://schemas.openxmlformats.org/spreadsheetml/2006/main" count="62" uniqueCount="17">
  <si>
    <t>pre</t>
    <phoneticPr fontId="2"/>
  </si>
  <si>
    <t>pro</t>
    <phoneticPr fontId="2"/>
  </si>
  <si>
    <t>and</t>
    <phoneticPr fontId="2"/>
  </si>
  <si>
    <t>TP</t>
    <phoneticPr fontId="2"/>
  </si>
  <si>
    <t>FP</t>
    <phoneticPr fontId="2"/>
  </si>
  <si>
    <t>FN</t>
    <phoneticPr fontId="2"/>
  </si>
  <si>
    <t>TN</t>
    <phoneticPr fontId="2"/>
  </si>
  <si>
    <t>Ma</t>
    <phoneticPr fontId="2"/>
  </si>
  <si>
    <t>Mp</t>
    <phoneticPr fontId="2"/>
  </si>
  <si>
    <t>Mr</t>
    <phoneticPr fontId="2"/>
  </si>
  <si>
    <t>Mf</t>
    <phoneticPr fontId="2"/>
  </si>
  <si>
    <t>BM25</t>
    <phoneticPr fontId="2"/>
  </si>
  <si>
    <t>edit</t>
    <phoneticPr fontId="2"/>
  </si>
  <si>
    <t>jw</t>
    <phoneticPr fontId="2"/>
  </si>
  <si>
    <t>ngram</t>
    <phoneticPr fontId="2"/>
  </si>
  <si>
    <t>/2</t>
    <phoneticPr fontId="2"/>
  </si>
  <si>
    <t>同じのを省いた？</t>
    <rPh sb="0" eb="1">
      <t>オナジノ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</si>
</sst>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'2gram'!$L$1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'2gram'!$L$2:$L$5</c:f>
              <c:numCache>
                <c:formatCode>0.00%</c:formatCode>
                <c:ptCount val="4"/>
                <c:pt idx="0">
                  <c:v>0.99957102682607635</c:v>
                </c:pt>
                <c:pt idx="1">
                  <c:v>0.15417617526243724</c:v>
                </c:pt>
                <c:pt idx="2">
                  <c:v>0.86305569749616762</c:v>
                </c:pt>
                <c:pt idx="3">
                  <c:v>0.26161710037174718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F-1043-96B6-6AD0FFABA22C}"/>
            </c:ext>
          </c:extLst>
        </c:ser>
        <c:ser>
          <c:idx val="1"/>
          <c:order val="1"/>
          <c:tx>
            <c:strRef>
              <c:f>'2gram'!$M$1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'2gram'!$M$2:$M$5</c:f>
              <c:numCache>
                <c:formatCode>0.00%</c:formatCode>
                <c:ptCount val="4"/>
                <c:pt idx="0">
                  <c:v>0.9970164446944304</c:v>
                </c:pt>
                <c:pt idx="1">
                  <c:v>2.5279948204064217E-2</c:v>
                </c:pt>
                <c:pt idx="2">
                  <c:v>0.87787429739397038</c:v>
                </c:pt>
                <c:pt idx="3">
                  <c:v>4.9144687911207734E-2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F-1043-96B6-6AD0FFABA22C}"/>
            </c:ext>
          </c:extLst>
        </c:ser>
        <c:ser>
          <c:idx val="2"/>
          <c:order val="2"/>
          <c:tx>
            <c:strRef>
              <c:f>'2gram'!$N$1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'2gram'!$N$2:$N$5</c:f>
              <c:numCache>
                <c:formatCode>0.00%</c:formatCode>
                <c:ptCount val="4"/>
                <c:pt idx="0">
                  <c:v>0.94176600098247665</c:v>
                </c:pt>
                <c:pt idx="1">
                  <c:v>1.2492673824866965E-3</c:v>
                </c:pt>
                <c:pt idx="2">
                  <c:v>0.88877392653905851</c:v>
                </c:pt>
                <c:pt idx="3">
                  <c:v>2.4950277350361872E-3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F-1043-96B6-6AD0FFAB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85343"/>
        <c:axId val="1466634047"/>
      </c:barChart>
      <c:catAx>
        <c:axId val="14173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634047"/>
        <c:crosses val="autoZero"/>
        <c:auto val="1"/>
        <c:lblAlgn val="ctr"/>
        <c:lblOffset val="100"/>
        <c:noMultiLvlLbl val="0"/>
      </c:catAx>
      <c:valAx>
        <c:axId val="14666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edit!$L$2:$L$5</c:f>
              <c:numCache>
                <c:formatCode>0.00%</c:formatCode>
                <c:ptCount val="4"/>
                <c:pt idx="0">
                  <c:v>0.99974379886829579</c:v>
                </c:pt>
                <c:pt idx="1">
                  <c:v>0.19427168576104747</c:v>
                </c:pt>
                <c:pt idx="2">
                  <c:v>0.60654062340316817</c:v>
                </c:pt>
                <c:pt idx="3">
                  <c:v>0.2942853601090864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5-2244-B9E8-970087828161}"/>
            </c:ext>
          </c:extLst>
        </c:ser>
        <c:ser>
          <c:idx val="1"/>
          <c:order val="1"/>
          <c:tx>
            <c:strRef>
              <c:f>edit!$M$1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edit!$M$2:$M$5</c:f>
              <c:numCache>
                <c:formatCode>0.00%</c:formatCode>
                <c:ptCount val="4"/>
                <c:pt idx="0">
                  <c:v>0.99220027591595961</c:v>
                </c:pt>
                <c:pt idx="1">
                  <c:v>8.9351730727667746E-3</c:v>
                </c:pt>
                <c:pt idx="2">
                  <c:v>0.8027593254982115</c:v>
                </c:pt>
                <c:pt idx="3">
                  <c:v>1.7673628493804102E-2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5-2244-B9E8-970087828161}"/>
            </c:ext>
          </c:extLst>
        </c:ser>
        <c:ser>
          <c:idx val="2"/>
          <c:order val="2"/>
          <c:tx>
            <c:strRef>
              <c:f>edit!$N$1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edit!$N$2:$N$5</c:f>
              <c:numCache>
                <c:formatCode>0.00%</c:formatCode>
                <c:ptCount val="4"/>
                <c:pt idx="0">
                  <c:v>0.99220027591595961</c:v>
                </c:pt>
                <c:pt idx="1">
                  <c:v>8.9351730727667746E-3</c:v>
                </c:pt>
                <c:pt idx="2">
                  <c:v>0.8027593254982115</c:v>
                </c:pt>
                <c:pt idx="3">
                  <c:v>1.7673628493804102E-2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5-2244-B9E8-97008782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635103"/>
        <c:axId val="1461636799"/>
      </c:barChart>
      <c:catAx>
        <c:axId val="14616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6799"/>
        <c:crosses val="autoZero"/>
        <c:auto val="1"/>
        <c:lblAlgn val="ctr"/>
        <c:lblOffset val="100"/>
        <c:noMultiLvlLbl val="0"/>
      </c:catAx>
      <c:valAx>
        <c:axId val="14616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jw!$L$1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jw!$L$2:$L$5</c:f>
              <c:numCache>
                <c:formatCode>0.00%</c:formatCode>
                <c:ptCount val="4"/>
                <c:pt idx="0">
                  <c:v>0.94618636991349137</c:v>
                </c:pt>
                <c:pt idx="1">
                  <c:v>8.3300964883066173E-4</c:v>
                </c:pt>
                <c:pt idx="2">
                  <c:v>0.71341463414634143</c:v>
                </c:pt>
                <c:pt idx="3">
                  <c:v>1.664076259889836E-3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1042-8CC4-44C156B1F2E9}"/>
            </c:ext>
          </c:extLst>
        </c:ser>
        <c:ser>
          <c:idx val="1"/>
          <c:order val="1"/>
          <c:tx>
            <c:strRef>
              <c:f>jw!$M$1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jw!$M$2:$M$5</c:f>
              <c:numCache>
                <c:formatCode>0.00%</c:formatCode>
                <c:ptCount val="4"/>
                <c:pt idx="0">
                  <c:v>0.94618636991349137</c:v>
                </c:pt>
                <c:pt idx="1">
                  <c:v>8.3300964883066173E-4</c:v>
                </c:pt>
                <c:pt idx="2">
                  <c:v>0.71341463414634143</c:v>
                </c:pt>
                <c:pt idx="3">
                  <c:v>1.664076259889836E-3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1-1042-8CC4-44C156B1F2E9}"/>
            </c:ext>
          </c:extLst>
        </c:ser>
        <c:ser>
          <c:idx val="2"/>
          <c:order val="2"/>
          <c:tx>
            <c:strRef>
              <c:f>jw!$N$1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jw!$N$2:$N$5</c:f>
              <c:numCache>
                <c:formatCode>0.00%</c:formatCode>
                <c:ptCount val="4"/>
                <c:pt idx="0">
                  <c:v>0.94618636991349137</c:v>
                </c:pt>
                <c:pt idx="1">
                  <c:v>8.3300964883066173E-4</c:v>
                </c:pt>
                <c:pt idx="2">
                  <c:v>0.71341463414634143</c:v>
                </c:pt>
                <c:pt idx="3">
                  <c:v>1.664076259889836E-3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1-1042-8CC4-44C156B1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493503"/>
        <c:axId val="1462220127"/>
      </c:barChart>
      <c:catAx>
        <c:axId val="14624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220127"/>
        <c:crosses val="autoZero"/>
        <c:auto val="1"/>
        <c:lblAlgn val="ctr"/>
        <c:lblOffset val="100"/>
        <c:noMultiLvlLbl val="0"/>
      </c:catAx>
      <c:valAx>
        <c:axId val="14622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4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kgram_!$L$1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kgram_!$L$2:$L$5</c:f>
              <c:numCache>
                <c:formatCode>0.00%</c:formatCode>
                <c:ptCount val="4"/>
                <c:pt idx="0">
                  <c:v>0.99989921897632406</c:v>
                </c:pt>
                <c:pt idx="1">
                  <c:v>0.34085778781038373</c:v>
                </c:pt>
                <c:pt idx="2">
                  <c:v>0.1543178334184977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1-4945-A2F3-9D735C2498BB}"/>
            </c:ext>
          </c:extLst>
        </c:ser>
        <c:ser>
          <c:idx val="1"/>
          <c:order val="1"/>
          <c:tx>
            <c:strRef>
              <c:f>kgram_!$M$1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kgram_!$M$2:$M$5</c:f>
              <c:numCache>
                <c:formatCode>0.00%</c:formatCode>
                <c:ptCount val="4"/>
                <c:pt idx="0">
                  <c:v>0.9987588340791449</c:v>
                </c:pt>
                <c:pt idx="1">
                  <c:v>1.6622064754438205E-2</c:v>
                </c:pt>
                <c:pt idx="2">
                  <c:v>0.22534491568727644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1-4945-A2F3-9D735C2498BB}"/>
            </c:ext>
          </c:extLst>
        </c:ser>
        <c:ser>
          <c:idx val="2"/>
          <c:order val="2"/>
          <c:tx>
            <c:strRef>
              <c:f>kgram_!$N$1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kgram_!$N$2:$N$5</c:f>
              <c:numCache>
                <c:formatCode>0.00%</c:formatCode>
                <c:ptCount val="4"/>
                <c:pt idx="0">
                  <c:v>0.96475487467697296</c:v>
                </c:pt>
                <c:pt idx="1">
                  <c:v>5.440844083421341E-4</c:v>
                </c:pt>
                <c:pt idx="2">
                  <c:v>0.23234984193888303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1-4945-A2F3-9D735C24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348319"/>
        <c:axId val="1461860047"/>
      </c:barChart>
      <c:catAx>
        <c:axId val="14623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860047"/>
        <c:crosses val="autoZero"/>
        <c:auto val="1"/>
        <c:lblAlgn val="ctr"/>
        <c:lblOffset val="100"/>
        <c:noMultiLvlLbl val="0"/>
      </c:catAx>
      <c:valAx>
        <c:axId val="1461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3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Ma!$B$2:$B$5</c:f>
              <c:numCache>
                <c:formatCode>0.00%</c:formatCode>
                <c:ptCount val="4"/>
                <c:pt idx="0">
                  <c:v>0.99957102682607635</c:v>
                </c:pt>
                <c:pt idx="1">
                  <c:v>0.99974379886829579</c:v>
                </c:pt>
                <c:pt idx="2">
                  <c:v>0.94618636991349137</c:v>
                </c:pt>
                <c:pt idx="3">
                  <c:v>0.99989921897632406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F549-85A3-A33F682831A1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Ma!$C$2:$C$5</c:f>
              <c:numCache>
                <c:formatCode>0.00%</c:formatCode>
                <c:ptCount val="4"/>
                <c:pt idx="0">
                  <c:v>0.9970164446944304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0.9987588340791449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F549-85A3-A33F682831A1}"/>
            </c:ext>
          </c:extLst>
        </c:ser>
        <c:ser>
          <c:idx val="2"/>
          <c:order val="2"/>
          <c:tx>
            <c:strRef>
              <c:f>Ma!$D$1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Ma!$D$2:$D$5</c:f>
              <c:numCache>
                <c:formatCode>0.00%</c:formatCode>
                <c:ptCount val="4"/>
                <c:pt idx="0">
                  <c:v>0.97481664755632391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0.96475487467697296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2-F549-85A3-A33F6828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86143"/>
        <c:axId val="977376191"/>
      </c:barChart>
      <c:catAx>
        <c:axId val="9776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376191"/>
        <c:crosses val="autoZero"/>
        <c:auto val="1"/>
        <c:lblAlgn val="ctr"/>
        <c:lblOffset val="100"/>
        <c:noMultiLvlLbl val="0"/>
      </c:catAx>
      <c:valAx>
        <c:axId val="97737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Mp!$B$2:$B$5</c:f>
              <c:numCache>
                <c:formatCode>0.00%</c:formatCode>
                <c:ptCount val="4"/>
                <c:pt idx="0">
                  <c:v>0.15417617526243724</c:v>
                </c:pt>
                <c:pt idx="1">
                  <c:v>0.19427168576104747</c:v>
                </c:pt>
                <c:pt idx="2">
                  <c:v>8.3300964883066173E-4</c:v>
                </c:pt>
                <c:pt idx="3">
                  <c:v>0.34085778781038373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C94A-BB66-D2FAE976DFAB}"/>
            </c:ext>
          </c:extLst>
        </c:ser>
        <c:ser>
          <c:idx val="1"/>
          <c:order val="1"/>
          <c:tx>
            <c:strRef>
              <c:f>Mp!$C$1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Mp!$C$2:$C$5</c:f>
              <c:numCache>
                <c:formatCode>0.00%</c:formatCode>
                <c:ptCount val="4"/>
                <c:pt idx="0">
                  <c:v>2.5279948204064217E-2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1.6622064754438205E-2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C94A-BB66-D2FAE976DFAB}"/>
            </c:ext>
          </c:extLst>
        </c:ser>
        <c:ser>
          <c:idx val="2"/>
          <c:order val="2"/>
          <c:tx>
            <c:strRef>
              <c:f>Mp!$D$1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Mp!$D$2:$D$5</c:f>
              <c:numCache>
                <c:formatCode>0.00%</c:formatCode>
                <c:ptCount val="4"/>
                <c:pt idx="0">
                  <c:v>2.9857646112162561E-3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5.440844083421341E-4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6-C94A-BB66-D2FAE976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08879"/>
        <c:axId val="1420541343"/>
      </c:barChart>
      <c:catAx>
        <c:axId val="14203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541343"/>
        <c:crosses val="autoZero"/>
        <c:auto val="1"/>
        <c:lblAlgn val="ctr"/>
        <c:lblOffset val="100"/>
        <c:noMultiLvlLbl val="0"/>
      </c:catAx>
      <c:valAx>
        <c:axId val="142054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3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Mr!$B$2:$B$5</c:f>
              <c:numCache>
                <c:formatCode>0.00%</c:formatCode>
                <c:ptCount val="4"/>
                <c:pt idx="0">
                  <c:v>0.86305569749616762</c:v>
                </c:pt>
                <c:pt idx="1">
                  <c:v>0.60654062340316817</c:v>
                </c:pt>
                <c:pt idx="2">
                  <c:v>0.71341463414634143</c:v>
                </c:pt>
                <c:pt idx="3">
                  <c:v>0.1543178334184977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E449-81CC-845142EB5F97}"/>
            </c:ext>
          </c:extLst>
        </c:ser>
        <c:ser>
          <c:idx val="1"/>
          <c:order val="1"/>
          <c:tx>
            <c:strRef>
              <c:f>Mr!$C$1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Mr!$C$2:$C$5</c:f>
              <c:numCache>
                <c:formatCode>0.00%</c:formatCode>
                <c:ptCount val="4"/>
                <c:pt idx="0">
                  <c:v>0.87787429739397038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0.22534491568727644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4-E449-81CC-845142EB5F97}"/>
            </c:ext>
          </c:extLst>
        </c:ser>
        <c:ser>
          <c:idx val="2"/>
          <c:order val="2"/>
          <c:tx>
            <c:strRef>
              <c:f>Mr!$D$1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Mr!$D$2:$D$5</c:f>
              <c:numCache>
                <c:formatCode>0.00%</c:formatCode>
                <c:ptCount val="4"/>
                <c:pt idx="0">
                  <c:v>0.88877392653905851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0.23234984193888303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4-E449-81CC-845142EB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86783"/>
        <c:axId val="1423122895"/>
      </c:barChart>
      <c:catAx>
        <c:axId val="138558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122895"/>
        <c:crosses val="autoZero"/>
        <c:auto val="1"/>
        <c:lblAlgn val="ctr"/>
        <c:lblOffset val="100"/>
        <c:noMultiLvlLbl val="0"/>
      </c:catAx>
      <c:valAx>
        <c:axId val="14231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558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Mf!$B$1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Mf!$B$2:$B$5</c:f>
              <c:numCache>
                <c:formatCode>0.00%</c:formatCode>
                <c:ptCount val="4"/>
                <c:pt idx="0">
                  <c:v>0.26161710037174718</c:v>
                </c:pt>
                <c:pt idx="1">
                  <c:v>0.2942853601090864</c:v>
                </c:pt>
                <c:pt idx="2">
                  <c:v>1.664076259889836E-3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8647-9901-ED27F5DC98F5}"/>
            </c:ext>
          </c:extLst>
        </c:ser>
        <c:ser>
          <c:idx val="1"/>
          <c:order val="1"/>
          <c:tx>
            <c:strRef>
              <c:f>Mf!$C$1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Mf!$C$2:$C$5</c:f>
              <c:numCache>
                <c:formatCode>0.00%</c:formatCode>
                <c:ptCount val="4"/>
                <c:pt idx="0">
                  <c:v>4.9144687911207734E-2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D-8647-9901-ED27F5DC98F5}"/>
            </c:ext>
          </c:extLst>
        </c:ser>
        <c:ser>
          <c:idx val="2"/>
          <c:order val="2"/>
          <c:tx>
            <c:strRef>
              <c:f>Mf!$D$1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Mf!$D$2:$D$5</c:f>
              <c:numCache>
                <c:formatCode>0.00%</c:formatCode>
                <c:ptCount val="4"/>
                <c:pt idx="0">
                  <c:v>5.9512881178618322E-3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D-8647-9901-ED27F5DC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07631"/>
        <c:axId val="1313453023"/>
      </c:barChart>
      <c:catAx>
        <c:axId val="14214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453023"/>
        <c:crosses val="autoZero"/>
        <c:auto val="1"/>
        <c:lblAlgn val="ctr"/>
        <c:lblOffset val="100"/>
        <c:noMultiLvlLbl val="0"/>
      </c:catAx>
      <c:valAx>
        <c:axId val="131345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4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F8FBE5-E34D-7745-9FD4-A17AB4D9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D88E00-27A4-7D47-BF30-BF81D5B2D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AAD7FC-9147-1C46-AAA8-A9017C007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C472FD-9EA0-4C41-B778-03B2F089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E71009-3A5A-FB43-95AA-1DF579C8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DD745E-CAAA-7444-9BE0-F54BD5A3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976ADC-2412-E14D-9393-C3BFC6D6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A4F9C5-1327-5446-954F-D55AC2A82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FAA-6C7A-E24F-8C13-863F99A34C5E}">
  <dimension ref="A1:N5"/>
  <sheetViews>
    <sheetView zoomScale="200" workbookViewId="0">
      <selection activeCell="D3" sqref="D3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F2" t="s">
        <v>3</v>
      </c>
      <c r="G2">
        <f>B4</f>
        <v>1689</v>
      </c>
      <c r="H2">
        <f t="shared" ref="H2" si="0">C4</f>
        <v>1718</v>
      </c>
      <c r="I2">
        <f>C4</f>
        <v>1718</v>
      </c>
      <c r="K2" t="s">
        <v>7</v>
      </c>
      <c r="L2" s="1">
        <f>(G2+G5)/(G2+G3+G4+G5)</f>
        <v>0.99957102682607635</v>
      </c>
      <c r="M2" s="1">
        <f t="shared" ref="M2:N2" si="1">(H2+H5)/(H2+H3+H4+H5)</f>
        <v>0.9970164446944304</v>
      </c>
      <c r="N2" s="1">
        <f t="shared" si="1"/>
        <v>0.94176600098247665</v>
      </c>
    </row>
    <row r="3" spans="1:14">
      <c r="A3" t="s">
        <v>1</v>
      </c>
      <c r="B3">
        <v>10955</v>
      </c>
      <c r="C3">
        <v>67959</v>
      </c>
      <c r="D3">
        <v>1375230</v>
      </c>
      <c r="F3" t="s">
        <v>4</v>
      </c>
      <c r="G3">
        <f>B3-B4</f>
        <v>9266</v>
      </c>
      <c r="H3">
        <f t="shared" ref="H3:I3" si="2">C3-C4</f>
        <v>66241</v>
      </c>
      <c r="I3">
        <f t="shared" si="2"/>
        <v>1373488</v>
      </c>
      <c r="K3" t="s">
        <v>8</v>
      </c>
      <c r="L3" s="1">
        <f>G2/(G2+G3)</f>
        <v>0.15417617526243724</v>
      </c>
      <c r="M3" s="1">
        <f t="shared" ref="M3:N3" si="3">H2/(H2+H3)</f>
        <v>2.5279948204064217E-2</v>
      </c>
      <c r="N3" s="1">
        <f t="shared" si="3"/>
        <v>1.2492673824866965E-3</v>
      </c>
    </row>
    <row r="4" spans="1:14">
      <c r="A4" t="s">
        <v>2</v>
      </c>
      <c r="B4">
        <v>1689</v>
      </c>
      <c r="C4">
        <v>1718</v>
      </c>
      <c r="D4">
        <v>1742</v>
      </c>
      <c r="F4" t="s">
        <v>5</v>
      </c>
      <c r="G4">
        <f>B2-B4</f>
        <v>268</v>
      </c>
      <c r="H4">
        <f t="shared" ref="H4:I4" si="4">C2-C4</f>
        <v>239</v>
      </c>
      <c r="I4">
        <f t="shared" si="4"/>
        <v>215</v>
      </c>
      <c r="K4" t="s">
        <v>9</v>
      </c>
      <c r="L4" s="1">
        <f>G2/(G2+G4)</f>
        <v>0.86305569749616762</v>
      </c>
      <c r="M4" s="1">
        <f t="shared" ref="M4:N4" si="5">H2/(H2+H4)</f>
        <v>0.87787429739397038</v>
      </c>
      <c r="N4" s="1">
        <f t="shared" si="5"/>
        <v>0.88877392653905851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0.26161710037174718</v>
      </c>
      <c r="M5" s="1">
        <f t="shared" ref="M5:N5" si="6">2*(M3*M4)/(M3+M4)</f>
        <v>4.9144687911207734E-2</v>
      </c>
      <c r="N5" s="1">
        <f t="shared" si="6"/>
        <v>2.4950277350361872E-3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FB3-EF48-4845-ABC8-A88E54D736A3}">
  <dimension ref="A1:N6"/>
  <sheetViews>
    <sheetView tabSelected="1" zoomScale="200" workbookViewId="0">
      <selection activeCell="C5" sqref="C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E2" t="s">
        <v>16</v>
      </c>
      <c r="F2" t="s">
        <v>3</v>
      </c>
      <c r="G2">
        <f>B4</f>
        <v>1187</v>
      </c>
      <c r="H2">
        <f t="shared" ref="H2:I2" si="0">C4</f>
        <v>1571</v>
      </c>
      <c r="I2">
        <f t="shared" si="0"/>
        <v>1571</v>
      </c>
      <c r="K2" t="s">
        <v>7</v>
      </c>
      <c r="L2" s="1">
        <f>(G2+G5)/(G2+G3+G4+G5)</f>
        <v>0.99974379886829579</v>
      </c>
      <c r="M2" s="1">
        <f t="shared" ref="M2:N2" si="1">(H2+H5)/(H2+H3+H4+H5)</f>
        <v>0.99220027591595961</v>
      </c>
      <c r="N2" s="1">
        <f t="shared" si="1"/>
        <v>0.99220027591595961</v>
      </c>
    </row>
    <row r="3" spans="1:14">
      <c r="A3" t="s">
        <v>1</v>
      </c>
      <c r="B3">
        <v>6110</v>
      </c>
      <c r="C3">
        <v>175822</v>
      </c>
      <c r="D3">
        <v>175822</v>
      </c>
      <c r="F3" t="s">
        <v>4</v>
      </c>
      <c r="G3">
        <f>B3-B4</f>
        <v>4923</v>
      </c>
      <c r="H3">
        <f t="shared" ref="H3:I3" si="2">C3-C4</f>
        <v>174251</v>
      </c>
      <c r="I3">
        <f t="shared" si="2"/>
        <v>174251</v>
      </c>
      <c r="K3" t="s">
        <v>8</v>
      </c>
      <c r="L3" s="1">
        <f>G2/(G2+G3)</f>
        <v>0.19427168576104747</v>
      </c>
      <c r="M3" s="1">
        <f t="shared" ref="M3:N3" si="3">H2/(H2+H3)</f>
        <v>8.9351730727667746E-3</v>
      </c>
      <c r="N3" s="1">
        <f t="shared" si="3"/>
        <v>8.9351730727667746E-3</v>
      </c>
    </row>
    <row r="4" spans="1:14">
      <c r="A4" t="s">
        <v>2</v>
      </c>
      <c r="B4">
        <v>1187</v>
      </c>
      <c r="C4">
        <v>1571</v>
      </c>
      <c r="D4">
        <v>1571</v>
      </c>
      <c r="F4" t="s">
        <v>5</v>
      </c>
      <c r="G4">
        <f>B2-B4</f>
        <v>770</v>
      </c>
      <c r="H4">
        <f t="shared" ref="H4:I4" si="4">C2-C4</f>
        <v>386</v>
      </c>
      <c r="I4">
        <f t="shared" si="4"/>
        <v>386</v>
      </c>
      <c r="K4" t="s">
        <v>9</v>
      </c>
      <c r="L4" s="1">
        <f>G2/(G2+G4)</f>
        <v>0.60654062340316817</v>
      </c>
      <c r="M4" s="1">
        <f t="shared" ref="M4:N4" si="5">H2/(H2+H4)</f>
        <v>0.8027593254982115</v>
      </c>
      <c r="N4" s="1">
        <f t="shared" si="5"/>
        <v>0.8027593254982115</v>
      </c>
    </row>
    <row r="5" spans="1:14">
      <c r="F5" t="s">
        <v>6</v>
      </c>
      <c r="G5">
        <v>22213943</v>
      </c>
      <c r="H5">
        <v>22213943</v>
      </c>
      <c r="I5">
        <v>22213943</v>
      </c>
      <c r="J5" t="s">
        <v>15</v>
      </c>
      <c r="K5" t="s">
        <v>10</v>
      </c>
      <c r="L5" s="1">
        <f>2*(L3*L4)/(L3+L4)</f>
        <v>0.2942853601090864</v>
      </c>
      <c r="M5" s="1">
        <f t="shared" ref="M5:N5" si="6">2*(M3*M4)/(M3+M4)</f>
        <v>1.7673628493804102E-2</v>
      </c>
      <c r="N5" s="1">
        <f t="shared" si="6"/>
        <v>1.7673628493804102E-2</v>
      </c>
    </row>
    <row r="6" spans="1:14">
      <c r="G6">
        <f t="shared" ref="G6:H6" si="7">SUM(G2:G5)</f>
        <v>22220823</v>
      </c>
      <c r="H6">
        <f t="shared" si="7"/>
        <v>22390151</v>
      </c>
      <c r="I6">
        <f>SUM(I2:I5)</f>
        <v>22390151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0B0C-451C-1449-A627-EEA59CCA112C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1476</v>
      </c>
      <c r="C2">
        <v>1476</v>
      </c>
      <c r="D2">
        <v>1476</v>
      </c>
      <c r="F2" t="s">
        <v>3</v>
      </c>
      <c r="G2">
        <f>B4</f>
        <v>1053</v>
      </c>
      <c r="H2">
        <f t="shared" ref="H2:I2" si="0">C4</f>
        <v>1053</v>
      </c>
      <c r="I2">
        <f t="shared" si="0"/>
        <v>1053</v>
      </c>
      <c r="K2" t="s">
        <v>7</v>
      </c>
      <c r="L2" s="1">
        <f>(G2+G5)/(G2+G3+G4+G5)</f>
        <v>0.94618636991349137</v>
      </c>
      <c r="M2" s="1">
        <f t="shared" ref="M2:N2" si="1">(H2+H5)/(H2+H3+H4+H5)</f>
        <v>0.94618636991349137</v>
      </c>
      <c r="N2" s="1">
        <f t="shared" si="1"/>
        <v>0.94618636991349137</v>
      </c>
    </row>
    <row r="3" spans="1:14">
      <c r="A3" t="s">
        <v>1</v>
      </c>
      <c r="B3">
        <v>1264091</v>
      </c>
      <c r="C3">
        <v>1264091</v>
      </c>
      <c r="D3">
        <v>1264091</v>
      </c>
      <c r="F3" t="s">
        <v>4</v>
      </c>
      <c r="G3">
        <f>B3-B4</f>
        <v>1263038</v>
      </c>
      <c r="H3">
        <f t="shared" ref="H3:I3" si="2">C3-C4</f>
        <v>1263038</v>
      </c>
      <c r="I3">
        <f t="shared" si="2"/>
        <v>1263038</v>
      </c>
      <c r="K3" t="s">
        <v>8</v>
      </c>
      <c r="L3" s="1">
        <f>G2/(G2+G3)</f>
        <v>8.3300964883066173E-4</v>
      </c>
      <c r="M3" s="1">
        <f t="shared" ref="M3:N3" si="3">H2/(H2+H3)</f>
        <v>8.3300964883066173E-4</v>
      </c>
      <c r="N3" s="1">
        <f t="shared" si="3"/>
        <v>8.3300964883066173E-4</v>
      </c>
    </row>
    <row r="4" spans="1:14">
      <c r="A4" t="s">
        <v>2</v>
      </c>
      <c r="B4">
        <v>1053</v>
      </c>
      <c r="C4">
        <v>1053</v>
      </c>
      <c r="D4">
        <v>1053</v>
      </c>
      <c r="F4" t="s">
        <v>5</v>
      </c>
      <c r="G4">
        <f>B2-B4</f>
        <v>423</v>
      </c>
      <c r="H4">
        <f t="shared" ref="H4:I4" si="4">C2-C4</f>
        <v>423</v>
      </c>
      <c r="I4">
        <f t="shared" si="4"/>
        <v>423</v>
      </c>
      <c r="K4" t="s">
        <v>9</v>
      </c>
      <c r="L4" s="1">
        <f>G2/(G2+G4)</f>
        <v>0.71341463414634143</v>
      </c>
      <c r="M4" s="1">
        <f t="shared" ref="M4:N4" si="5">H2/(H2+H4)</f>
        <v>0.71341463414634143</v>
      </c>
      <c r="N4" s="1">
        <f t="shared" si="5"/>
        <v>0.71341463414634143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1.664076259889836E-3</v>
      </c>
      <c r="M5" s="1">
        <f t="shared" ref="M5:N5" si="6">2*(M3*M4)/(M3+M4)</f>
        <v>1.664076259889836E-3</v>
      </c>
      <c r="N5" s="1">
        <f t="shared" si="6"/>
        <v>1.664076259889836E-3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C32-4701-C747-A28A-D723C9526CE2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F2" t="s">
        <v>3</v>
      </c>
      <c r="G2">
        <f>B4</f>
        <v>302</v>
      </c>
      <c r="H2">
        <f t="shared" ref="H2" si="0">C4</f>
        <v>441</v>
      </c>
      <c r="I2">
        <f>C4</f>
        <v>441</v>
      </c>
      <c r="K2" t="s">
        <v>7</v>
      </c>
      <c r="L2" s="1">
        <f>(G2+G5)/(G2+G3+G4+G5)</f>
        <v>0.99989921897632406</v>
      </c>
      <c r="M2" s="1">
        <f t="shared" ref="M2:N2" si="1">(H2+H5)/(H2+H3+H4+H5)</f>
        <v>0.9987588340791449</v>
      </c>
      <c r="N2" s="1">
        <f t="shared" si="1"/>
        <v>0.96475487467697296</v>
      </c>
    </row>
    <row r="3" spans="1:14">
      <c r="A3" t="s">
        <v>1</v>
      </c>
      <c r="B3">
        <v>886</v>
      </c>
      <c r="C3">
        <v>26531</v>
      </c>
      <c r="D3">
        <v>810595</v>
      </c>
      <c r="F3" t="s">
        <v>4</v>
      </c>
      <c r="G3">
        <f>B3-B4</f>
        <v>584</v>
      </c>
      <c r="H3">
        <f t="shared" ref="H3:I3" si="2">C3-C4</f>
        <v>26090</v>
      </c>
      <c r="I3">
        <f t="shared" si="2"/>
        <v>810095</v>
      </c>
      <c r="K3" t="s">
        <v>8</v>
      </c>
      <c r="L3" s="1">
        <f>G2/(G2+G3)</f>
        <v>0.34085778781038373</v>
      </c>
      <c r="M3" s="1">
        <f t="shared" ref="M3:N3" si="3">H2/(H2+H3)</f>
        <v>1.6622064754438205E-2</v>
      </c>
      <c r="N3" s="1">
        <f t="shared" si="3"/>
        <v>5.440844083421341E-4</v>
      </c>
    </row>
    <row r="4" spans="1:14">
      <c r="A4" t="s">
        <v>2</v>
      </c>
      <c r="B4">
        <v>302</v>
      </c>
      <c r="C4">
        <v>441</v>
      </c>
      <c r="D4">
        <v>500</v>
      </c>
      <c r="F4" t="s">
        <v>5</v>
      </c>
      <c r="G4">
        <f>B2-B4</f>
        <v>1655</v>
      </c>
      <c r="H4">
        <f t="shared" ref="H4:I4" si="4">C2-C4</f>
        <v>1516</v>
      </c>
      <c r="I4">
        <f t="shared" si="4"/>
        <v>1457</v>
      </c>
      <c r="K4" t="s">
        <v>9</v>
      </c>
      <c r="L4" s="1">
        <f>G2/(G2+G4)</f>
        <v>0.1543178334184977</v>
      </c>
      <c r="M4" s="1">
        <f t="shared" ref="M4:N4" si="5">H2/(H2+H4)</f>
        <v>0.22534491568727644</v>
      </c>
      <c r="N4" s="1">
        <f t="shared" si="5"/>
        <v>0.23234984193888303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0.2124516355962012</v>
      </c>
      <c r="M5" s="1">
        <f t="shared" ref="M5:N5" si="6">2*(M3*M4)/(M3+M4)</f>
        <v>3.0960404380791912E-2</v>
      </c>
      <c r="N5" s="1">
        <f t="shared" si="6"/>
        <v>1.085626647826162E-3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5710-C32E-EA47-B86A-669AA3A42FCA}">
  <dimension ref="A1:D7"/>
  <sheetViews>
    <sheetView workbookViewId="0">
      <selection activeCell="M23" sqref="M23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0.99957102682607635</v>
      </c>
      <c r="C2" s="2">
        <v>0.9970164446944304</v>
      </c>
      <c r="D2" s="2">
        <v>0.97481664755632391</v>
      </c>
    </row>
    <row r="3" spans="1:4">
      <c r="A3" t="s">
        <v>12</v>
      </c>
      <c r="B3" s="2">
        <v>0.99974379886829579</v>
      </c>
      <c r="C3" s="2">
        <v>0.99220027591595961</v>
      </c>
      <c r="D3" s="2">
        <v>0.99220027591595961</v>
      </c>
    </row>
    <row r="4" spans="1:4">
      <c r="A4" t="s">
        <v>13</v>
      </c>
      <c r="B4" s="2">
        <v>0.94618636991349137</v>
      </c>
      <c r="C4" s="2">
        <v>0.94618636991349137</v>
      </c>
      <c r="D4" s="2">
        <v>0.94618636991349137</v>
      </c>
    </row>
    <row r="5" spans="1:4">
      <c r="A5" t="s">
        <v>14</v>
      </c>
      <c r="B5" s="2">
        <v>0.99989921897632406</v>
      </c>
      <c r="C5" s="2">
        <v>0.9987588340791449</v>
      </c>
      <c r="D5" s="2">
        <v>0.96475487467697296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2259-19BA-C947-BBC2-F7FF20C88568}">
  <dimension ref="A1:D7"/>
  <sheetViews>
    <sheetView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0.15417617526243724</v>
      </c>
      <c r="C2" s="2">
        <v>2.5279948204064217E-2</v>
      </c>
      <c r="D2" s="2">
        <v>2.9857646112162561E-3</v>
      </c>
    </row>
    <row r="3" spans="1:4">
      <c r="A3" t="s">
        <v>12</v>
      </c>
      <c r="B3" s="2">
        <v>0.19427168576104747</v>
      </c>
      <c r="C3" s="2">
        <v>8.9351730727667746E-3</v>
      </c>
      <c r="D3" s="2">
        <v>8.9351730727667746E-3</v>
      </c>
    </row>
    <row r="4" spans="1:4">
      <c r="A4" t="s">
        <v>13</v>
      </c>
      <c r="B4" s="2">
        <v>8.3300964883066173E-4</v>
      </c>
      <c r="C4" s="2">
        <v>8.3300964883066173E-4</v>
      </c>
      <c r="D4" s="2">
        <v>8.3300964883066173E-4</v>
      </c>
    </row>
    <row r="5" spans="1:4">
      <c r="A5" t="s">
        <v>14</v>
      </c>
      <c r="B5" s="2">
        <v>0.34085778781038373</v>
      </c>
      <c r="C5" s="2">
        <v>1.6622064754438205E-2</v>
      </c>
      <c r="D5" s="2">
        <v>5.440844083421341E-4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35F4-DD8B-BB48-9100-0FB9785AB61B}">
  <dimension ref="A1:D7"/>
  <sheetViews>
    <sheetView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0.86305569749616762</v>
      </c>
      <c r="C2" s="2">
        <v>0.87787429739397038</v>
      </c>
      <c r="D2" s="2">
        <v>0.88877392653905851</v>
      </c>
    </row>
    <row r="3" spans="1:4">
      <c r="A3" t="s">
        <v>12</v>
      </c>
      <c r="B3" s="2">
        <v>0.60654062340316817</v>
      </c>
      <c r="C3" s="2">
        <v>0.8027593254982115</v>
      </c>
      <c r="D3" s="2">
        <v>0.8027593254982115</v>
      </c>
    </row>
    <row r="4" spans="1:4">
      <c r="A4" t="s">
        <v>13</v>
      </c>
      <c r="B4" s="2">
        <v>0.71341463414634143</v>
      </c>
      <c r="C4" s="2">
        <v>0.71341463414634143</v>
      </c>
      <c r="D4" s="2">
        <v>0.71341463414634143</v>
      </c>
    </row>
    <row r="5" spans="1:4">
      <c r="A5" t="s">
        <v>14</v>
      </c>
      <c r="B5" s="2">
        <v>0.1543178334184977</v>
      </c>
      <c r="C5" s="2">
        <v>0.22534491568727644</v>
      </c>
      <c r="D5" s="2">
        <v>0.23234984193888303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50CD-7A31-E141-BF6D-E4297F32DEBB}">
  <dimension ref="A1:D7"/>
  <sheetViews>
    <sheetView workbookViewId="0">
      <selection activeCell="M11" sqref="M11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0.26161710037174718</v>
      </c>
      <c r="C2" s="2">
        <v>4.9144687911207734E-2</v>
      </c>
      <c r="D2" s="2">
        <v>5.9512881178618322E-3</v>
      </c>
    </row>
    <row r="3" spans="1:4">
      <c r="A3" t="s">
        <v>12</v>
      </c>
      <c r="B3" s="2">
        <v>0.2942853601090864</v>
      </c>
      <c r="C3" s="2">
        <v>1.7673628493804102E-2</v>
      </c>
      <c r="D3" s="2">
        <v>1.7673628493804102E-2</v>
      </c>
    </row>
    <row r="4" spans="1:4">
      <c r="A4" t="s">
        <v>13</v>
      </c>
      <c r="B4" s="2">
        <v>1.664076259889836E-3</v>
      </c>
      <c r="C4" s="2">
        <v>1.664076259889836E-3</v>
      </c>
      <c r="D4" s="2">
        <v>1.664076259889836E-3</v>
      </c>
    </row>
    <row r="5" spans="1:4">
      <c r="A5" t="s">
        <v>14</v>
      </c>
      <c r="B5" s="2">
        <v>0.2124516355962012</v>
      </c>
      <c r="C5" s="2">
        <v>3.0960404380791912E-2</v>
      </c>
      <c r="D5" s="2">
        <v>1.085626647826162E-3</v>
      </c>
    </row>
    <row r="6" spans="1:4">
      <c r="B6" s="1"/>
      <c r="C6" s="1"/>
      <c r="D6" s="1"/>
    </row>
    <row r="7" spans="1:4">
      <c r="B7" s="1"/>
      <c r="C7" s="1"/>
      <c r="D7" s="1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2gram</vt:lpstr>
      <vt:lpstr>edit</vt:lpstr>
      <vt:lpstr>jw</vt:lpstr>
      <vt:lpstr>kgram_</vt:lpstr>
      <vt:lpstr>Ma</vt:lpstr>
      <vt:lpstr>Mp</vt:lpstr>
      <vt:lpstr>Mr</vt:lpstr>
      <vt:lpstr>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2018-05-27T17:35:14Z</dcterms:created>
  <dcterms:modified xsi:type="dcterms:W3CDTF">2018-06-25T04:51:13Z</dcterms:modified>
</cp:coreProperties>
</file>