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pauloguimaraes/Documents/GitHub/claros/historico_departamentos/dados/"/>
    </mc:Choice>
  </mc:AlternateContent>
  <xr:revisionPtr revIDLastSave="0" documentId="13_ncr:1_{B6AA48BA-F252-8549-BB1C-DB68B024B136}" xr6:coauthVersionLast="47" xr6:coauthVersionMax="47" xr10:uidLastSave="{00000000-0000-0000-0000-000000000000}"/>
  <bookViews>
    <workbookView xWindow="960" yWindow="1200" windowWidth="26640" windowHeight="14600" xr2:uid="{5C2792F7-F4A5-5346-9D5D-BFDD26E701EF}"/>
  </bookViews>
  <sheets>
    <sheet name="Resumos" sheetId="2" r:id="rId1"/>
    <sheet name="Dados_transpostos" sheetId="3" r:id="rId2"/>
    <sheet name="Dados_originai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2" l="1"/>
  <c r="E25" i="2" s="1"/>
  <c r="C28" i="2"/>
  <c r="C39" i="2"/>
  <c r="C35" i="2"/>
  <c r="C36" i="2"/>
  <c r="C37" i="2"/>
  <c r="C38" i="2"/>
  <c r="C34" i="2"/>
  <c r="D28" i="2"/>
  <c r="E28" i="2"/>
  <c r="E29" i="2"/>
  <c r="E27" i="2"/>
  <c r="E26" i="2"/>
  <c r="D25" i="2"/>
  <c r="D30" i="2"/>
  <c r="C30" i="2"/>
  <c r="B30" i="2"/>
  <c r="C29" i="2"/>
  <c r="C27" i="2"/>
  <c r="C26" i="2"/>
  <c r="C9" i="2"/>
  <c r="C10" i="2"/>
  <c r="C8" i="2"/>
  <c r="C7" i="2"/>
  <c r="C6" i="2"/>
  <c r="B6" i="2"/>
  <c r="B34" i="2" s="1"/>
  <c r="D29" i="2"/>
  <c r="B29" i="2"/>
  <c r="B28" i="2"/>
  <c r="B27" i="2"/>
  <c r="D27" i="2" s="1"/>
  <c r="B26" i="2"/>
  <c r="D26" i="2" s="1"/>
  <c r="B25" i="2"/>
  <c r="B11" i="2"/>
  <c r="B10" i="2"/>
  <c r="B9" i="2"/>
  <c r="B8" i="2"/>
  <c r="B7" i="2"/>
  <c r="B35" i="2" s="1"/>
  <c r="AQ4" i="1"/>
  <c r="AQ5" i="1"/>
  <c r="AQ6" i="1"/>
  <c r="AQ7" i="1"/>
  <c r="AQ3" i="1"/>
  <c r="AM2" i="1"/>
  <c r="AN2" i="1"/>
  <c r="AO2" i="1"/>
  <c r="AA2" i="1"/>
  <c r="AB2" i="1"/>
  <c r="AC2" i="1"/>
  <c r="AD2" i="1"/>
  <c r="AE2" i="1"/>
  <c r="AF2" i="1"/>
  <c r="AG2" i="1"/>
  <c r="AH2" i="1"/>
  <c r="AI2" i="1"/>
  <c r="AJ2" i="1"/>
  <c r="AK2" i="1"/>
  <c r="AL2" i="1"/>
  <c r="O2" i="1"/>
  <c r="P2" i="1"/>
  <c r="Q2" i="1"/>
  <c r="R2" i="1"/>
  <c r="S2" i="1"/>
  <c r="T2" i="1"/>
  <c r="U2" i="1"/>
  <c r="V2" i="1"/>
  <c r="W2" i="1"/>
  <c r="X2" i="1"/>
  <c r="Y2" i="1"/>
  <c r="Z2" i="1"/>
  <c r="B20" i="2" l="1"/>
  <c r="B36" i="2"/>
  <c r="B37" i="2"/>
  <c r="B38" i="2"/>
  <c r="N2" i="1"/>
  <c r="C2" i="1"/>
  <c r="D2" i="1"/>
  <c r="E2" i="1"/>
  <c r="F2" i="1"/>
  <c r="G2" i="1"/>
  <c r="H2" i="1"/>
  <c r="I2" i="1"/>
  <c r="J2" i="1"/>
  <c r="K2" i="1"/>
  <c r="L2" i="1"/>
  <c r="M2" i="1"/>
  <c r="B2" i="1"/>
  <c r="C1" i="1"/>
  <c r="D1" i="1" s="1"/>
  <c r="E1" i="1" s="1"/>
  <c r="F1" i="1" s="1"/>
  <c r="G1" i="1" s="1"/>
  <c r="H1" i="1" s="1"/>
  <c r="I1" i="1" s="1"/>
  <c r="J1" i="1" s="1"/>
  <c r="K1" i="1" s="1"/>
  <c r="L1" i="1" s="1"/>
  <c r="B3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tc={D5BDFA1B-4698-F24A-9814-AEA55F11E67D}</author>
  </authors>
  <commentList>
    <comment ref="M1" authorId="0" shapeId="0" xr:uid="{D5BDFA1B-4698-F24A-9814-AEA55F11E67D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 as vagas de mérito aqui. Fica claro que com as aposentadorias e perdas recentes ficamos do mesmo tamanho em 2023</t>
      </text>
    </comment>
  </commentList>
</comments>
</file>

<file path=xl/sharedStrings.xml><?xml version="1.0" encoding="utf-8"?>
<sst xmlns="http://schemas.openxmlformats.org/spreadsheetml/2006/main" count="68" uniqueCount="33">
  <si>
    <t>Anuário RDIDP</t>
  </si>
  <si>
    <t>Botanica</t>
  </si>
  <si>
    <t>Ecologia</t>
  </si>
  <si>
    <t>Fisio</t>
  </si>
  <si>
    <t>Genética e Biologia Evolutiva</t>
  </si>
  <si>
    <t>Zoologia</t>
  </si>
  <si>
    <t>Botânica</t>
  </si>
  <si>
    <t>Fisiologia</t>
  </si>
  <si>
    <t>DRH/USP(2023 e 2024)</t>
  </si>
  <si>
    <t>IB</t>
  </si>
  <si>
    <t>Resumo das análises</t>
  </si>
  <si>
    <t>Departamento</t>
  </si>
  <si>
    <t>IB (máximo)</t>
  </si>
  <si>
    <t>1) Qual foi o número máximo de docentes que cada Departamento já teve e em que anos esses números foram registrados?</t>
  </si>
  <si>
    <t>IB (total)</t>
  </si>
  <si>
    <t>IB (média)</t>
  </si>
  <si>
    <t>2) Qual é o número atual de docentes que cada Departamento tem atualmente?</t>
  </si>
  <si>
    <t>Número atual</t>
  </si>
  <si>
    <t>* A aposentadoria do Pedro Gnaspini está registrada</t>
  </si>
  <si>
    <t>* A aposentadoria do Vilela está registrada</t>
  </si>
  <si>
    <t>* A vaga do Diogo  está atribuída para a Genética</t>
  </si>
  <si>
    <t>Fonte: anuário estatístico da USP (1986-2022)</t>
  </si>
  <si>
    <t>1988, 1989</t>
  </si>
  <si>
    <t>Máximo (desde 1986)</t>
  </si>
  <si>
    <t>Ano(s) onde o máximo aconteceu</t>
  </si>
  <si>
    <t>3) Qual é a diferença percentual entre o corpo docente de cada Departamento atual e o máximo da série histórica  (1986-2024)?</t>
  </si>
  <si>
    <t>Máximo (desde 2012)</t>
  </si>
  <si>
    <t>3) Qual é a diferença percentual entre o corpo docente de cada Departamento atual e a média da série histórica?</t>
  </si>
  <si>
    <t>Média histórica (desde 1986)</t>
  </si>
  <si>
    <t xml:space="preserve">Diferença (1986-2024): valores positivos indicam que atualmente o departamento tem mais docentes que a média histórica, valores negativos indicam que o departamento tem menos </t>
  </si>
  <si>
    <t xml:space="preserve">Diferença (2012-2024): valores positivos indicam que atualmente o departamento tem mais docentes que a média histórica, valores negativos indicam que o departamento tem menos </t>
  </si>
  <si>
    <t>Diferença (1986-2024)</t>
  </si>
  <si>
    <t>Diferença (2012-2024)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</si>
</sst>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Aptos Narrow"/>
      <family val="2"/>
      <scheme val="minor"/>
    </font>
    <font>
      <sz val="10"/>
      <name val="Arial"/>
      <family val="2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scheme val="minor"/>
    </font>
    <font>
      <b/>
      <sz val="16"/>
      <color theme="1"/>
      <name val="Aptos Narrow"/>
      <scheme val="minor"/>
    </font>
    <font>
      <sz val="12"/>
      <color rgb="FF0061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</fills>
  <borders count="12">
    <border>
      <left/>
      <right/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999999"/>
      </left>
      <right style="thin">
        <color rgb="FF999999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999999"/>
      </left>
      <right style="thin">
        <color rgb="FF999999"/>
      </right>
      <top/>
      <bottom style="medium">
        <color indexed="64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2" fillId="0" borderId="0" xfId="0" applyFont="1"/>
    <xf numFmtId="0" fontId="1" fillId="0" borderId="2" xfId="0" applyFont="1" applyBorder="1"/>
    <xf numFmtId="0" fontId="0" fillId="2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3" fillId="2" borderId="0" xfId="0" applyFont="1" applyFill="1"/>
    <xf numFmtId="0" fontId="4" fillId="0" borderId="5" xfId="0" applyFont="1" applyBorder="1"/>
    <xf numFmtId="0" fontId="4" fillId="0" borderId="6" xfId="0" applyFont="1" applyBorder="1" applyAlignment="1">
      <alignment horizontal="center"/>
    </xf>
    <xf numFmtId="0" fontId="4" fillId="0" borderId="8" xfId="0" applyFont="1" applyBorder="1"/>
    <xf numFmtId="0" fontId="4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/>
    <xf numFmtId="10" fontId="4" fillId="0" borderId="10" xfId="0" applyNumberFormat="1" applyFont="1" applyBorder="1" applyAlignment="1">
      <alignment horizontal="center"/>
    </xf>
    <xf numFmtId="10" fontId="0" fillId="0" borderId="0" xfId="0" applyNumberFormat="1"/>
    <xf numFmtId="10" fontId="4" fillId="0" borderId="6" xfId="0" applyNumberFormat="1" applyFont="1" applyBorder="1" applyAlignment="1">
      <alignment horizontal="center"/>
    </xf>
    <xf numFmtId="0" fontId="5" fillId="0" borderId="0" xfId="0" applyFont="1"/>
    <xf numFmtId="0" fontId="4" fillId="0" borderId="4" xfId="0" applyFont="1" applyBorder="1" applyAlignment="1">
      <alignment horizontal="center"/>
    </xf>
    <xf numFmtId="0" fontId="6" fillId="3" borderId="0" xfId="1"/>
    <xf numFmtId="0" fontId="8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3" xfId="0" applyFont="1" applyBorder="1"/>
    <xf numFmtId="0" fontId="3" fillId="0" borderId="4" xfId="0" applyFont="1" applyBorder="1" applyAlignment="1">
      <alignment horizontal="center"/>
    </xf>
    <xf numFmtId="0" fontId="2" fillId="0" borderId="4" xfId="0" applyFont="1" applyBorder="1"/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center"/>
    </xf>
    <xf numFmtId="0" fontId="3" fillId="0" borderId="5" xfId="0" applyFont="1" applyBorder="1"/>
    <xf numFmtId="0" fontId="2" fillId="0" borderId="6" xfId="0" applyFont="1" applyBorder="1"/>
    <xf numFmtId="0" fontId="2" fillId="0" borderId="10" xfId="0" applyFont="1" applyBorder="1"/>
    <xf numFmtId="1" fontId="4" fillId="0" borderId="6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2" fontId="4" fillId="0" borderId="6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3" fillId="0" borderId="6" xfId="0" applyFont="1" applyBorder="1" applyAlignment="1">
      <alignment horizontal="left"/>
    </xf>
    <xf numFmtId="0" fontId="3" fillId="0" borderId="9" xfId="0" applyFont="1" applyBorder="1"/>
    <xf numFmtId="10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10" fontId="4" fillId="0" borderId="0" xfId="0" applyNumberFormat="1" applyFont="1" applyBorder="1" applyAlignment="1">
      <alignment horizontal="center"/>
    </xf>
    <xf numFmtId="0" fontId="0" fillId="0" borderId="0" xfId="0" applyBorder="1"/>
    <xf numFmtId="1" fontId="4" fillId="0" borderId="0" xfId="0" applyNumberFormat="1" applyFont="1" applyBorder="1" applyAlignment="1">
      <alignment horizontal="center"/>
    </xf>
  </cellXfs>
  <cellStyles count="2">
    <cellStyle name="Bom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briel Marroig" id="{2D373561-31B7-B247-B703-32444243C49A}" userId="Gabriel Marroig" providerId="Non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" dT="2022-09-08T18:46:45.36" personId="{2D373561-31B7-B247-B703-32444243C49A}" id="{D5BDFA1B-4698-F24A-9814-AEA55F11E67D}">
    <text>Inseri as vagas de mérito aqui. Fica claro que com as aposentadorias e perdas recentes ficamos do mesmo tamanho em 2023</text>
  </threadedComment>
</ThreadedComment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3FFEF-84FF-3243-B2C7-F5FADF62D6E2}">
  <dimension ref="A1:F39"/>
  <sheetViews>
    <sheetView tabSelected="1" topLeftCell="A6" workbookViewId="0">
      <selection activeCell="D25" sqref="D25"/>
    </sheetView>
  </sheetViews>
  <sheetFormatPr baseColWidth="10" defaultRowHeight="16" x14ac:dyDescent="0.2"/>
  <cols>
    <col min="1" max="1" width="32.5" customWidth="1"/>
    <col min="2" max="2" width="27.5" bestFit="1" customWidth="1"/>
    <col min="3" max="3" width="27.5" customWidth="1"/>
    <col min="4" max="4" width="41.33203125" customWidth="1"/>
    <col min="5" max="5" width="33.83203125" bestFit="1" customWidth="1"/>
    <col min="6" max="6" width="16.33203125" customWidth="1"/>
    <col min="8" max="8" width="22.1640625" customWidth="1"/>
    <col min="10" max="10" width="24.33203125" customWidth="1"/>
  </cols>
  <sheetData>
    <row r="1" spans="1:6" ht="22" x14ac:dyDescent="0.3">
      <c r="A1" s="26" t="s">
        <v>10</v>
      </c>
    </row>
    <row r="3" spans="1:6" s="6" customFormat="1" ht="19" x14ac:dyDescent="0.25">
      <c r="A3" s="16" t="s">
        <v>13</v>
      </c>
    </row>
    <row r="4" spans="1:6" ht="17" thickBot="1" x14ac:dyDescent="0.25"/>
    <row r="5" spans="1:6" s="39" customFormat="1" ht="20" thickBot="1" x14ac:dyDescent="0.3">
      <c r="A5" s="38" t="s">
        <v>11</v>
      </c>
      <c r="B5" s="37" t="s">
        <v>23</v>
      </c>
      <c r="C5" s="37" t="s">
        <v>26</v>
      </c>
      <c r="D5" s="37" t="s">
        <v>24</v>
      </c>
    </row>
    <row r="6" spans="1:6" s="39" customFormat="1" ht="19" x14ac:dyDescent="0.25">
      <c r="A6" s="17" t="s">
        <v>6</v>
      </c>
      <c r="B6" s="18">
        <f>MAX(Dados_transpostos!C2:C41)</f>
        <v>26</v>
      </c>
      <c r="C6" s="18">
        <f>MAX(Dados_transpostos!C29:C41)</f>
        <v>26</v>
      </c>
      <c r="D6" s="18">
        <v>2022</v>
      </c>
    </row>
    <row r="7" spans="1:6" s="4" customFormat="1" ht="19" x14ac:dyDescent="0.25">
      <c r="A7" s="19" t="s">
        <v>2</v>
      </c>
      <c r="B7" s="20">
        <f>MAX(Dados_transpostos!D2:D42)</f>
        <v>23</v>
      </c>
      <c r="C7" s="20">
        <f>MAX(Dados_transpostos!D29:E42)</f>
        <v>23</v>
      </c>
      <c r="D7" s="20">
        <v>2015</v>
      </c>
    </row>
    <row r="8" spans="1:6" s="4" customFormat="1" ht="19" x14ac:dyDescent="0.25">
      <c r="A8" s="19" t="s">
        <v>7</v>
      </c>
      <c r="B8" s="20">
        <f>MAX(Dados_transpostos!E2:E43)</f>
        <v>23</v>
      </c>
      <c r="C8" s="20">
        <f>MAX(Dados_transpostos!E29:E43)</f>
        <v>18</v>
      </c>
      <c r="D8" s="20" t="s">
        <v>22</v>
      </c>
    </row>
    <row r="9" spans="1:6" s="4" customFormat="1" ht="19" x14ac:dyDescent="0.25">
      <c r="A9" s="19" t="s">
        <v>4</v>
      </c>
      <c r="B9" s="20">
        <f>MAX(Dados_transpostos!F2:F44)</f>
        <v>32</v>
      </c>
      <c r="C9" s="20">
        <f>MAX(Dados_transpostos!F29:F44)</f>
        <v>30</v>
      </c>
      <c r="D9" s="20">
        <v>1990</v>
      </c>
    </row>
    <row r="10" spans="1:6" s="40" customFormat="1" ht="20" thickBot="1" x14ac:dyDescent="0.3">
      <c r="A10" s="22" t="s">
        <v>5</v>
      </c>
      <c r="B10" s="21">
        <f>MAX(Dados_transpostos!G2:G45)</f>
        <v>23</v>
      </c>
      <c r="C10" s="21">
        <f>MAX(Dados_transpostos!G29:G44)</f>
        <v>23</v>
      </c>
      <c r="D10" s="21">
        <v>2016</v>
      </c>
    </row>
    <row r="11" spans="1:6" s="35" customFormat="1" ht="20" thickBot="1" x14ac:dyDescent="0.3">
      <c r="A11" s="33" t="s">
        <v>12</v>
      </c>
      <c r="B11" s="27">
        <f>MAX(Dados_transpostos!B2:C46)</f>
        <v>117</v>
      </c>
      <c r="C11" s="34"/>
    </row>
    <row r="12" spans="1:6" ht="14" customHeight="1" x14ac:dyDescent="0.2"/>
    <row r="13" spans="1:6" s="6" customFormat="1" ht="20" thickBot="1" x14ac:dyDescent="0.3">
      <c r="A13" s="16" t="s">
        <v>16</v>
      </c>
    </row>
    <row r="14" spans="1:6" s="8" customFormat="1" ht="20" thickBot="1" x14ac:dyDescent="0.3">
      <c r="A14" s="33" t="s">
        <v>11</v>
      </c>
      <c r="B14" s="34" t="s">
        <v>17</v>
      </c>
      <c r="C14" s="34"/>
      <c r="D14" s="36"/>
    </row>
    <row r="15" spans="1:6" ht="19" x14ac:dyDescent="0.25">
      <c r="A15" s="19" t="s">
        <v>6</v>
      </c>
      <c r="B15" s="20">
        <v>26</v>
      </c>
      <c r="C15" s="20"/>
      <c r="D15" s="20"/>
      <c r="F15" s="20"/>
    </row>
    <row r="16" spans="1:6" ht="19" x14ac:dyDescent="0.25">
      <c r="A16" s="19" t="s">
        <v>2</v>
      </c>
      <c r="B16" s="20">
        <v>19</v>
      </c>
      <c r="C16" s="20"/>
      <c r="D16" s="20"/>
      <c r="F16" s="20"/>
    </row>
    <row r="17" spans="1:6" ht="19" x14ac:dyDescent="0.25">
      <c r="A17" s="19" t="s">
        <v>7</v>
      </c>
      <c r="B17" s="20">
        <v>17</v>
      </c>
      <c r="C17" s="20"/>
      <c r="D17" s="20"/>
      <c r="F17" s="20"/>
    </row>
    <row r="18" spans="1:6" ht="19" x14ac:dyDescent="0.25">
      <c r="A18" s="19" t="s">
        <v>4</v>
      </c>
      <c r="B18" s="20">
        <v>26</v>
      </c>
      <c r="C18" s="20"/>
      <c r="D18" s="20"/>
      <c r="F18" s="20"/>
    </row>
    <row r="19" spans="1:6" ht="20" thickBot="1" x14ac:dyDescent="0.3">
      <c r="A19" s="19" t="s">
        <v>5</v>
      </c>
      <c r="B19" s="20">
        <v>18</v>
      </c>
      <c r="C19" s="20"/>
      <c r="D19" s="20"/>
      <c r="F19" s="20"/>
    </row>
    <row r="20" spans="1:6" s="8" customFormat="1" ht="20" thickBot="1" x14ac:dyDescent="0.3">
      <c r="A20" s="33" t="s">
        <v>14</v>
      </c>
      <c r="B20" s="34">
        <f>SUM(B15:B19)</f>
        <v>106</v>
      </c>
      <c r="C20" s="34"/>
      <c r="D20" s="34"/>
    </row>
    <row r="23" spans="1:6" s="6" customFormat="1" ht="20" thickBot="1" x14ac:dyDescent="0.3">
      <c r="A23" s="16" t="s">
        <v>27</v>
      </c>
    </row>
    <row r="24" spans="1:6" s="10" customFormat="1" ht="20" thickBot="1" x14ac:dyDescent="0.3">
      <c r="A24" s="38" t="s">
        <v>11</v>
      </c>
      <c r="B24" s="37" t="s">
        <v>28</v>
      </c>
      <c r="C24" s="37" t="s">
        <v>28</v>
      </c>
      <c r="D24" s="45" t="s">
        <v>29</v>
      </c>
      <c r="E24" s="45" t="s">
        <v>30</v>
      </c>
    </row>
    <row r="25" spans="1:6" s="10" customFormat="1" ht="19" x14ac:dyDescent="0.25">
      <c r="A25" s="17" t="s">
        <v>6</v>
      </c>
      <c r="B25" s="43">
        <f>AVERAGE(Dados_transpostos!C2:C60)</f>
        <v>21.324999999999999</v>
      </c>
      <c r="C25" s="43">
        <f>AVERAGE(Dados_transpostos!C29:C60)</f>
        <v>24.923076923076923</v>
      </c>
      <c r="D25" s="25">
        <f>(B15-B25)/B25</f>
        <v>0.21922626025791328</v>
      </c>
      <c r="E25" s="25">
        <f>(B15-C25)/C25</f>
        <v>4.3209876543209867E-2</v>
      </c>
    </row>
    <row r="26" spans="1:6" s="51" customFormat="1" ht="19" x14ac:dyDescent="0.25">
      <c r="A26" s="19" t="s">
        <v>2</v>
      </c>
      <c r="B26" s="49">
        <f>AVERAGE(Dados_transpostos!D2:D61)</f>
        <v>19</v>
      </c>
      <c r="C26" s="49">
        <f>AVERAGE(Dados_transpostos!D29:D61)</f>
        <v>20.923076923076923</v>
      </c>
      <c r="D26" s="50">
        <f>(B16-B26)/B26</f>
        <v>0</v>
      </c>
      <c r="E26" s="50">
        <f>(B16-C26)/C26</f>
        <v>-9.1911764705882359E-2</v>
      </c>
    </row>
    <row r="27" spans="1:6" s="51" customFormat="1" ht="19" x14ac:dyDescent="0.25">
      <c r="A27" s="19" t="s">
        <v>7</v>
      </c>
      <c r="B27" s="49">
        <f>AVERAGE(Dados_transpostos!E2:E62)</f>
        <v>16.75</v>
      </c>
      <c r="C27" s="49">
        <f>AVERAGE(Dados_transpostos!E29:E62)</f>
        <v>17.307692307692307</v>
      </c>
      <c r="D27" s="50">
        <f>(B17-B27)/B27</f>
        <v>1.4925373134328358E-2</v>
      </c>
      <c r="E27" s="50">
        <f>(B17-C27)/C27</f>
        <v>-1.7777777777777715E-2</v>
      </c>
    </row>
    <row r="28" spans="1:6" s="51" customFormat="1" ht="19" x14ac:dyDescent="0.25">
      <c r="A28" s="19" t="s">
        <v>4</v>
      </c>
      <c r="B28" s="49">
        <f>AVERAGE(Dados_transpostos!F2:F63)</f>
        <v>27.6</v>
      </c>
      <c r="C28" s="49">
        <f>AVERAGE(Dados_transpostos!F29:F63)</f>
        <v>28.153846153846153</v>
      </c>
      <c r="D28" s="50">
        <f>(B18-B28)/B28</f>
        <v>-5.7971014492753672E-2</v>
      </c>
      <c r="E28" s="50">
        <f>(B18-C28)/C28</f>
        <v>-7.6502732240437146E-2</v>
      </c>
    </row>
    <row r="29" spans="1:6" s="14" customFormat="1" ht="20" thickBot="1" x14ac:dyDescent="0.3">
      <c r="A29" s="22" t="s">
        <v>5</v>
      </c>
      <c r="B29" s="44">
        <f>AVERAGE(Dados_transpostos!G2:G64)</f>
        <v>18.074999999999999</v>
      </c>
      <c r="C29" s="44">
        <f>AVERAGE(Dados_transpostos!G29:G64)</f>
        <v>18.923076923076923</v>
      </c>
      <c r="D29" s="23">
        <f>(B19-B29)/B29</f>
        <v>-4.1493775933609568E-3</v>
      </c>
      <c r="E29" s="23">
        <f>(B19-C29)/C29</f>
        <v>-4.8780487804878064E-2</v>
      </c>
    </row>
    <row r="30" spans="1:6" s="14" customFormat="1" ht="20" thickBot="1" x14ac:dyDescent="0.3">
      <c r="A30" s="46" t="s">
        <v>15</v>
      </c>
      <c r="B30" s="21">
        <f>MAX(Dados_transpostos!B2:B65)</f>
        <v>117</v>
      </c>
      <c r="C30" s="21">
        <f>MAX(Dados_transpostos!B29:B65)</f>
        <v>117</v>
      </c>
      <c r="D30" s="47">
        <f>AVERAGE(D25:D29)</f>
        <v>3.4406248261225396E-2</v>
      </c>
      <c r="E30" s="48"/>
    </row>
    <row r="32" spans="1:6" s="6" customFormat="1" ht="20" thickBot="1" x14ac:dyDescent="0.3">
      <c r="A32" s="16" t="s">
        <v>25</v>
      </c>
    </row>
    <row r="33" spans="1:6" s="10" customFormat="1" ht="20" thickBot="1" x14ac:dyDescent="0.3">
      <c r="A33" s="38" t="s">
        <v>11</v>
      </c>
      <c r="B33" s="37" t="s">
        <v>31</v>
      </c>
      <c r="C33" s="37" t="s">
        <v>32</v>
      </c>
      <c r="D33" s="37"/>
    </row>
    <row r="34" spans="1:6" s="10" customFormat="1" ht="19" x14ac:dyDescent="0.25">
      <c r="A34" s="17" t="s">
        <v>6</v>
      </c>
      <c r="B34" s="25">
        <f>(B15-B6)/B6</f>
        <v>0</v>
      </c>
      <c r="C34" s="25">
        <f>(B15-C6)/C6</f>
        <v>0</v>
      </c>
      <c r="D34" s="41"/>
      <c r="E34" s="41"/>
      <c r="F34" s="25"/>
    </row>
    <row r="35" spans="1:6" s="51" customFormat="1" ht="19" x14ac:dyDescent="0.25">
      <c r="A35" s="19" t="s">
        <v>2</v>
      </c>
      <c r="B35" s="50">
        <f>(B16-B7)/B7</f>
        <v>-0.17391304347826086</v>
      </c>
      <c r="C35" s="50">
        <f t="shared" ref="C35:C38" si="0">(B16-C7)/C7</f>
        <v>-0.17391304347826086</v>
      </c>
      <c r="D35" s="52"/>
      <c r="F35" s="50"/>
    </row>
    <row r="36" spans="1:6" s="51" customFormat="1" ht="19" x14ac:dyDescent="0.25">
      <c r="A36" s="19" t="s">
        <v>7</v>
      </c>
      <c r="B36" s="50">
        <f>(B17-B8)/B8</f>
        <v>-0.2608695652173913</v>
      </c>
      <c r="C36" s="50">
        <f t="shared" si="0"/>
        <v>-5.5555555555555552E-2</v>
      </c>
      <c r="D36" s="52"/>
      <c r="F36" s="50"/>
    </row>
    <row r="37" spans="1:6" s="51" customFormat="1" ht="19" x14ac:dyDescent="0.25">
      <c r="A37" s="19" t="s">
        <v>4</v>
      </c>
      <c r="B37" s="50">
        <f>(B18-B9)/B9</f>
        <v>-0.1875</v>
      </c>
      <c r="C37" s="50">
        <f t="shared" si="0"/>
        <v>-0.13333333333333333</v>
      </c>
      <c r="D37" s="52"/>
      <c r="F37" s="50"/>
    </row>
    <row r="38" spans="1:6" s="14" customFormat="1" ht="20" thickBot="1" x14ac:dyDescent="0.3">
      <c r="A38" s="22" t="s">
        <v>5</v>
      </c>
      <c r="B38" s="23">
        <f>(B19-B10)/B10</f>
        <v>-0.21739130434782608</v>
      </c>
      <c r="C38" s="23">
        <f t="shared" si="0"/>
        <v>-0.21739130434782608</v>
      </c>
      <c r="D38" s="42"/>
      <c r="F38" s="23"/>
    </row>
    <row r="39" spans="1:6" s="14" customFormat="1" ht="20" thickBot="1" x14ac:dyDescent="0.3">
      <c r="A39" s="46" t="s">
        <v>15</v>
      </c>
      <c r="B39" s="47">
        <f>AVERAGE(B34:B38)</f>
        <v>-0.16793478260869563</v>
      </c>
      <c r="C39" s="47">
        <f>AVERAGE(C34:C38)</f>
        <v>-0.11603864734299515</v>
      </c>
      <c r="D39" s="4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ECAB2-5F42-394F-B553-BD37FA4F7E7F}">
  <dimension ref="A1:K41"/>
  <sheetViews>
    <sheetView workbookViewId="0">
      <selection activeCell="B29" sqref="B29"/>
    </sheetView>
  </sheetViews>
  <sheetFormatPr baseColWidth="10" defaultRowHeight="16" x14ac:dyDescent="0.2"/>
  <cols>
    <col min="1" max="1" width="13.1640625" style="32" bestFit="1" customWidth="1"/>
    <col min="2" max="2" width="4.1640625" style="32" bestFit="1" customWidth="1"/>
    <col min="3" max="3" width="8.5" style="32" bestFit="1" customWidth="1"/>
    <col min="4" max="4" width="8.1640625" style="32" bestFit="1" customWidth="1"/>
    <col min="5" max="5" width="5.1640625" style="32" bestFit="1" customWidth="1"/>
    <col min="6" max="6" width="25.33203125" style="32" bestFit="1" customWidth="1"/>
    <col min="7" max="7" width="8.1640625" style="32" bestFit="1" customWidth="1"/>
  </cols>
  <sheetData>
    <row r="1" spans="1:11" s="4" customFormat="1" x14ac:dyDescent="0.2">
      <c r="A1" s="31" t="s">
        <v>0</v>
      </c>
      <c r="B1" s="31" t="s">
        <v>9</v>
      </c>
      <c r="C1" s="31" t="s">
        <v>1</v>
      </c>
      <c r="D1" s="31" t="s">
        <v>2</v>
      </c>
      <c r="E1" s="31" t="s">
        <v>3</v>
      </c>
      <c r="F1" s="31" t="s">
        <v>4</v>
      </c>
      <c r="G1" s="31" t="s">
        <v>5</v>
      </c>
      <c r="K1" t="s">
        <v>21</v>
      </c>
    </row>
    <row r="2" spans="1:11" x14ac:dyDescent="0.2">
      <c r="A2" s="32">
        <v>1986</v>
      </c>
      <c r="B2" s="32">
        <v>100</v>
      </c>
      <c r="C2" s="32">
        <v>22</v>
      </c>
      <c r="D2" s="32">
        <v>14</v>
      </c>
      <c r="E2" s="32">
        <v>21</v>
      </c>
      <c r="F2" s="32">
        <v>27</v>
      </c>
      <c r="G2" s="32">
        <v>16</v>
      </c>
      <c r="K2" t="s">
        <v>8</v>
      </c>
    </row>
    <row r="3" spans="1:11" x14ac:dyDescent="0.2">
      <c r="A3" s="32">
        <v>1987</v>
      </c>
      <c r="B3" s="32">
        <v>101</v>
      </c>
      <c r="C3" s="32">
        <v>18</v>
      </c>
      <c r="D3" s="32">
        <v>16</v>
      </c>
      <c r="E3" s="32">
        <v>22</v>
      </c>
      <c r="F3" s="32">
        <v>28</v>
      </c>
      <c r="G3" s="32">
        <v>17</v>
      </c>
      <c r="K3" t="s">
        <v>20</v>
      </c>
    </row>
    <row r="4" spans="1:11" x14ac:dyDescent="0.2">
      <c r="A4" s="32">
        <v>1988</v>
      </c>
      <c r="B4" s="32">
        <v>108</v>
      </c>
      <c r="C4" s="32">
        <v>20</v>
      </c>
      <c r="D4" s="32">
        <v>17</v>
      </c>
      <c r="E4" s="32">
        <v>23</v>
      </c>
      <c r="F4" s="32">
        <v>30</v>
      </c>
      <c r="G4" s="32">
        <v>18</v>
      </c>
      <c r="K4" t="s">
        <v>18</v>
      </c>
    </row>
    <row r="5" spans="1:11" x14ac:dyDescent="0.2">
      <c r="A5" s="32">
        <v>1989</v>
      </c>
      <c r="B5" s="32">
        <v>107</v>
      </c>
      <c r="C5" s="32">
        <v>20</v>
      </c>
      <c r="D5" s="32">
        <v>16</v>
      </c>
      <c r="E5" s="32">
        <v>23</v>
      </c>
      <c r="F5" s="32">
        <v>31</v>
      </c>
      <c r="G5" s="32">
        <v>17</v>
      </c>
      <c r="K5" t="s">
        <v>19</v>
      </c>
    </row>
    <row r="6" spans="1:11" x14ac:dyDescent="0.2">
      <c r="A6" s="32">
        <v>1990</v>
      </c>
      <c r="B6" s="32">
        <v>111</v>
      </c>
      <c r="C6" s="32">
        <v>21</v>
      </c>
      <c r="D6" s="32">
        <v>19</v>
      </c>
      <c r="E6" s="32">
        <v>21</v>
      </c>
      <c r="F6" s="32">
        <v>32</v>
      </c>
      <c r="G6" s="32">
        <v>18</v>
      </c>
    </row>
    <row r="7" spans="1:11" x14ac:dyDescent="0.2">
      <c r="A7" s="32">
        <v>1991</v>
      </c>
      <c r="B7" s="32">
        <v>108</v>
      </c>
      <c r="C7" s="32">
        <v>19</v>
      </c>
      <c r="D7" s="32">
        <v>19</v>
      </c>
      <c r="E7" s="32">
        <v>21</v>
      </c>
      <c r="F7" s="32">
        <v>30</v>
      </c>
      <c r="G7" s="32">
        <v>19</v>
      </c>
    </row>
    <row r="8" spans="1:11" x14ac:dyDescent="0.2">
      <c r="A8" s="32">
        <v>1992</v>
      </c>
      <c r="B8" s="32">
        <v>103</v>
      </c>
      <c r="C8" s="32">
        <v>17</v>
      </c>
      <c r="D8" s="32">
        <v>18</v>
      </c>
      <c r="E8" s="32">
        <v>20</v>
      </c>
      <c r="F8" s="32">
        <v>29</v>
      </c>
      <c r="G8" s="32">
        <v>19</v>
      </c>
    </row>
    <row r="9" spans="1:11" x14ac:dyDescent="0.2">
      <c r="A9" s="32">
        <v>1993</v>
      </c>
      <c r="B9" s="32">
        <v>103</v>
      </c>
      <c r="C9" s="32">
        <v>17</v>
      </c>
      <c r="D9" s="32">
        <v>18</v>
      </c>
      <c r="E9" s="32">
        <v>20</v>
      </c>
      <c r="F9" s="32">
        <v>29</v>
      </c>
      <c r="G9" s="32">
        <v>19</v>
      </c>
    </row>
    <row r="10" spans="1:11" x14ac:dyDescent="0.2">
      <c r="A10" s="32">
        <v>1994</v>
      </c>
      <c r="B10" s="32">
        <v>104</v>
      </c>
      <c r="C10" s="32">
        <v>20</v>
      </c>
      <c r="D10" s="32">
        <v>20</v>
      </c>
      <c r="E10" s="32">
        <v>16</v>
      </c>
      <c r="F10" s="32">
        <v>28</v>
      </c>
      <c r="G10" s="32">
        <v>20</v>
      </c>
    </row>
    <row r="11" spans="1:11" x14ac:dyDescent="0.2">
      <c r="A11" s="32">
        <v>1995</v>
      </c>
      <c r="B11" s="32">
        <v>99</v>
      </c>
      <c r="C11" s="32">
        <v>20</v>
      </c>
      <c r="D11" s="32">
        <v>20</v>
      </c>
      <c r="E11" s="32">
        <v>15</v>
      </c>
      <c r="F11" s="32">
        <v>25</v>
      </c>
      <c r="G11" s="32">
        <v>19</v>
      </c>
    </row>
    <row r="12" spans="1:11" x14ac:dyDescent="0.2">
      <c r="A12" s="32">
        <v>1996</v>
      </c>
      <c r="B12" s="32">
        <v>89</v>
      </c>
      <c r="C12" s="32">
        <v>20</v>
      </c>
      <c r="D12" s="32">
        <v>15</v>
      </c>
      <c r="E12" s="32">
        <v>12</v>
      </c>
      <c r="F12" s="32">
        <v>23</v>
      </c>
      <c r="G12" s="32">
        <v>19</v>
      </c>
    </row>
    <row r="13" spans="1:11" x14ac:dyDescent="0.2">
      <c r="A13" s="32">
        <v>1996</v>
      </c>
      <c r="B13" s="32">
        <v>93</v>
      </c>
      <c r="C13" s="32">
        <v>20</v>
      </c>
      <c r="D13" s="32">
        <v>18</v>
      </c>
      <c r="E13" s="32">
        <v>11</v>
      </c>
      <c r="F13" s="32">
        <v>24</v>
      </c>
      <c r="G13" s="32">
        <v>20</v>
      </c>
    </row>
    <row r="14" spans="1:11" x14ac:dyDescent="0.2">
      <c r="A14" s="32">
        <v>1997</v>
      </c>
      <c r="B14" s="32">
        <v>92</v>
      </c>
      <c r="C14" s="32">
        <v>19</v>
      </c>
      <c r="D14" s="32">
        <v>19</v>
      </c>
      <c r="E14" s="32">
        <v>14</v>
      </c>
      <c r="F14" s="32">
        <v>23</v>
      </c>
      <c r="G14" s="32">
        <v>17</v>
      </c>
    </row>
    <row r="15" spans="1:11" x14ac:dyDescent="0.2">
      <c r="A15" s="32">
        <v>1998</v>
      </c>
      <c r="B15" s="32">
        <v>97</v>
      </c>
      <c r="C15" s="32">
        <v>19</v>
      </c>
      <c r="D15" s="32">
        <v>19</v>
      </c>
      <c r="E15" s="32">
        <v>16</v>
      </c>
      <c r="F15" s="32">
        <v>26</v>
      </c>
      <c r="G15" s="32">
        <v>17</v>
      </c>
    </row>
    <row r="16" spans="1:11" x14ac:dyDescent="0.2">
      <c r="A16" s="32">
        <v>1999</v>
      </c>
      <c r="B16" s="32">
        <v>92</v>
      </c>
      <c r="C16" s="32">
        <v>19</v>
      </c>
      <c r="D16" s="32">
        <v>18</v>
      </c>
      <c r="E16" s="32">
        <v>15</v>
      </c>
      <c r="F16" s="32">
        <v>25</v>
      </c>
      <c r="G16" s="32">
        <v>15</v>
      </c>
    </row>
    <row r="17" spans="1:7" x14ac:dyDescent="0.2">
      <c r="A17" s="32">
        <v>2000</v>
      </c>
      <c r="B17" s="32">
        <v>93</v>
      </c>
      <c r="C17" s="32">
        <v>19</v>
      </c>
      <c r="D17" s="32">
        <v>18</v>
      </c>
      <c r="E17" s="32">
        <v>15</v>
      </c>
      <c r="F17" s="32">
        <v>27</v>
      </c>
      <c r="G17" s="32">
        <v>14</v>
      </c>
    </row>
    <row r="18" spans="1:7" x14ac:dyDescent="0.2">
      <c r="A18" s="32">
        <v>2001</v>
      </c>
      <c r="B18" s="32">
        <v>89</v>
      </c>
      <c r="C18" s="32">
        <v>17</v>
      </c>
      <c r="D18" s="32">
        <v>17</v>
      </c>
      <c r="E18" s="32">
        <v>12</v>
      </c>
      <c r="F18" s="32">
        <v>27</v>
      </c>
      <c r="G18" s="32">
        <v>16</v>
      </c>
    </row>
    <row r="19" spans="1:7" x14ac:dyDescent="0.2">
      <c r="A19" s="32">
        <v>2002</v>
      </c>
      <c r="B19" s="32">
        <v>86</v>
      </c>
      <c r="C19" s="32">
        <v>16</v>
      </c>
      <c r="D19" s="32">
        <v>17</v>
      </c>
      <c r="E19" s="32">
        <v>11</v>
      </c>
      <c r="F19" s="32">
        <v>28</v>
      </c>
      <c r="G19" s="32">
        <v>14</v>
      </c>
    </row>
    <row r="20" spans="1:7" x14ac:dyDescent="0.2">
      <c r="A20" s="32">
        <v>2003</v>
      </c>
      <c r="B20" s="32">
        <v>93</v>
      </c>
      <c r="C20" s="32">
        <v>17</v>
      </c>
      <c r="D20" s="32">
        <v>17</v>
      </c>
      <c r="E20" s="32">
        <v>14</v>
      </c>
      <c r="F20" s="32">
        <v>28</v>
      </c>
      <c r="G20" s="32">
        <v>17</v>
      </c>
    </row>
    <row r="21" spans="1:7" x14ac:dyDescent="0.2">
      <c r="A21" s="32">
        <v>2004</v>
      </c>
      <c r="B21" s="32">
        <v>92</v>
      </c>
      <c r="C21" s="32">
        <v>17</v>
      </c>
      <c r="D21" s="32">
        <v>17</v>
      </c>
      <c r="E21" s="32">
        <v>14</v>
      </c>
      <c r="F21" s="32">
        <v>27</v>
      </c>
      <c r="G21" s="32">
        <v>17</v>
      </c>
    </row>
    <row r="22" spans="1:7" x14ac:dyDescent="0.2">
      <c r="A22" s="32">
        <v>2005</v>
      </c>
      <c r="B22" s="32">
        <v>95</v>
      </c>
      <c r="C22" s="32">
        <v>19</v>
      </c>
      <c r="D22" s="32">
        <v>18</v>
      </c>
      <c r="E22" s="32">
        <v>14</v>
      </c>
      <c r="F22" s="32">
        <v>27</v>
      </c>
      <c r="G22" s="32">
        <v>17</v>
      </c>
    </row>
    <row r="23" spans="1:7" x14ac:dyDescent="0.2">
      <c r="A23" s="32">
        <v>2006</v>
      </c>
      <c r="B23" s="32">
        <v>98</v>
      </c>
      <c r="C23" s="32">
        <v>21</v>
      </c>
      <c r="D23" s="32">
        <v>19</v>
      </c>
      <c r="E23" s="32">
        <v>14</v>
      </c>
      <c r="F23" s="32">
        <v>27</v>
      </c>
      <c r="G23" s="32">
        <v>17</v>
      </c>
    </row>
    <row r="24" spans="1:7" x14ac:dyDescent="0.2">
      <c r="A24" s="32">
        <v>2007</v>
      </c>
      <c r="B24" s="32">
        <v>99</v>
      </c>
      <c r="C24" s="32">
        <v>20</v>
      </c>
      <c r="D24" s="32">
        <v>19</v>
      </c>
      <c r="E24" s="32">
        <v>15</v>
      </c>
      <c r="F24" s="32">
        <v>26</v>
      </c>
      <c r="G24" s="32">
        <v>19</v>
      </c>
    </row>
    <row r="25" spans="1:7" x14ac:dyDescent="0.2">
      <c r="A25" s="32">
        <v>2008</v>
      </c>
      <c r="B25" s="32">
        <v>99</v>
      </c>
      <c r="C25" s="32">
        <v>21</v>
      </c>
      <c r="D25" s="32">
        <v>19</v>
      </c>
      <c r="E25" s="32">
        <v>14</v>
      </c>
      <c r="F25" s="32">
        <v>27</v>
      </c>
      <c r="G25" s="32">
        <v>18</v>
      </c>
    </row>
    <row r="26" spans="1:7" x14ac:dyDescent="0.2">
      <c r="A26" s="32">
        <v>2009</v>
      </c>
      <c r="B26" s="32">
        <v>103</v>
      </c>
      <c r="C26" s="32">
        <v>21</v>
      </c>
      <c r="D26" s="32">
        <v>20</v>
      </c>
      <c r="E26" s="32">
        <v>15</v>
      </c>
      <c r="F26" s="32">
        <v>28</v>
      </c>
      <c r="G26" s="32">
        <v>19</v>
      </c>
    </row>
    <row r="27" spans="1:7" x14ac:dyDescent="0.2">
      <c r="A27" s="32">
        <v>2010</v>
      </c>
      <c r="B27" s="32">
        <v>110</v>
      </c>
      <c r="C27" s="32">
        <v>25</v>
      </c>
      <c r="D27" s="32">
        <v>20</v>
      </c>
      <c r="E27" s="32">
        <v>18</v>
      </c>
      <c r="F27" s="32">
        <v>28</v>
      </c>
      <c r="G27" s="32">
        <v>19</v>
      </c>
    </row>
    <row r="28" spans="1:7" x14ac:dyDescent="0.2">
      <c r="A28" s="32">
        <v>2011</v>
      </c>
      <c r="B28" s="32">
        <v>113</v>
      </c>
      <c r="C28" s="32">
        <v>25</v>
      </c>
      <c r="D28" s="32">
        <v>21</v>
      </c>
      <c r="E28" s="32">
        <v>19</v>
      </c>
      <c r="F28" s="32">
        <v>28</v>
      </c>
      <c r="G28" s="32">
        <v>20</v>
      </c>
    </row>
    <row r="29" spans="1:7" x14ac:dyDescent="0.2">
      <c r="A29" s="32">
        <v>2012</v>
      </c>
      <c r="B29" s="32">
        <v>112</v>
      </c>
      <c r="C29" s="32">
        <v>25</v>
      </c>
      <c r="D29" s="32">
        <v>21</v>
      </c>
      <c r="E29" s="32">
        <v>18</v>
      </c>
      <c r="F29" s="32">
        <v>28</v>
      </c>
      <c r="G29" s="32">
        <v>20</v>
      </c>
    </row>
    <row r="30" spans="1:7" x14ac:dyDescent="0.2">
      <c r="A30" s="32">
        <v>2013</v>
      </c>
      <c r="B30" s="32">
        <v>111</v>
      </c>
      <c r="C30" s="32">
        <v>24</v>
      </c>
      <c r="D30" s="32">
        <v>22</v>
      </c>
      <c r="E30" s="32">
        <v>18</v>
      </c>
      <c r="F30" s="32">
        <v>29</v>
      </c>
      <c r="G30" s="32">
        <v>18</v>
      </c>
    </row>
    <row r="31" spans="1:7" x14ac:dyDescent="0.2">
      <c r="A31" s="32">
        <v>2014</v>
      </c>
      <c r="B31" s="32">
        <v>113</v>
      </c>
      <c r="C31" s="32">
        <v>23</v>
      </c>
      <c r="D31" s="32">
        <v>22</v>
      </c>
      <c r="E31" s="32">
        <v>18</v>
      </c>
      <c r="F31" s="32">
        <v>29</v>
      </c>
      <c r="G31" s="32">
        <v>21</v>
      </c>
    </row>
    <row r="32" spans="1:7" x14ac:dyDescent="0.2">
      <c r="A32" s="32">
        <v>2015</v>
      </c>
      <c r="B32" s="32">
        <v>116</v>
      </c>
      <c r="C32" s="32">
        <v>25</v>
      </c>
      <c r="D32" s="32">
        <v>23</v>
      </c>
      <c r="E32" s="32">
        <v>18</v>
      </c>
      <c r="F32" s="32">
        <v>28</v>
      </c>
      <c r="G32" s="32">
        <v>22</v>
      </c>
    </row>
    <row r="33" spans="1:7" x14ac:dyDescent="0.2">
      <c r="A33" s="32">
        <v>2016</v>
      </c>
      <c r="B33" s="32">
        <v>117</v>
      </c>
      <c r="C33" s="32">
        <v>25</v>
      </c>
      <c r="D33" s="32">
        <v>22</v>
      </c>
      <c r="E33" s="32">
        <v>17</v>
      </c>
      <c r="F33" s="32">
        <v>30</v>
      </c>
      <c r="G33" s="32">
        <v>23</v>
      </c>
    </row>
    <row r="34" spans="1:7" x14ac:dyDescent="0.2">
      <c r="A34" s="32">
        <v>2017</v>
      </c>
      <c r="B34" s="32">
        <v>114</v>
      </c>
      <c r="C34" s="32">
        <v>25</v>
      </c>
      <c r="D34" s="32">
        <v>22</v>
      </c>
      <c r="E34" s="32">
        <v>17</v>
      </c>
      <c r="F34" s="32">
        <v>30</v>
      </c>
      <c r="G34" s="32">
        <v>20</v>
      </c>
    </row>
    <row r="35" spans="1:7" x14ac:dyDescent="0.2">
      <c r="A35" s="32">
        <v>2018</v>
      </c>
      <c r="B35" s="32">
        <v>109</v>
      </c>
      <c r="C35" s="32">
        <v>25</v>
      </c>
      <c r="D35" s="32">
        <v>21</v>
      </c>
      <c r="E35" s="32">
        <v>17</v>
      </c>
      <c r="F35" s="32">
        <v>28</v>
      </c>
      <c r="G35" s="32">
        <v>18</v>
      </c>
    </row>
    <row r="36" spans="1:7" x14ac:dyDescent="0.2">
      <c r="A36" s="32">
        <v>2019</v>
      </c>
      <c r="B36" s="32">
        <v>112</v>
      </c>
      <c r="C36" s="32">
        <v>25</v>
      </c>
      <c r="D36" s="32">
        <v>22</v>
      </c>
      <c r="E36" s="32">
        <v>17</v>
      </c>
      <c r="F36" s="32">
        <v>30</v>
      </c>
      <c r="G36" s="32">
        <v>18</v>
      </c>
    </row>
    <row r="37" spans="1:7" x14ac:dyDescent="0.2">
      <c r="A37" s="32">
        <v>2020</v>
      </c>
      <c r="B37" s="32">
        <v>110</v>
      </c>
      <c r="C37" s="32">
        <v>25</v>
      </c>
      <c r="D37" s="32">
        <v>20</v>
      </c>
      <c r="E37" s="32">
        <v>18</v>
      </c>
      <c r="F37" s="32">
        <v>29</v>
      </c>
      <c r="G37" s="32">
        <v>18</v>
      </c>
    </row>
    <row r="38" spans="1:7" x14ac:dyDescent="0.2">
      <c r="A38" s="32">
        <v>2021</v>
      </c>
      <c r="B38" s="32">
        <v>108</v>
      </c>
      <c r="C38" s="32">
        <v>25</v>
      </c>
      <c r="D38" s="32">
        <v>20</v>
      </c>
      <c r="E38" s="32">
        <v>17</v>
      </c>
      <c r="F38" s="32">
        <v>29</v>
      </c>
      <c r="G38" s="32">
        <v>17</v>
      </c>
    </row>
    <row r="39" spans="1:7" x14ac:dyDescent="0.2">
      <c r="A39" s="32">
        <v>2022</v>
      </c>
      <c r="B39" s="32">
        <v>102</v>
      </c>
      <c r="C39" s="32">
        <v>26</v>
      </c>
      <c r="D39" s="32">
        <v>19</v>
      </c>
      <c r="E39" s="32">
        <v>16</v>
      </c>
      <c r="F39" s="32">
        <v>25</v>
      </c>
      <c r="G39" s="32">
        <v>16</v>
      </c>
    </row>
    <row r="40" spans="1:7" x14ac:dyDescent="0.2">
      <c r="A40" s="32">
        <v>2023</v>
      </c>
      <c r="B40" s="32">
        <v>103</v>
      </c>
      <c r="C40" s="32">
        <v>25</v>
      </c>
      <c r="D40" s="32">
        <v>19</v>
      </c>
      <c r="E40" s="32">
        <v>17</v>
      </c>
      <c r="F40" s="32">
        <v>25</v>
      </c>
      <c r="G40" s="32">
        <v>17</v>
      </c>
    </row>
    <row r="41" spans="1:7" x14ac:dyDescent="0.2">
      <c r="A41" s="32">
        <v>2024</v>
      </c>
      <c r="B41" s="32">
        <v>106</v>
      </c>
      <c r="C41" s="32">
        <v>26</v>
      </c>
      <c r="D41" s="32">
        <v>19</v>
      </c>
      <c r="E41" s="32">
        <v>17</v>
      </c>
      <c r="F41" s="32">
        <v>26</v>
      </c>
      <c r="G41" s="32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E18D-BA6D-0542-8408-92A317302431}">
  <dimension ref="A1:AQ56"/>
  <sheetViews>
    <sheetView workbookViewId="0">
      <selection activeCell="B22" sqref="B22"/>
    </sheetView>
  </sheetViews>
  <sheetFormatPr baseColWidth="10" defaultRowHeight="16" x14ac:dyDescent="0.2"/>
  <cols>
    <col min="1" max="1" width="43.6640625" bestFit="1" customWidth="1"/>
    <col min="14" max="14" width="5.1640625" bestFit="1" customWidth="1"/>
  </cols>
  <sheetData>
    <row r="1" spans="1:43" s="4" customFormat="1" ht="17" thickBot="1" x14ac:dyDescent="0.25">
      <c r="A1" s="4" t="s">
        <v>0</v>
      </c>
      <c r="B1" s="4">
        <v>2012</v>
      </c>
      <c r="C1" s="4">
        <f>B1+1</f>
        <v>2013</v>
      </c>
      <c r="D1" s="4">
        <f t="shared" ref="D1:L1" si="0">C1+1</f>
        <v>2014</v>
      </c>
      <c r="E1" s="4">
        <f t="shared" si="0"/>
        <v>2015</v>
      </c>
      <c r="F1" s="4">
        <f t="shared" si="0"/>
        <v>2016</v>
      </c>
      <c r="G1" s="4">
        <f t="shared" si="0"/>
        <v>2017</v>
      </c>
      <c r="H1" s="4">
        <f t="shared" si="0"/>
        <v>2018</v>
      </c>
      <c r="I1" s="4">
        <f t="shared" si="0"/>
        <v>2019</v>
      </c>
      <c r="J1" s="4">
        <f t="shared" si="0"/>
        <v>2020</v>
      </c>
      <c r="K1" s="4">
        <f t="shared" si="0"/>
        <v>2021</v>
      </c>
      <c r="L1" s="4">
        <f t="shared" si="0"/>
        <v>2022</v>
      </c>
      <c r="M1" s="4">
        <v>2023</v>
      </c>
      <c r="N1" s="4">
        <v>2024</v>
      </c>
      <c r="O1" s="4">
        <v>1986</v>
      </c>
      <c r="P1" s="4">
        <v>1987</v>
      </c>
      <c r="Q1" s="4">
        <v>1988</v>
      </c>
      <c r="R1" s="4">
        <v>1989</v>
      </c>
      <c r="S1" s="4">
        <v>1990</v>
      </c>
      <c r="T1" s="4">
        <v>1991</v>
      </c>
      <c r="U1" s="4">
        <v>1992</v>
      </c>
      <c r="V1" s="4">
        <v>1993</v>
      </c>
      <c r="W1" s="4">
        <v>1994</v>
      </c>
      <c r="X1" s="4">
        <v>1995</v>
      </c>
      <c r="Y1" s="4">
        <v>1996</v>
      </c>
      <c r="Z1" s="4">
        <v>1996</v>
      </c>
      <c r="AA1" s="4">
        <v>1997</v>
      </c>
      <c r="AB1" s="4">
        <v>1998</v>
      </c>
      <c r="AC1" s="4">
        <v>1999</v>
      </c>
      <c r="AD1" s="4">
        <v>2000</v>
      </c>
      <c r="AE1" s="4">
        <v>2001</v>
      </c>
      <c r="AF1" s="4">
        <v>2002</v>
      </c>
      <c r="AG1" s="4">
        <v>2003</v>
      </c>
      <c r="AH1" s="4">
        <v>2004</v>
      </c>
      <c r="AI1" s="4">
        <v>2005</v>
      </c>
      <c r="AJ1" s="4">
        <v>2006</v>
      </c>
      <c r="AK1" s="4">
        <v>2007</v>
      </c>
      <c r="AL1" s="4">
        <v>2008</v>
      </c>
      <c r="AM1" s="4">
        <v>2009</v>
      </c>
      <c r="AN1" s="4">
        <v>2010</v>
      </c>
      <c r="AO1" s="4">
        <v>2011</v>
      </c>
    </row>
    <row r="2" spans="1:43" s="8" customFormat="1" ht="17" thickBot="1" x14ac:dyDescent="0.25">
      <c r="A2" s="7" t="s">
        <v>9</v>
      </c>
      <c r="B2" s="8">
        <f>SUM(B3:B7)</f>
        <v>112</v>
      </c>
      <c r="C2" s="8">
        <f t="shared" ref="C2:AO2" si="1">SUM(C3:C7)</f>
        <v>111</v>
      </c>
      <c r="D2" s="8">
        <f t="shared" si="1"/>
        <v>113</v>
      </c>
      <c r="E2" s="8">
        <f t="shared" si="1"/>
        <v>116</v>
      </c>
      <c r="F2" s="8">
        <f t="shared" si="1"/>
        <v>117</v>
      </c>
      <c r="G2" s="8">
        <f t="shared" si="1"/>
        <v>114</v>
      </c>
      <c r="H2" s="8">
        <f t="shared" si="1"/>
        <v>109</v>
      </c>
      <c r="I2" s="8">
        <f t="shared" si="1"/>
        <v>112</v>
      </c>
      <c r="J2" s="8">
        <f t="shared" si="1"/>
        <v>110</v>
      </c>
      <c r="K2" s="8">
        <f t="shared" si="1"/>
        <v>108</v>
      </c>
      <c r="L2" s="8">
        <f t="shared" si="1"/>
        <v>102</v>
      </c>
      <c r="M2" s="8">
        <f t="shared" si="1"/>
        <v>103</v>
      </c>
      <c r="N2" s="8">
        <f t="shared" si="1"/>
        <v>106</v>
      </c>
      <c r="O2" s="8">
        <f t="shared" si="1"/>
        <v>100</v>
      </c>
      <c r="P2" s="8">
        <f t="shared" si="1"/>
        <v>101</v>
      </c>
      <c r="Q2" s="8">
        <f t="shared" si="1"/>
        <v>108</v>
      </c>
      <c r="R2" s="8">
        <f t="shared" si="1"/>
        <v>107</v>
      </c>
      <c r="S2" s="8">
        <f t="shared" si="1"/>
        <v>111</v>
      </c>
      <c r="T2" s="8">
        <f t="shared" si="1"/>
        <v>108</v>
      </c>
      <c r="U2" s="8">
        <f t="shared" si="1"/>
        <v>103</v>
      </c>
      <c r="V2" s="8">
        <f t="shared" si="1"/>
        <v>103</v>
      </c>
      <c r="W2" s="8">
        <f t="shared" si="1"/>
        <v>104</v>
      </c>
      <c r="X2" s="8">
        <f t="shared" si="1"/>
        <v>99</v>
      </c>
      <c r="Y2" s="8">
        <f t="shared" si="1"/>
        <v>89</v>
      </c>
      <c r="Z2" s="8">
        <f t="shared" si="1"/>
        <v>93</v>
      </c>
      <c r="AA2" s="8">
        <f t="shared" si="1"/>
        <v>92</v>
      </c>
      <c r="AB2" s="8">
        <f t="shared" si="1"/>
        <v>97</v>
      </c>
      <c r="AC2" s="8">
        <f t="shared" si="1"/>
        <v>92</v>
      </c>
      <c r="AD2" s="8">
        <f t="shared" si="1"/>
        <v>93</v>
      </c>
      <c r="AE2" s="8">
        <f t="shared" si="1"/>
        <v>89</v>
      </c>
      <c r="AF2" s="8">
        <f t="shared" si="1"/>
        <v>86</v>
      </c>
      <c r="AG2" s="8">
        <f t="shared" si="1"/>
        <v>93</v>
      </c>
      <c r="AH2" s="8">
        <f t="shared" si="1"/>
        <v>92</v>
      </c>
      <c r="AI2" s="8">
        <f t="shared" si="1"/>
        <v>95</v>
      </c>
      <c r="AJ2" s="8">
        <f t="shared" si="1"/>
        <v>98</v>
      </c>
      <c r="AK2" s="8">
        <f t="shared" si="1"/>
        <v>99</v>
      </c>
      <c r="AL2" s="8">
        <f t="shared" si="1"/>
        <v>99</v>
      </c>
      <c r="AM2" s="8">
        <f t="shared" si="1"/>
        <v>103</v>
      </c>
      <c r="AN2" s="8">
        <f t="shared" si="1"/>
        <v>110</v>
      </c>
      <c r="AO2" s="8">
        <f t="shared" si="1"/>
        <v>113</v>
      </c>
    </row>
    <row r="3" spans="1:43" s="10" customFormat="1" thickBot="1" x14ac:dyDescent="0.25">
      <c r="A3" s="9" t="s">
        <v>1</v>
      </c>
      <c r="B3" s="10">
        <v>25</v>
      </c>
      <c r="C3" s="10">
        <v>24</v>
      </c>
      <c r="D3" s="10">
        <v>23</v>
      </c>
      <c r="E3" s="10">
        <v>25</v>
      </c>
      <c r="F3" s="10">
        <v>25</v>
      </c>
      <c r="G3" s="10">
        <v>25</v>
      </c>
      <c r="H3" s="10">
        <v>25</v>
      </c>
      <c r="I3" s="10">
        <v>25</v>
      </c>
      <c r="J3" s="10">
        <v>25</v>
      </c>
      <c r="K3" s="10">
        <v>25</v>
      </c>
      <c r="L3" s="10">
        <v>26</v>
      </c>
      <c r="M3" s="10">
        <v>25</v>
      </c>
      <c r="N3" s="11">
        <v>26</v>
      </c>
      <c r="O3" s="10">
        <v>22</v>
      </c>
      <c r="P3" s="10">
        <v>18</v>
      </c>
      <c r="Q3" s="10">
        <v>20</v>
      </c>
      <c r="R3" s="10">
        <v>20</v>
      </c>
      <c r="S3" s="10">
        <v>21</v>
      </c>
      <c r="T3" s="10">
        <v>19</v>
      </c>
      <c r="U3" s="10">
        <v>17</v>
      </c>
      <c r="V3" s="10">
        <v>17</v>
      </c>
      <c r="W3" s="10">
        <v>20</v>
      </c>
      <c r="X3" s="10">
        <v>20</v>
      </c>
      <c r="Y3" s="10">
        <v>20</v>
      </c>
      <c r="Z3" s="10">
        <v>20</v>
      </c>
      <c r="AA3" s="10">
        <v>19</v>
      </c>
      <c r="AB3" s="10">
        <v>19</v>
      </c>
      <c r="AC3" s="10">
        <v>19</v>
      </c>
      <c r="AD3" s="10">
        <v>19</v>
      </c>
      <c r="AE3" s="10">
        <v>17</v>
      </c>
      <c r="AF3" s="10">
        <v>16</v>
      </c>
      <c r="AG3" s="10">
        <v>17</v>
      </c>
      <c r="AH3" s="10">
        <v>17</v>
      </c>
      <c r="AI3" s="10">
        <v>19</v>
      </c>
      <c r="AJ3" s="10">
        <v>21</v>
      </c>
      <c r="AK3" s="10">
        <v>20</v>
      </c>
      <c r="AL3" s="10">
        <v>21</v>
      </c>
      <c r="AM3" s="10">
        <v>21</v>
      </c>
      <c r="AN3" s="10">
        <v>25</v>
      </c>
      <c r="AO3" s="10">
        <v>25</v>
      </c>
      <c r="AQ3" s="10">
        <f>AVERAGE(B3:AP3)</f>
        <v>21.324999999999999</v>
      </c>
    </row>
    <row r="4" spans="1:43" thickBot="1" x14ac:dyDescent="0.25">
      <c r="A4" s="12" t="s">
        <v>2</v>
      </c>
      <c r="B4">
        <v>21</v>
      </c>
      <c r="C4">
        <v>22</v>
      </c>
      <c r="D4">
        <v>22</v>
      </c>
      <c r="E4">
        <v>23</v>
      </c>
      <c r="F4">
        <v>22</v>
      </c>
      <c r="G4">
        <v>22</v>
      </c>
      <c r="H4">
        <v>21</v>
      </c>
      <c r="I4">
        <v>22</v>
      </c>
      <c r="J4">
        <v>20</v>
      </c>
      <c r="K4">
        <v>20</v>
      </c>
      <c r="L4">
        <v>19</v>
      </c>
      <c r="M4">
        <v>19</v>
      </c>
      <c r="N4" s="5">
        <v>19</v>
      </c>
      <c r="O4">
        <v>14</v>
      </c>
      <c r="P4">
        <v>16</v>
      </c>
      <c r="Q4">
        <v>17</v>
      </c>
      <c r="R4">
        <v>16</v>
      </c>
      <c r="S4">
        <v>19</v>
      </c>
      <c r="T4">
        <v>19</v>
      </c>
      <c r="U4">
        <v>18</v>
      </c>
      <c r="V4">
        <v>18</v>
      </c>
      <c r="W4">
        <v>20</v>
      </c>
      <c r="X4">
        <v>20</v>
      </c>
      <c r="Y4">
        <v>15</v>
      </c>
      <c r="Z4">
        <v>18</v>
      </c>
      <c r="AA4">
        <v>19</v>
      </c>
      <c r="AB4">
        <v>19</v>
      </c>
      <c r="AC4">
        <v>18</v>
      </c>
      <c r="AD4">
        <v>18</v>
      </c>
      <c r="AE4">
        <v>17</v>
      </c>
      <c r="AF4">
        <v>17</v>
      </c>
      <c r="AG4">
        <v>17</v>
      </c>
      <c r="AH4">
        <v>17</v>
      </c>
      <c r="AI4">
        <v>18</v>
      </c>
      <c r="AJ4">
        <v>19</v>
      </c>
      <c r="AK4">
        <v>19</v>
      </c>
      <c r="AL4">
        <v>19</v>
      </c>
      <c r="AM4">
        <v>20</v>
      </c>
      <c r="AN4">
        <v>20</v>
      </c>
      <c r="AO4">
        <v>21</v>
      </c>
      <c r="AQ4" s="10">
        <f t="shared" ref="AQ4:AQ7" si="2">AVERAGE(B4:AP4)</f>
        <v>19</v>
      </c>
    </row>
    <row r="5" spans="1:43" thickBot="1" x14ac:dyDescent="0.25">
      <c r="A5" s="12" t="s">
        <v>3</v>
      </c>
      <c r="B5">
        <v>18</v>
      </c>
      <c r="C5">
        <v>18</v>
      </c>
      <c r="D5">
        <v>18</v>
      </c>
      <c r="E5">
        <v>18</v>
      </c>
      <c r="F5">
        <v>17</v>
      </c>
      <c r="G5">
        <v>17</v>
      </c>
      <c r="H5">
        <v>17</v>
      </c>
      <c r="I5">
        <v>17</v>
      </c>
      <c r="J5" s="30">
        <v>18</v>
      </c>
      <c r="K5">
        <v>17</v>
      </c>
      <c r="L5">
        <v>16</v>
      </c>
      <c r="M5">
        <v>17</v>
      </c>
      <c r="N5" s="5">
        <v>17</v>
      </c>
      <c r="O5">
        <v>21</v>
      </c>
      <c r="P5">
        <v>22</v>
      </c>
      <c r="Q5">
        <v>23</v>
      </c>
      <c r="R5">
        <v>23</v>
      </c>
      <c r="S5">
        <v>21</v>
      </c>
      <c r="T5">
        <v>21</v>
      </c>
      <c r="U5">
        <v>20</v>
      </c>
      <c r="V5">
        <v>20</v>
      </c>
      <c r="W5">
        <v>16</v>
      </c>
      <c r="X5">
        <v>15</v>
      </c>
      <c r="Y5">
        <v>12</v>
      </c>
      <c r="Z5">
        <v>11</v>
      </c>
      <c r="AA5">
        <v>14</v>
      </c>
      <c r="AB5">
        <v>16</v>
      </c>
      <c r="AC5">
        <v>15</v>
      </c>
      <c r="AD5">
        <v>15</v>
      </c>
      <c r="AE5">
        <v>12</v>
      </c>
      <c r="AF5">
        <v>11</v>
      </c>
      <c r="AG5">
        <v>14</v>
      </c>
      <c r="AH5">
        <v>14</v>
      </c>
      <c r="AI5">
        <v>14</v>
      </c>
      <c r="AJ5">
        <v>14</v>
      </c>
      <c r="AK5">
        <v>15</v>
      </c>
      <c r="AL5">
        <v>14</v>
      </c>
      <c r="AM5">
        <v>15</v>
      </c>
      <c r="AN5">
        <v>18</v>
      </c>
      <c r="AO5">
        <v>19</v>
      </c>
      <c r="AQ5" s="10">
        <f t="shared" si="2"/>
        <v>16.75</v>
      </c>
    </row>
    <row r="6" spans="1:43" ht="17" thickBot="1" x14ac:dyDescent="0.25">
      <c r="A6" s="12" t="s">
        <v>4</v>
      </c>
      <c r="B6">
        <v>28</v>
      </c>
      <c r="C6">
        <v>29</v>
      </c>
      <c r="D6">
        <v>29</v>
      </c>
      <c r="E6">
        <v>28</v>
      </c>
      <c r="F6">
        <v>30</v>
      </c>
      <c r="G6">
        <v>30</v>
      </c>
      <c r="H6">
        <v>28</v>
      </c>
      <c r="I6">
        <v>30</v>
      </c>
      <c r="J6">
        <v>29</v>
      </c>
      <c r="K6">
        <v>29</v>
      </c>
      <c r="L6">
        <v>25</v>
      </c>
      <c r="M6">
        <v>25</v>
      </c>
      <c r="N6" s="5">
        <v>26</v>
      </c>
      <c r="O6">
        <v>27</v>
      </c>
      <c r="P6">
        <v>28</v>
      </c>
      <c r="Q6">
        <v>30</v>
      </c>
      <c r="R6">
        <v>31</v>
      </c>
      <c r="S6">
        <v>32</v>
      </c>
      <c r="T6">
        <v>30</v>
      </c>
      <c r="U6">
        <v>29</v>
      </c>
      <c r="V6">
        <v>29</v>
      </c>
      <c r="W6">
        <v>28</v>
      </c>
      <c r="X6">
        <v>25</v>
      </c>
      <c r="Y6">
        <v>23</v>
      </c>
      <c r="Z6">
        <v>24</v>
      </c>
      <c r="AA6">
        <v>23</v>
      </c>
      <c r="AB6">
        <v>26</v>
      </c>
      <c r="AC6">
        <v>25</v>
      </c>
      <c r="AD6">
        <v>27</v>
      </c>
      <c r="AE6">
        <v>27</v>
      </c>
      <c r="AF6">
        <v>28</v>
      </c>
      <c r="AG6">
        <v>28</v>
      </c>
      <c r="AH6">
        <v>27</v>
      </c>
      <c r="AI6">
        <v>27</v>
      </c>
      <c r="AJ6">
        <v>27</v>
      </c>
      <c r="AK6">
        <v>26</v>
      </c>
      <c r="AL6">
        <v>27</v>
      </c>
      <c r="AM6">
        <v>28</v>
      </c>
      <c r="AN6">
        <v>28</v>
      </c>
      <c r="AO6">
        <v>28</v>
      </c>
      <c r="AQ6" s="10">
        <f t="shared" si="2"/>
        <v>27.6</v>
      </c>
    </row>
    <row r="7" spans="1:43" s="14" customFormat="1" thickBot="1" x14ac:dyDescent="0.25">
      <c r="A7" s="13" t="s">
        <v>5</v>
      </c>
      <c r="B7" s="14">
        <v>20</v>
      </c>
      <c r="C7" s="14">
        <v>18</v>
      </c>
      <c r="D7" s="14">
        <v>21</v>
      </c>
      <c r="E7" s="14">
        <v>22</v>
      </c>
      <c r="F7" s="14">
        <v>23</v>
      </c>
      <c r="G7" s="14">
        <v>20</v>
      </c>
      <c r="H7" s="14">
        <v>18</v>
      </c>
      <c r="I7" s="14">
        <v>18</v>
      </c>
      <c r="J7" s="14">
        <v>18</v>
      </c>
      <c r="K7" s="14">
        <v>17</v>
      </c>
      <c r="L7" s="14">
        <v>16</v>
      </c>
      <c r="M7" s="14">
        <v>17</v>
      </c>
      <c r="N7" s="15">
        <v>18</v>
      </c>
      <c r="O7" s="14">
        <v>16</v>
      </c>
      <c r="P7" s="14">
        <v>17</v>
      </c>
      <c r="Q7" s="14">
        <v>18</v>
      </c>
      <c r="R7" s="14">
        <v>17</v>
      </c>
      <c r="S7" s="14">
        <v>18</v>
      </c>
      <c r="T7" s="14">
        <v>19</v>
      </c>
      <c r="U7" s="14">
        <v>19</v>
      </c>
      <c r="V7" s="14">
        <v>19</v>
      </c>
      <c r="W7" s="14">
        <v>20</v>
      </c>
      <c r="X7" s="14">
        <v>19</v>
      </c>
      <c r="Y7" s="14">
        <v>19</v>
      </c>
      <c r="Z7" s="14">
        <v>20</v>
      </c>
      <c r="AA7" s="14">
        <v>17</v>
      </c>
      <c r="AB7" s="14">
        <v>17</v>
      </c>
      <c r="AC7" s="14">
        <v>15</v>
      </c>
      <c r="AD7" s="14">
        <v>14</v>
      </c>
      <c r="AE7" s="14">
        <v>16</v>
      </c>
      <c r="AF7" s="14">
        <v>14</v>
      </c>
      <c r="AG7" s="14">
        <v>17</v>
      </c>
      <c r="AH7" s="14">
        <v>17</v>
      </c>
      <c r="AI7" s="14">
        <v>17</v>
      </c>
      <c r="AJ7" s="14">
        <v>17</v>
      </c>
      <c r="AK7" s="14">
        <v>19</v>
      </c>
      <c r="AL7" s="14">
        <v>18</v>
      </c>
      <c r="AM7" s="14">
        <v>19</v>
      </c>
      <c r="AN7" s="14">
        <v>19</v>
      </c>
      <c r="AO7" s="14">
        <v>20</v>
      </c>
      <c r="AQ7" s="10">
        <f t="shared" si="2"/>
        <v>18.074999999999999</v>
      </c>
    </row>
    <row r="9" spans="1:43" x14ac:dyDescent="0.2">
      <c r="A9" t="s">
        <v>21</v>
      </c>
    </row>
    <row r="10" spans="1:43" ht="15" x14ac:dyDescent="0.2">
      <c r="A10" t="s">
        <v>8</v>
      </c>
    </row>
    <row r="11" spans="1:43" x14ac:dyDescent="0.2">
      <c r="A11" t="s">
        <v>20</v>
      </c>
    </row>
    <row r="12" spans="1:43" x14ac:dyDescent="0.2">
      <c r="A12" t="s">
        <v>18</v>
      </c>
    </row>
    <row r="13" spans="1:43" x14ac:dyDescent="0.2">
      <c r="A13" t="s">
        <v>19</v>
      </c>
    </row>
    <row r="19" spans="2:22" ht="15" x14ac:dyDescent="0.2">
      <c r="B19" s="1"/>
      <c r="C19" s="1"/>
    </row>
    <row r="20" spans="2:22" ht="15" x14ac:dyDescent="0.2">
      <c r="D20" s="24"/>
    </row>
    <row r="21" spans="2:22" ht="15" x14ac:dyDescent="0.2">
      <c r="D21" s="24"/>
    </row>
    <row r="22" spans="2:22" ht="15" x14ac:dyDescent="0.2">
      <c r="D22" s="24"/>
      <c r="E22" s="1"/>
    </row>
    <row r="23" spans="2:22" ht="15" x14ac:dyDescent="0.2">
      <c r="D23" s="24"/>
    </row>
    <row r="24" spans="2:22" ht="15" x14ac:dyDescent="0.2">
      <c r="D24" s="24"/>
    </row>
    <row r="26" spans="2:22" ht="15" x14ac:dyDescent="0.2">
      <c r="C26" s="2"/>
      <c r="D26" s="3"/>
      <c r="P26" s="28"/>
      <c r="Q26" s="28"/>
      <c r="R26" s="28"/>
      <c r="S26" s="28"/>
      <c r="T26" s="28"/>
      <c r="U26" s="28"/>
      <c r="V26" s="28"/>
    </row>
    <row r="27" spans="2:22" ht="15" x14ac:dyDescent="0.2">
      <c r="C27" s="2"/>
      <c r="D27" s="3"/>
      <c r="P27" s="28"/>
      <c r="Q27" s="28"/>
      <c r="R27" s="28"/>
      <c r="S27" s="28"/>
      <c r="T27" s="28"/>
      <c r="U27" s="28"/>
      <c r="V27" s="28"/>
    </row>
    <row r="28" spans="2:22" ht="15" x14ac:dyDescent="0.2">
      <c r="V28" s="28"/>
    </row>
    <row r="29" spans="2:22" ht="15" x14ac:dyDescent="0.2">
      <c r="V29" s="28"/>
    </row>
    <row r="30" spans="2:22" ht="15" x14ac:dyDescent="0.2">
      <c r="V30" s="28"/>
    </row>
    <row r="31" spans="2:22" ht="15" x14ac:dyDescent="0.2">
      <c r="V31" s="28"/>
    </row>
    <row r="32" spans="2:22" ht="15" x14ac:dyDescent="0.2">
      <c r="V32" s="28"/>
    </row>
    <row r="33" spans="22:22" ht="15" x14ac:dyDescent="0.2">
      <c r="V33" s="28"/>
    </row>
    <row r="34" spans="22:22" ht="15" x14ac:dyDescent="0.2">
      <c r="V34" s="28"/>
    </row>
    <row r="35" spans="22:22" ht="15" x14ac:dyDescent="0.2">
      <c r="V35" s="28"/>
    </row>
    <row r="36" spans="22:22" ht="15" x14ac:dyDescent="0.2">
      <c r="V36" s="28"/>
    </row>
    <row r="37" spans="22:22" ht="15" x14ac:dyDescent="0.2">
      <c r="V37" s="28"/>
    </row>
    <row r="38" spans="22:22" ht="15" x14ac:dyDescent="0.2">
      <c r="V38" s="28"/>
    </row>
    <row r="39" spans="22:22" ht="15" x14ac:dyDescent="0.2">
      <c r="V39" s="28"/>
    </row>
    <row r="40" spans="22:22" x14ac:dyDescent="0.2">
      <c r="V40" s="28"/>
    </row>
    <row r="41" spans="22:22" x14ac:dyDescent="0.2">
      <c r="V41" s="28"/>
    </row>
    <row r="42" spans="22:22" x14ac:dyDescent="0.2">
      <c r="V42" s="28"/>
    </row>
    <row r="43" spans="22:22" x14ac:dyDescent="0.2">
      <c r="V43" s="28"/>
    </row>
    <row r="44" spans="22:22" x14ac:dyDescent="0.2">
      <c r="V44" s="28"/>
    </row>
    <row r="45" spans="22:22" x14ac:dyDescent="0.2">
      <c r="V45" s="28"/>
    </row>
    <row r="46" spans="22:22" x14ac:dyDescent="0.2">
      <c r="V46" s="28"/>
    </row>
    <row r="47" spans="22:22" x14ac:dyDescent="0.2">
      <c r="V47" s="28"/>
    </row>
    <row r="48" spans="22:22" x14ac:dyDescent="0.2">
      <c r="V48" s="28"/>
    </row>
    <row r="49" spans="19:22" x14ac:dyDescent="0.2">
      <c r="V49" s="28"/>
    </row>
    <row r="50" spans="19:22" x14ac:dyDescent="0.2">
      <c r="V50" s="28"/>
    </row>
    <row r="51" spans="19:22" x14ac:dyDescent="0.2">
      <c r="V51" s="28"/>
    </row>
    <row r="52" spans="19:22" x14ac:dyDescent="0.2">
      <c r="V52" s="28"/>
    </row>
    <row r="53" spans="19:22" x14ac:dyDescent="0.2">
      <c r="S53" s="29"/>
      <c r="V53" s="28"/>
    </row>
    <row r="54" spans="19:22" x14ac:dyDescent="0.2">
      <c r="S54" s="29"/>
      <c r="V54" s="28"/>
    </row>
    <row r="55" spans="19:22" x14ac:dyDescent="0.2">
      <c r="V55" s="28"/>
    </row>
    <row r="56" spans="19:22" x14ac:dyDescent="0.2">
      <c r="V56" s="28"/>
    </row>
  </sheetData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Resumos</vt:lpstr>
      <vt:lpstr>Dados_transpostos</vt:lpstr>
      <vt:lpstr>Dados_originais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Guimaraes FAPESP 2018-14809-0</dc:creator>
  <cp:lastModifiedBy>Paulo Guimaraes FAPESP 2018-14809-0</cp:lastModifiedBy>
  <dcterms:created xsi:type="dcterms:W3CDTF">2024-03-19T19:32:46Z</dcterms:created>
  <dcterms:modified xsi:type="dcterms:W3CDTF">2024-03-29T03:29:30Z</dcterms:modified>
</cp:coreProperties>
</file>