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緊急醫療\"/>
    </mc:Choice>
  </mc:AlternateContent>
  <bookViews>
    <workbookView xWindow="0" yWindow="0" windowWidth="2150" windowHeight="0" tabRatio="805" firstSheet="4" activeTab="7"/>
  </bookViews>
  <sheets>
    <sheet name="參考" sheetId="1" r:id="rId1"/>
    <sheet name="醫院申請資料" sheetId="2" r:id="rId2"/>
    <sheet name="第一章、急診醫療領域" sheetId="3" r:id="rId3"/>
    <sheet name="第二章、急性腦中風醫療領域" sheetId="4" r:id="rId4"/>
    <sheet name="第三章、急性冠心症醫療領域" sheetId="5" r:id="rId5"/>
    <sheet name="第四章、緊急外傷醫療領域" sheetId="6" r:id="rId6"/>
    <sheet name="第五章、高危險妊娠及新生兒醫療領域" sheetId="7" r:id="rId7"/>
    <sheet name="第六章、加護病房照護領域" sheetId="8" r:id="rId8"/>
  </sheets>
  <definedNames>
    <definedName name="ACSE_01">'第三章、急性冠心症醫療領域'!$D$5:$G$5</definedName>
    <definedName name="ACSE_01_001">'第三章、急性冠心症醫療領域'!$D$5</definedName>
    <definedName name="ACSE_01_002">'第三章、急性冠心症醫療領域'!$E$5</definedName>
    <definedName name="ACSE_01_003">'第三章、急性冠心症醫療領域'!$F$5</definedName>
    <definedName name="ACSE_01_004">'第三章、急性冠心症醫療領域'!$G$5</definedName>
    <definedName name="ACSE_02">'第三章、急性冠心症醫療領域'!$D$6:$G$6</definedName>
    <definedName name="ACSE_02_001">'第三章、急性冠心症醫療領域'!$D$6</definedName>
    <definedName name="ACSE_02_002">'第三章、急性冠心症醫療領域'!$E$6</definedName>
    <definedName name="ACSE_02_003">'第三章、急性冠心症醫療領域'!$F$6</definedName>
    <definedName name="ACSE_02_004">'第三章、急性冠心症醫療領域'!$G$6</definedName>
    <definedName name="ACSE_03">'第三章、急性冠心症醫療領域'!$D$7:$G$7</definedName>
    <definedName name="ACSE_03_001">'第三章、急性冠心症醫療領域'!$D$7</definedName>
    <definedName name="ACSE_03_002">'第三章、急性冠心症醫療領域'!$E$7</definedName>
    <definedName name="ACSE_03_003">'第三章、急性冠心症醫療領域'!$F$7</definedName>
    <definedName name="ACSE_03_004">'第三章、急性冠心症醫療領域'!$G$7</definedName>
    <definedName name="ACSE_04">'第三章、急性冠心症醫療領域'!$D$8</definedName>
    <definedName name="ACSE_04_001">'第三章、急性冠心症醫療領域'!$D$8</definedName>
    <definedName name="ACSE_05">'第三章、急性冠心症醫療領域'!$B$11:$F$13</definedName>
    <definedName name="ACSE_05_001">'第三章、急性冠心症醫療領域'!$B$11:$B$13</definedName>
    <definedName name="ACSE_05_002">'第三章、急性冠心症醫療領域'!$C$11:$C$13</definedName>
    <definedName name="ACSE_05_003">'第三章、急性冠心症醫療領域'!$D$11:$D$13</definedName>
    <definedName name="ACSE_05_004">'第三章、急性冠心症醫療領域'!$E$11:$E$13</definedName>
    <definedName name="ACSE_05_005">'第三章、急性冠心症醫療領域'!$F$11:$F$13</definedName>
    <definedName name="ACSE_06">'第三章、急性冠心症醫療領域'!$B$14:$F$16</definedName>
    <definedName name="ACSE_06_001">'第三章、急性冠心症醫療領域'!$B$14:$B$16</definedName>
    <definedName name="ACSE_06_002">'第三章、急性冠心症醫療領域'!$C$14:$C$16</definedName>
    <definedName name="ACSE_06_003">'第三章、急性冠心症醫療領域'!$D$14:$D$16</definedName>
    <definedName name="ACSE_06_004">'第三章、急性冠心症醫療領域'!$E$14:$E$16</definedName>
    <definedName name="ACSE_06_005">'第三章、急性冠心症醫療領域'!$F$14:$F$16</definedName>
    <definedName name="ACSE_07">'第三章、急性冠心症醫療領域'!$B$21:$F$23</definedName>
    <definedName name="ACSE_07_001">'第三章、急性冠心症醫療領域'!$B$21:$B$23</definedName>
    <definedName name="ACSE_07_002">'第三章、急性冠心症醫療領域'!$C$21:$C$23</definedName>
    <definedName name="ACSE_07_003">'第三章、急性冠心症醫療領域'!$D$21:$D$23</definedName>
    <definedName name="ACSE_07_004">'第三章、急性冠心症醫療領域'!$E$21:$E$23</definedName>
    <definedName name="ACSE_07_005">'第三章、急性冠心症醫療領域'!$F$21:$F$23</definedName>
    <definedName name="ACSE_08">'第三章、急性冠心症醫療領域'!$D$29:$D$31</definedName>
    <definedName name="ACSE_08_001">'第三章、急性冠心症醫療領域'!$D$29</definedName>
    <definedName name="ACSE_08_002">'第三章、急性冠心症醫療領域'!$D$30</definedName>
    <definedName name="ACSE_08_003">'第三章、急性冠心症醫療領域'!$D$31</definedName>
    <definedName name="ACSE_09">'第三章、急性冠心症醫療領域'!$D$37:$D$39</definedName>
    <definedName name="ACSE_09_001">'第三章、急性冠心症醫療領域'!$D$37</definedName>
    <definedName name="ACSE_09_002">'第三章、急性冠心症醫療領域'!$D$38</definedName>
    <definedName name="ACSE_09_003">'第三章、急性冠心症醫療領域'!$D$39</definedName>
    <definedName name="ACSE_10">'第三章、急性冠心症醫療領域'!$D$45:$G$47</definedName>
    <definedName name="ACSE_10_001">'第三章、急性冠心症醫療領域'!$D$45</definedName>
    <definedName name="ACSE_10_002">'第三章、急性冠心症醫療領域'!$D$46</definedName>
    <definedName name="ACSE_10_003">'第三章、急性冠心症醫療領域'!$D$47</definedName>
    <definedName name="ACSE_10_004">'第三章、急性冠心症醫療領域'!$F$45</definedName>
    <definedName name="ACSE_10_005">'第三章、急性冠心症醫療領域'!$F$46</definedName>
    <definedName name="ACSE_10_006">'第三章、急性冠心症醫療領域'!$F$47</definedName>
    <definedName name="ACSE_11">'第三章、急性冠心症醫療領域'!$D$49:$G$51</definedName>
    <definedName name="ACSE_11_001">'第三章、急性冠心症醫療領域'!$D$49</definedName>
    <definedName name="ACSE_11_002">'第三章、急性冠心症醫療領域'!$D$50</definedName>
    <definedName name="ACSE_11_003">'第三章、急性冠心症醫療領域'!$D$51</definedName>
    <definedName name="ACSE_11_004">'第三章、急性冠心症醫療領域'!$F$49</definedName>
    <definedName name="ACSE_11_005">'第三章、急性冠心症醫療領域'!$F$50</definedName>
    <definedName name="ACSE_11_006">'第三章、急性冠心症醫療領域'!$F$51</definedName>
    <definedName name="ACSE_12">'第三章、急性冠心症醫療領域'!$D$53:$G$54</definedName>
    <definedName name="ACSE_12_001">'第三章、急性冠心症醫療領域'!$D$53</definedName>
    <definedName name="ACSE_12_002">'第三章、急性冠心症醫療領域'!$D$54</definedName>
    <definedName name="ACSE_12_003">'第三章、急性冠心症醫療領域'!$F$53</definedName>
    <definedName name="ACSE_12_004">'第三章、急性冠心症醫療領域'!$F$54</definedName>
    <definedName name="ASE_01">'第二章、急性腦中風醫療領域'!$D$6:$G$6</definedName>
    <definedName name="ASE_01_001">'第二章、急性腦中風醫療領域'!$D$6</definedName>
    <definedName name="ASE_01_002">'第二章、急性腦中風醫療領域'!$E$6</definedName>
    <definedName name="ASE_01_003">'第二章、急性腦中風醫療領域'!$F$6</definedName>
    <definedName name="ASE_01_004">'第二章、急性腦中風醫療領域'!$G$6</definedName>
    <definedName name="ASE_02">'第二章、急性腦中風醫療領域'!$D$7:$G$7</definedName>
    <definedName name="ASE_02_001">'第二章、急性腦中風醫療領域'!$D$7</definedName>
    <definedName name="ASE_02_002">'第二章、急性腦中風醫療領域'!$E$7</definedName>
    <definedName name="ASE_02_003">'第二章、急性腦中風醫療領域'!$F$7</definedName>
    <definedName name="ASE_02_004">'第二章、急性腦中風醫療領域'!$G$7</definedName>
    <definedName name="ASE_03">'第二章、急性腦中風醫療領域'!$D$8</definedName>
    <definedName name="ASE_03_001">'第二章、急性腦中風醫療領域'!$D$8</definedName>
    <definedName name="ASE_04">'第二章、急性腦中風醫療領域'!$B$11:$F$13</definedName>
    <definedName name="ASE_04_001">'第二章、急性腦中風醫療領域'!$B$11:$B$13</definedName>
    <definedName name="ASE_04_002">'第二章、急性腦中風醫療領域'!$C$11:$C$13</definedName>
    <definedName name="ASE_04_003">'第二章、急性腦中風醫療領域'!$D$11:$D$13</definedName>
    <definedName name="ASE_04_004">'第二章、急性腦中風醫療領域'!$E$11:$E$13</definedName>
    <definedName name="ASE_04_005">'第二章、急性腦中風醫療領域'!$F$11:$F$13</definedName>
    <definedName name="ASE_05">'第二章、急性腦中風醫療領域'!$B$17:$F$19</definedName>
    <definedName name="ASE_05_001">'第二章、急性腦中風醫療領域'!$B$17:$B$19</definedName>
    <definedName name="ASE_05_002">'第二章、急性腦中風醫療領域'!$C$17:$C$19</definedName>
    <definedName name="ASE_05_003">'第二章、急性腦中風醫療領域'!$D$17:$D$19</definedName>
    <definedName name="ASE_05_004">'第二章、急性腦中風醫療領域'!$E$17:$E$19</definedName>
    <definedName name="ASE_05_005">'第二章、急性腦中風醫療領域'!$F$17:$F$19</definedName>
    <definedName name="ASE_06">'第二章、急性腦中風醫療領域'!$D$25:$D$27</definedName>
    <definedName name="ASE_06_001">'第二章、急性腦中風醫療領域'!$D$25</definedName>
    <definedName name="ASE_06_002">'第二章、急性腦中風醫療領域'!$D$26</definedName>
    <definedName name="ASE_06_003">'第二章、急性腦中風醫療領域'!$D$27</definedName>
    <definedName name="ASE_07">'第二章、急性腦中風醫療領域'!$D$32:$D$33</definedName>
    <definedName name="ASE_07_001">'第二章、急性腦中風醫療領域'!$D$32</definedName>
    <definedName name="ASE_07_002">'第二章、急性腦中風醫療領域'!$D$33</definedName>
    <definedName name="ASE_08">'第二章、急性腦中風醫療領域'!$D$38:$D$43</definedName>
    <definedName name="ASE_08_001">'第二章、急性腦中風醫療領域'!$D$38</definedName>
    <definedName name="ASE_08_002">'第二章、急性腦中風醫療領域'!$D$39</definedName>
    <definedName name="ASE_08_003">'第二章、急性腦中風醫療領域'!$D$40</definedName>
    <definedName name="ASE_08_004">'第二章、急性腦中風醫療領域'!$D$41</definedName>
    <definedName name="ASE_08_005">'第二章、急性腦中風醫療領域'!$D$42</definedName>
    <definedName name="ASE_08_006">'第二章、急性腦中風醫療領域'!$D$43</definedName>
    <definedName name="ASE_09">'第二章、急性腦中風醫療領域'!$D$48:$D$50</definedName>
    <definedName name="ASE_09_001">'第二章、急性腦中風醫療領域'!$D$48</definedName>
    <definedName name="ASE_09_002">'第二章、急性腦中風醫療領域'!$D$49</definedName>
    <definedName name="ASE_09_003">'第二章、急性腦中風醫療領域'!$D$50</definedName>
    <definedName name="ASE_10">'第二章、急性腦中風醫療領域'!$D$56:$D$58</definedName>
    <definedName name="ASE_10_001">'第二章、急性腦中風醫療領域'!$D$56</definedName>
    <definedName name="ASE_10_002">'第二章、急性腦中風醫療領域'!$D$57</definedName>
    <definedName name="ASE_10_003">'第二章、急性腦中風醫療領域'!$D$58</definedName>
    <definedName name="ASE_11">'第二章、急性腦中風醫療領域'!$D$64:$D$66</definedName>
    <definedName name="ASE_11_001">'第二章、急性腦中風醫療領域'!$D$64</definedName>
    <definedName name="ASE_11_002">'第二章、急性腦中風醫療領域'!$D$65</definedName>
    <definedName name="ASE_11_003">'第二章、急性腦中風醫療領域'!$D$66</definedName>
    <definedName name="EMA_01">'第一章、急診醫療領域'!$D$5:$D$8</definedName>
    <definedName name="EMA_01_001">'第一章、急診醫療領域'!$D$5</definedName>
    <definedName name="EMA_01_002">'第一章、急診醫療領域'!$D$6</definedName>
    <definedName name="EMA_01_003">'第一章、急診醫療領域'!$D$7</definedName>
    <definedName name="EMA_01_004">'第一章、急診醫療領域'!$D$8</definedName>
    <definedName name="EMA_02">'第一章、急診醫療領域'!$D$9:$D$12</definedName>
    <definedName name="EMA_02_001">'第一章、急診醫療領域'!$D$9</definedName>
    <definedName name="EMA_02_002">'第一章、急診醫療領域'!$D$10</definedName>
    <definedName name="EMA_02_003">'第一章、急診醫療領域'!$D$11</definedName>
    <definedName name="EMA_02_004">'第一章、急診醫療領域'!$D$12</definedName>
    <definedName name="EMA_03">'第一章、急診醫療領域'!$D$13:$D$16</definedName>
    <definedName name="EMA_03_001">'第一章、急診醫療領域'!$D$13</definedName>
    <definedName name="EMA_03_002">'第一章、急診醫療領域'!$D$14</definedName>
    <definedName name="EMA_03_003">'第一章、急診醫療領域'!$D$15</definedName>
    <definedName name="EMA_03_004">'第一章、急診醫療領域'!$D$16</definedName>
    <definedName name="EMA_04">'第一章、急診醫療領域'!$D$20:$G$20</definedName>
    <definedName name="EMA_04_001">'第一章、急診醫療領域'!$D$20</definedName>
    <definedName name="EMA_04_002">'第一章、急診醫療領域'!$E$20</definedName>
    <definedName name="EMA_04_003">'第一章、急診醫療領域'!$F$20</definedName>
    <definedName name="EMA_04_004">'第一章、急診醫療領域'!$G$20</definedName>
    <definedName name="EMA_05">'第一章、急診醫療領域'!$D$21:$G$21</definedName>
    <definedName name="EMA_05_001">'第一章、急診醫療領域'!$D$21</definedName>
    <definedName name="EMA_05_002">'第一章、急診醫療領域'!$E$21</definedName>
    <definedName name="EMA_05_003">'第一章、急診醫療領域'!$F$21</definedName>
    <definedName name="EMA_05_004">'第一章、急診醫療領域'!$G$21</definedName>
    <definedName name="EMA_06">'第一章、急診醫療領域'!$D$22:$G$22</definedName>
    <definedName name="EMA_06_001">'第一章、急診醫療領域'!$D$22</definedName>
    <definedName name="EMA_06_002">'第一章、急診醫療領域'!$E$22</definedName>
    <definedName name="EMA_06_003">'第一章、急診醫療領域'!$F$22</definedName>
    <definedName name="EMA_06_004">'第一章、急診醫療領域'!$G$22</definedName>
    <definedName name="EMA_07">'第一章、急診醫療領域'!$D$23:$G$23</definedName>
    <definedName name="EMA_07_001">'第一章、急診醫療領域'!$D$23</definedName>
    <definedName name="EMA_07_002">'第一章、急診醫療領域'!$E$23</definedName>
    <definedName name="EMA_07_003">'第一章、急診醫療領域'!$F$23</definedName>
    <definedName name="EMA_07_004">'第一章、急診醫療領域'!$G$23</definedName>
    <definedName name="EMA_08">'第一章、急診醫療領域'!$F$26,'第一章、急診醫療領域'!$F$26:$F$30,'第一章、急診醫療領域'!$G$26:$G$27,'第一章、急診醫療領域'!$G$30</definedName>
    <definedName name="EMA_08_001">'第一章、急診醫療領域'!$F$26</definedName>
    <definedName name="EMA_08_002">'第一章、急診醫療領域'!$G$26</definedName>
    <definedName name="EMA_08_003">'第一章、急診醫療領域'!$F$27</definedName>
    <definedName name="EMA_08_004">'第一章、急診醫療領域'!$G$27</definedName>
    <definedName name="EMA_08_005">'第一章、急診醫療領域'!$F$28</definedName>
    <definedName name="EMA_08_006">'第一章、急診醫療領域'!$F$29</definedName>
    <definedName name="EMA_08_007">'第一章、急診醫療領域'!$F$30</definedName>
    <definedName name="EMA_08_008">'第一章、急診醫療領域'!$G$30</definedName>
    <definedName name="EMA_09">'第一章、急診醫療領域'!$F$32:$F$33,'第一章、急診醫療領域'!$F$34:$G$35,'第一章、急診醫療領域'!$F$36,'第一章、急診醫療領域'!$F$37:$G$37,'第一章、急診醫療領域'!$F$38:$F$39,'第一章、急診醫療領域'!$F$40:$G$40,'第一章、急診醫療領域'!$F$41,'第一章、急診醫療領域'!$F$42:$G$42,'第一章、急診醫療領域'!$F$43,'第一章、急診醫療領域'!$F$45:$G$45</definedName>
    <definedName name="EMA_09_001">'第一章、急診醫療領域'!$F$32</definedName>
    <definedName name="EMA_09_002">'第一章、急診醫療領域'!$F$33</definedName>
    <definedName name="EMA_09_003">'第一章、急診醫療領域'!$F$34</definedName>
    <definedName name="EMA_09_004">'第一章、急診醫療領域'!$F$35</definedName>
    <definedName name="EMA_09_005">'第一章、急診醫療領域'!$F$36</definedName>
    <definedName name="EMA_09_006">'第一章、急診醫療領域'!$F$37</definedName>
    <definedName name="EMA_09_007">'第一章、急診醫療領域'!$G$37</definedName>
    <definedName name="EMA_09_008">'第一章、急診醫療領域'!$F$38</definedName>
    <definedName name="EMA_09_009">'第一章、急診醫療領域'!$F$39</definedName>
    <definedName name="EMA_09_010">'第一章、急診醫療領域'!$F$40</definedName>
    <definedName name="EMA_09_011">'第一章、急診醫療領域'!$G$40</definedName>
    <definedName name="EMA_09_012">'第一章、急診醫療領域'!$F$41</definedName>
    <definedName name="EMA_09_013">'第一章、急診醫療領域'!$F$42</definedName>
    <definedName name="EMA_09_014">'第一章、急診醫療領域'!$G$42</definedName>
    <definedName name="EMA_09_015">'第一章、急診醫療領域'!$F$43</definedName>
    <definedName name="EMA_09_016">'第一章、急診醫療領域'!$F$45</definedName>
    <definedName name="EMA_09_017">'第一章、急診醫療領域'!$G$45</definedName>
    <definedName name="EMA_10">'第一章、急診醫療領域'!$F$49:$G$51</definedName>
    <definedName name="EMA_10_001">'第一章、急診醫療領域'!$F$49</definedName>
    <definedName name="EMA_10_002">'第一章、急診醫療領域'!$F$50</definedName>
    <definedName name="EMA_10_003">'第一章、急診醫療領域'!$F$51</definedName>
    <definedName name="EMA_11">'第一章、急診醫療領域'!$F$53:$G$55</definedName>
    <definedName name="EMA_11_001">'第一章、急診醫療領域'!$F$53</definedName>
    <definedName name="EMA_11_002">'第一章、急診醫療領域'!$F$54</definedName>
    <definedName name="EMA_11_003">'第一章、急診醫療領域'!$F$55</definedName>
    <definedName name="ETE_01">'第四章、緊急外傷醫療領域'!$D$5:$E$7</definedName>
    <definedName name="ETE_01_001">'第四章、緊急外傷醫療領域'!$D$5</definedName>
    <definedName name="ETE_01_002">'第四章、緊急外傷醫療領域'!$D$6</definedName>
    <definedName name="ETE_01_003">'第四章、緊急外傷醫療領域'!$D$7</definedName>
    <definedName name="ETE_02">'第四章、緊急外傷醫療領域'!$B$11:$F$14</definedName>
    <definedName name="ETE_02_001">'第四章、緊急外傷醫療領域'!$B$11:$B$14</definedName>
    <definedName name="ETE_02_002">'第四章、緊急外傷醫療領域'!$C$11:$C$14</definedName>
    <definedName name="ETE_02_003">'第四章、緊急外傷醫療領域'!$D$11:$D$14</definedName>
    <definedName name="ETE_02_004">'第四章、緊急外傷醫療領域'!$E$11:$E$14</definedName>
    <definedName name="ETE_02_005">'第四章、緊急外傷醫療領域'!$F$11:$F$14</definedName>
    <definedName name="ETE_03">'第四章、緊急外傷醫療領域'!$D$20:$D$22</definedName>
    <definedName name="ETE_03_001">'第四章、緊急外傷醫療領域'!$D$20</definedName>
    <definedName name="ETE_03_002">'第四章、緊急外傷醫療領域'!$D$21</definedName>
    <definedName name="ETE_03_003">'第四章、緊急外傷醫療領域'!$D$22</definedName>
    <definedName name="ETE_04">'第四章、緊急外傷醫療領域'!$D$28:$D$30</definedName>
    <definedName name="ETE_04_001">'第四章、緊急外傷醫療領域'!$D$28</definedName>
    <definedName name="ETE_04_002">'第四章、緊急外傷醫療領域'!$D$29</definedName>
    <definedName name="ETE_04_003">'第四章、緊急外傷醫療領域'!$D$30</definedName>
    <definedName name="ETE_05">'第四章、緊急外傷醫療領域'!$D$34:$D$44</definedName>
    <definedName name="ETE_05_000">'第四章、緊急外傷醫療領域'!$D$42</definedName>
    <definedName name="ETE_05_001">'第四章、緊急外傷醫療領域'!$D$34</definedName>
    <definedName name="ETE_05_002">'第四章、緊急外傷醫療領域'!$D$35</definedName>
    <definedName name="ETE_05_003">'第四章、緊急外傷醫療領域'!$D$36</definedName>
    <definedName name="ETE_05_004">'第四章、緊急外傷醫療領域'!$D$37</definedName>
    <definedName name="ETE_05_005">'第四章、緊急外傷醫療領域'!$D$38</definedName>
    <definedName name="ETE_05_006">'第四章、緊急外傷醫療領域'!$D$39</definedName>
    <definedName name="ETE_05_007">'第四章、緊急外傷醫療領域'!$D$40</definedName>
    <definedName name="ETE_05_008">'第四章、緊急外傷醫療領域'!$D$41</definedName>
    <definedName name="ETE_05_010">'第四章、緊急外傷醫療領域'!$D$43</definedName>
    <definedName name="ETE_05_011">'第四章、緊急外傷醫療領域'!$D$44</definedName>
    <definedName name="ETE_06">'第四章、緊急外傷醫療領域'!$D$49:$D$54</definedName>
    <definedName name="ETE_06_001">'第四章、緊急外傷醫療領域'!$D$49</definedName>
    <definedName name="ETE_06_002">'第四章、緊急外傷醫療領域'!$D$50</definedName>
    <definedName name="ETE_06_003">'第四章、緊急外傷醫療領域'!$D$51</definedName>
    <definedName name="ETE_06_004">'第四章、緊急外傷醫療領域'!$D$52</definedName>
    <definedName name="ETE_06_005">'第四章、緊急外傷醫療領域'!$D$53</definedName>
    <definedName name="ETE_06_006">'第四章、緊急外傷醫療領域'!$D$54</definedName>
    <definedName name="ETE_07">'第四章、緊急外傷醫療領域'!$D$60:$D$64</definedName>
    <definedName name="ETE_07_001">'第四章、緊急外傷醫療領域'!$D$60</definedName>
    <definedName name="ETE_07_002">'第四章、緊急外傷醫療領域'!$D$61</definedName>
    <definedName name="ETE_07_003">'第四章、緊急外傷醫療領域'!$D$62</definedName>
    <definedName name="ETE_07_004">'第四章、緊急外傷醫療領域'!$D$63</definedName>
    <definedName name="ETE_07_005">'第四章、緊急外傷醫療領域'!$D$64</definedName>
    <definedName name="ETE_08">'第四章、緊急外傷醫療領域'!$D$69:$D$71</definedName>
    <definedName name="ETE_08_001">'第四章、緊急外傷醫療領域'!$D$69</definedName>
    <definedName name="ETE_08_002">'第四章、緊急外傷醫療領域'!$D$70</definedName>
    <definedName name="ETE_08_003">'第四章、緊急外傷醫療領域'!$D$71</definedName>
    <definedName name="ETE_09">'第四章、緊急外傷醫療領域'!$D$77:$D$79</definedName>
    <definedName name="ETE_09_001">'第四章、緊急外傷醫療領域'!$D$77</definedName>
    <definedName name="ETE_09_002">'第四章、緊急外傷醫療領域'!$D$78</definedName>
    <definedName name="ETE_09_003">'第四章、緊急外傷醫療領域'!$D$79</definedName>
    <definedName name="ETE_10">'第四章、緊急外傷醫療領域'!$D$86:$D$94</definedName>
    <definedName name="ETE_10_001">'第四章、緊急外傷醫療領域'!$D$86</definedName>
    <definedName name="ETE_10_002">'第四章、緊急外傷醫療領域'!$D$87</definedName>
    <definedName name="ETE_10_003">'第四章、緊急外傷醫療領域'!$D$88</definedName>
    <definedName name="ETE_10_004">'第四章、緊急外傷醫療領域'!$D$89</definedName>
    <definedName name="ETE_10_005">'第四章、緊急外傷醫療領域'!$D$90</definedName>
    <definedName name="ETE_10_006">'第四章、緊急外傷醫療領域'!$D$91</definedName>
    <definedName name="ETE_10_007">'第四章、緊急外傷醫療領域'!$D$92</definedName>
    <definedName name="ETE_10_008">'第四章、緊急外傷醫療領域'!$D$93</definedName>
    <definedName name="ETE_10_009">'第四章、緊急外傷醫療領域'!$D$94</definedName>
    <definedName name="ETE_11">'第四章、緊急外傷醫療領域'!$E$86:$E$94</definedName>
    <definedName name="ETE_11_001">'第四章、緊急外傷醫療領域'!$E$86</definedName>
    <definedName name="ETE_11_002">'第四章、緊急外傷醫療領域'!$E$87</definedName>
    <definedName name="ETE_11_003">'第四章、緊急外傷醫療領域'!$E$88</definedName>
    <definedName name="ETE_11_004">'第四章、緊急外傷醫療領域'!$E$89</definedName>
    <definedName name="ETE_11_005">'第四章、緊急外傷醫療領域'!$E$90</definedName>
    <definedName name="ETE_11_006">'第四章、緊急外傷醫療領域'!$E$91</definedName>
    <definedName name="ETE_11_007">'第四章、緊急外傷醫療領域'!$E$92</definedName>
    <definedName name="ETE_11_008">'第四章、緊急外傷醫療領域'!$E$93</definedName>
    <definedName name="ETE_11_009">'第四章、緊急外傷醫療領域'!$E$94</definedName>
    <definedName name="ETE_12">'第四章、緊急外傷醫療領域'!$F$86:$F$94</definedName>
    <definedName name="ETE_12_001">'第四章、緊急外傷醫療領域'!$F$86</definedName>
    <definedName name="ETE_12_002">'第四章、緊急外傷醫療領域'!$F$87</definedName>
    <definedName name="ETE_12_003">'第四章、緊急外傷醫療領域'!$F$88</definedName>
    <definedName name="ETE_12_004">'第四章、緊急外傷醫療領域'!$F$89</definedName>
    <definedName name="ETE_12_005">'第四章、緊急外傷醫療領域'!$F$90</definedName>
    <definedName name="ETE_12_006">'第四章、緊急外傷醫療領域'!$F$91</definedName>
    <definedName name="ETE_12_007">'第四章、緊急外傷醫療領域'!$F$92</definedName>
    <definedName name="ETE_12_008">'第四章、緊急外傷醫療領域'!$F$93</definedName>
    <definedName name="ETE_12_009">'第四章、緊急外傷醫療領域'!$F$94</definedName>
    <definedName name="HRPN_01">'第五章、高危險妊娠及新生兒醫療領域'!$D$5:$E$7</definedName>
    <definedName name="HRPN_01_001">'第五章、高危險妊娠及新生兒醫療領域'!$D$5</definedName>
    <definedName name="HRPN_01_002">'第五章、高危險妊娠及新生兒醫療領域'!$D$6</definedName>
    <definedName name="HRPN_01_003">'第五章、高危險妊娠及新生兒醫療領域'!$D$7</definedName>
    <definedName name="HRPN_02">'第五章、高危險妊娠及新生兒醫療領域'!$D$13:$E$24</definedName>
    <definedName name="HRPN_02_001">'第五章、高危險妊娠及新生兒醫療領域'!$D$13</definedName>
    <definedName name="HRPN_02_002">'第五章、高危險妊娠及新生兒醫療領域'!$D$14</definedName>
    <definedName name="HRPN_02_003">'第五章、高危險妊娠及新生兒醫療領域'!$D$15</definedName>
    <definedName name="HRPN_02_004">'第五章、高危險妊娠及新生兒醫療領域'!$D$16</definedName>
    <definedName name="HRPN_02_005">'第五章、高危險妊娠及新生兒醫療領域'!$D$17</definedName>
    <definedName name="HRPN_02_006">'第五章、高危險妊娠及新生兒醫療領域'!$D$18</definedName>
    <definedName name="HRPN_02_007">'第五章、高危險妊娠及新生兒醫療領域'!$D$19</definedName>
    <definedName name="HRPN_02_008">'第五章、高危險妊娠及新生兒醫療領域'!$D$20</definedName>
    <definedName name="HRPN_02_009">'第五章、高危險妊娠及新生兒醫療領域'!$D$21</definedName>
    <definedName name="HRPN_02_010">'第五章、高危險妊娠及新生兒醫療領域'!$D$22</definedName>
    <definedName name="HRPN_02_011">'第五章、高危險妊娠及新生兒醫療領域'!$D$23</definedName>
    <definedName name="HRPN_02_012">'第五章、高危險妊娠及新生兒醫療領域'!$D$24</definedName>
    <definedName name="HRPN_03">'第五章、高危險妊娠及新生兒醫療領域'!$D$26:$E$28</definedName>
    <definedName name="HRPN_03_001">'第五章、高危險妊娠及新生兒醫療領域'!$D$26</definedName>
    <definedName name="HRPN_03_002">'第五章、高危險妊娠及新生兒醫療領域'!$D$27</definedName>
    <definedName name="HRPN_03_003">'第五章、高危險妊娠及新生兒醫療領域'!$D$28</definedName>
    <definedName name="HRPN_04">'第五章、高危險妊娠及新生兒醫療領域'!$D$33:$E$36</definedName>
    <definedName name="HRPN_04_001">'第五章、高危險妊娠及新生兒醫療領域'!$D$33</definedName>
    <definedName name="HRPN_04_002">'第五章、高危險妊娠及新生兒醫療領域'!$D$34</definedName>
    <definedName name="HRPN_04_003">'第五章、高危險妊娠及新生兒醫療領域'!$D$35</definedName>
    <definedName name="HRPN_04_004">'第五章、高危險妊娠及新生兒醫療領域'!$D$36</definedName>
    <definedName name="ICN_00">'第六章、加護病房照護領域'!$D$4:$AA$5</definedName>
    <definedName name="ICN_01">'第六章、加護病房照護領域'!$D$6:$AA$6</definedName>
    <definedName name="ICN_01_001">'第六章、加護病房照護領域'!$D$6</definedName>
    <definedName name="ICN_01_002">'第六章、加護病房照護領域'!$E$6</definedName>
    <definedName name="ICN_01_003">'第六章、加護病房照護領域'!$F$6</definedName>
    <definedName name="ICN_01_004">'第六章、加護病房照護領域'!$G$6</definedName>
    <definedName name="ICN_01_005">'第六章、加護病房照護領域'!$H$6</definedName>
    <definedName name="ICN_01_006">'第六章、加護病房照護領域'!$I$6</definedName>
    <definedName name="ICN_01_007">'第六章、加護病房照護領域'!$J$6</definedName>
    <definedName name="ICN_01_008">'第六章、加護病房照護領域'!$K$6</definedName>
    <definedName name="ICN_01_009">'第六章、加護病房照護領域'!$L$6</definedName>
    <definedName name="ICN_01_010">'第六章、加護病房照護領域'!$M$6</definedName>
    <definedName name="ICN_01_011">'第六章、加護病房照護領域'!$N$6</definedName>
    <definedName name="ICN_01_012">'第六章、加護病房照護領域'!$O$6</definedName>
    <definedName name="ICN_01_013">'第六章、加護病房照護領域'!$P$6</definedName>
    <definedName name="ICN_01_014">'第六章、加護病房照護領域'!$Q$6</definedName>
    <definedName name="ICN_01_015">'第六章、加護病房照護領域'!$R$6</definedName>
    <definedName name="ICN_01_016">'第六章、加護病房照護領域'!$S$6</definedName>
    <definedName name="ICN_01_017">'第六章、加護病房照護領域'!$T$6</definedName>
    <definedName name="ICN_01_018">'第六章、加護病房照護領域'!$U$6</definedName>
    <definedName name="ICN_01_019">'第六章、加護病房照護領域'!$V$6</definedName>
    <definedName name="ICN_01_020">'第六章、加護病房照護領域'!$W$6</definedName>
    <definedName name="ICN_01_021">'第六章、加護病房照護領域'!$X$6</definedName>
    <definedName name="ICN_01_022">'第六章、加護病房照護領域'!$Y$6</definedName>
    <definedName name="ICN_01_023">'第六章、加護病房照護領域'!$Z$6</definedName>
    <definedName name="ICN_01_024">'第六章、加護病房照護領域'!$AA$6</definedName>
    <definedName name="ICN_02">'第六章、加護病房照護領域'!$D$7:$AA$7</definedName>
    <definedName name="ICN_02_001">'第六章、加護病房照護領域'!$D$7</definedName>
    <definedName name="ICN_02_002">'第六章、加護病房照護領域'!$E$7</definedName>
    <definedName name="ICN_02_003">'第六章、加護病房照護領域'!$F$7</definedName>
    <definedName name="ICN_02_004">'第六章、加護病房照護領域'!$G$7</definedName>
    <definedName name="ICN_02_005">'第六章、加護病房照護領域'!$H$7</definedName>
    <definedName name="ICN_02_006">'第六章、加護病房照護領域'!$I$7</definedName>
    <definedName name="ICN_02_007">'第六章、加護病房照護領域'!$J$7</definedName>
    <definedName name="ICN_02_008">'第六章、加護病房照護領域'!$K$7</definedName>
    <definedName name="ICN_02_009">'第六章、加護病房照護領域'!$L$7</definedName>
    <definedName name="ICN_02_010">'第六章、加護病房照護領域'!$M$7</definedName>
    <definedName name="ICN_02_011">'第六章、加護病房照護領域'!$N$7</definedName>
    <definedName name="ICN_02_012">'第六章、加護病房照護領域'!$O$7</definedName>
    <definedName name="ICN_02_013">'第六章、加護病房照護領域'!$P$7</definedName>
    <definedName name="ICN_02_014">'第六章、加護病房照護領域'!$Q$7</definedName>
    <definedName name="ICN_02_015">'第六章、加護病房照護領域'!$R$7</definedName>
    <definedName name="ICN_02_016">'第六章、加護病房照護領域'!$S$7</definedName>
    <definedName name="ICN_02_017">'第六章、加護病房照護領域'!$T$7</definedName>
    <definedName name="ICN_02_018">'第六章、加護病房照護領域'!$U$7</definedName>
    <definedName name="ICN_02_019">'第六章、加護病房照護領域'!$V$7</definedName>
    <definedName name="ICN_02_020">'第六章、加護病房照護領域'!$W$7</definedName>
    <definedName name="ICN_02_021">'第六章、加護病房照護領域'!$X$7</definedName>
    <definedName name="ICN_02_022">'第六章、加護病房照護領域'!$Y$7</definedName>
    <definedName name="ICN_02_023">'第六章、加護病房照護領域'!$Z$7</definedName>
    <definedName name="ICN_02_024">'第六章、加護病房照護領域'!$AA$7</definedName>
    <definedName name="ICN_03">'第六章、加護病房照護領域'!$D$8:$AA$8</definedName>
    <definedName name="ICN_03_001">'第六章、加護病房照護領域'!$D$8</definedName>
    <definedName name="ICN_03_002">'第六章、加護病房照護領域'!$E$8</definedName>
    <definedName name="ICN_03_003">'第六章、加護病房照護領域'!$F$8</definedName>
    <definedName name="ICN_03_004">'第六章、加護病房照護領域'!$G$8</definedName>
    <definedName name="ICN_03_005">'第六章、加護病房照護領域'!$H$8</definedName>
    <definedName name="ICN_03_006">'第六章、加護病房照護領域'!$I$8</definedName>
    <definedName name="ICN_03_007">'第六章、加護病房照護領域'!$J$8</definedName>
    <definedName name="ICN_03_008">'第六章、加護病房照護領域'!$K$8</definedName>
    <definedName name="ICN_03_009">'第六章、加護病房照護領域'!$L$8</definedName>
    <definedName name="ICN_03_010">'第六章、加護病房照護領域'!$M$8</definedName>
    <definedName name="ICN_03_011">'第六章、加護病房照護領域'!$N$8</definedName>
    <definedName name="ICN_03_012">'第六章、加護病房照護領域'!$O$8</definedName>
    <definedName name="ICN_03_013">'第六章、加護病房照護領域'!$P$8</definedName>
    <definedName name="ICN_03_014">'第六章、加護病房照護領域'!$Q$8</definedName>
    <definedName name="ICN_03_015">'第六章、加護病房照護領域'!$R$8</definedName>
    <definedName name="ICN_03_016">'第六章、加護病房照護領域'!$S$8</definedName>
    <definedName name="ICN_03_017">'第六章、加護病房照護領域'!$T$8</definedName>
    <definedName name="ICN_03_018">'第六章、加護病房照護領域'!$U$8</definedName>
    <definedName name="ICN_03_019">'第六章、加護病房照護領域'!$V$8</definedName>
    <definedName name="ICN_03_020">'第六章、加護病房照護領域'!$W$8</definedName>
    <definedName name="ICN_03_021">'第六章、加護病房照護領域'!$X$8</definedName>
    <definedName name="ICN_03_022">'第六章、加護病房照護領域'!$Y$8</definedName>
    <definedName name="ICN_03_023">'第六章、加護病房照護領域'!$Z$8</definedName>
    <definedName name="ICN_03_024">'第六章、加護病房照護領域'!$AA$8</definedName>
    <definedName name="ICN_04">'第六章、加護病房照護領域'!$D$9:$AA$9</definedName>
    <definedName name="ICN_04_001">'第六章、加護病房照護領域'!$D$9</definedName>
    <definedName name="ICN_04_002">'第六章、加護病房照護領域'!$E$9</definedName>
    <definedName name="ICN_04_003">'第六章、加護病房照護領域'!$F$9</definedName>
    <definedName name="ICN_04_004">'第六章、加護病房照護領域'!$G$9</definedName>
    <definedName name="ICN_04_005">'第六章、加護病房照護領域'!$H$9</definedName>
    <definedName name="ICN_04_006">'第六章、加護病房照護領域'!$I$9</definedName>
    <definedName name="ICN_04_007">'第六章、加護病房照護領域'!$J$9</definedName>
    <definedName name="ICN_04_008">'第六章、加護病房照護領域'!$K$9</definedName>
    <definedName name="ICN_04_009">'第六章、加護病房照護領域'!$L$9</definedName>
    <definedName name="ICN_04_010">'第六章、加護病房照護領域'!$M$9</definedName>
    <definedName name="ICN_04_011">'第六章、加護病房照護領域'!$N$9</definedName>
    <definedName name="ICN_04_012">'第六章、加護病房照護領域'!$O$9</definedName>
    <definedName name="ICN_04_013">'第六章、加護病房照護領域'!$P$9</definedName>
    <definedName name="ICN_04_014">'第六章、加護病房照護領域'!$Q$9</definedName>
    <definedName name="ICN_04_015">'第六章、加護病房照護領域'!$R$9</definedName>
    <definedName name="ICN_04_016">'第六章、加護病房照護領域'!$S$9</definedName>
    <definedName name="ICN_04_017">'第六章、加護病房照護領域'!$T$9</definedName>
    <definedName name="ICN_04_018">'第六章、加護病房照護領域'!$U$9</definedName>
    <definedName name="ICN_04_019">'第六章、加護病房照護領域'!$V$9</definedName>
    <definedName name="ICN_04_020">'第六章、加護病房照護領域'!$W$9</definedName>
    <definedName name="ICN_04_021">'第六章、加護病房照護領域'!$X$9</definedName>
    <definedName name="ICN_04_022">'第六章、加護病房照護領域'!$Y$9</definedName>
    <definedName name="ICN_04_023">'第六章、加護病房照護領域'!$Z$9</definedName>
    <definedName name="ICN_04_024">'第六章、加護病房照護領域'!$AA$9</definedName>
    <definedName name="ICN_05">'第六章、加護病房照護領域'!$D$10:$AA$10</definedName>
    <definedName name="ICN_05_001">'第六章、加護病房照護領域'!$D$10</definedName>
    <definedName name="ICN_05_002">'第六章、加護病房照護領域'!$E$10</definedName>
    <definedName name="ICN_05_003">'第六章、加護病房照護領域'!$F$10</definedName>
    <definedName name="ICN_05_004">'第六章、加護病房照護領域'!$G$10</definedName>
    <definedName name="ICN_05_005">'第六章、加護病房照護領域'!$H$10</definedName>
    <definedName name="ICN_05_006">'第六章、加護病房照護領域'!$I$10</definedName>
    <definedName name="ICN_05_007">'第六章、加護病房照護領域'!$J$10</definedName>
    <definedName name="ICN_05_008">'第六章、加護病房照護領域'!$K$10</definedName>
    <definedName name="ICN_05_009">'第六章、加護病房照護領域'!$L$10</definedName>
    <definedName name="ICN_05_010">'第六章、加護病房照護領域'!$M$10</definedName>
    <definedName name="ICN_05_011">'第六章、加護病房照護領域'!$N$10</definedName>
    <definedName name="ICN_05_012">'第六章、加護病房照護領域'!$O$10</definedName>
    <definedName name="ICN_05_013">'第六章、加護病房照護領域'!$P$10</definedName>
    <definedName name="ICN_05_014">'第六章、加護病房照護領域'!$Q$10</definedName>
    <definedName name="ICN_05_015">'第六章、加護病房照護領域'!$R$10</definedName>
    <definedName name="ICN_05_016">'第六章、加護病房照護領域'!$S$10</definedName>
    <definedName name="ICN_05_017">'第六章、加護病房照護領域'!$T$10</definedName>
    <definedName name="ICN_05_018">'第六章、加護病房照護領域'!$U$10</definedName>
    <definedName name="ICN_05_019">'第六章、加護病房照護領域'!$V$10</definedName>
    <definedName name="ICN_05_020">'第六章、加護病房照護領域'!$W$10</definedName>
    <definedName name="ICN_05_021">'第六章、加護病房照護領域'!$X$10</definedName>
    <definedName name="ICN_05_022">'第六章、加護病房照護領域'!$Y$10</definedName>
    <definedName name="ICN_05_023">'第六章、加護病房照護領域'!$Z$10</definedName>
    <definedName name="ICN_05_024">'第六章、加護病房照護領域'!$AA$10</definedName>
    <definedName name="ICN_06">'第六章、加護病房照護領域'!$D$11:$AA$11</definedName>
    <definedName name="ICN_06_001">'第六章、加護病房照護領域'!$D$11</definedName>
    <definedName name="ICN_06_002">'第六章、加護病房照護領域'!$E$11</definedName>
    <definedName name="ICN_06_003">'第六章、加護病房照護領域'!$F$11</definedName>
    <definedName name="ICN_06_004">'第六章、加護病房照護領域'!$G$11</definedName>
    <definedName name="ICN_06_005">'第六章、加護病房照護領域'!$H$11</definedName>
    <definedName name="ICN_06_006">'第六章、加護病房照護領域'!$I$11</definedName>
    <definedName name="ICN_06_007">'第六章、加護病房照護領域'!$J$11</definedName>
    <definedName name="ICN_06_008">'第六章、加護病房照護領域'!$K$11</definedName>
    <definedName name="ICN_06_009">'第六章、加護病房照護領域'!$L$11</definedName>
    <definedName name="ICN_06_010">'第六章、加護病房照護領域'!$M$11</definedName>
    <definedName name="ICN_06_011">'第六章、加護病房照護領域'!$N$11</definedName>
    <definedName name="ICN_06_012">'第六章、加護病房照護領域'!$O$11</definedName>
    <definedName name="ICN_06_013">'第六章、加護病房照護領域'!$P$11</definedName>
    <definedName name="ICN_06_014">'第六章、加護病房照護領域'!$Q$11</definedName>
    <definedName name="ICN_06_015">'第六章、加護病房照護領域'!$R$11</definedName>
    <definedName name="ICN_06_016">'第六章、加護病房照護領域'!$S$11</definedName>
    <definedName name="ICN_06_017">'第六章、加護病房照護領域'!$T$11</definedName>
    <definedName name="ICN_06_018">'第六章、加護病房照護領域'!$U$11</definedName>
    <definedName name="ICN_06_019">'第六章、加護病房照護領域'!$V$11</definedName>
    <definedName name="ICN_06_020">'第六章、加護病房照護領域'!$W$11</definedName>
    <definedName name="ICN_06_021">'第六章、加護病房照護領域'!$X$11</definedName>
    <definedName name="ICN_06_022">'第六章、加護病房照護領域'!$Y$11</definedName>
    <definedName name="ICN_06_023">'第六章、加護病房照護領域'!$Z$11</definedName>
    <definedName name="ICN_06_024">'第六章、加護病房照護領域'!$AA$11</definedName>
    <definedName name="ICN_07">'第六章、加護病房照護領域'!$B$14:$F$19</definedName>
    <definedName name="ICN_07_001">'第六章、加護病房照護領域'!$B$14:$C$19</definedName>
    <definedName name="ICN_07_002">'第六章、加護病房照護領域'!$D$14:$D$19</definedName>
    <definedName name="ICN_07_003">'第六章、加護病房照護領域'!$E$14:$E$19</definedName>
    <definedName name="ICN_07_004">'第六章、加護病房照護領域'!$F$14:$F$19</definedName>
    <definedName name="ICN_08">'第六章、加護病房照護領域'!$D$23:$E$24</definedName>
    <definedName name="ICN_08_001">'第六章、加護病房照護領域'!$D$23</definedName>
    <definedName name="ICN_08_002">'第六章、加護病房照護領域'!$D$24</definedName>
    <definedName name="ICN_09">'第六章、加護病房照護領域'!$D$25:$E$26</definedName>
    <definedName name="ICN_09_001">'第六章、加護病房照護領域'!$D$25</definedName>
    <definedName name="ICN_09_002">'第六章、加護病房照護領域'!$D$26</definedName>
    <definedName name="ICN_10">'第六章、加護病房照護領域'!$D$33:$AA$33</definedName>
    <definedName name="ICN_10_001">'第六章、加護病房照護領域'!$D$33</definedName>
    <definedName name="ICN_10_002">'第六章、加護病房照護領域'!$E$33</definedName>
    <definedName name="ICN_10_003">'第六章、加護病房照護領域'!$F$33</definedName>
    <definedName name="ICN_10_004">'第六章、加護病房照護領域'!$G$33</definedName>
    <definedName name="ICN_10_005">'第六章、加護病房照護領域'!$H$33</definedName>
    <definedName name="ICN_10_006">'第六章、加護病房照護領域'!$I$33</definedName>
    <definedName name="ICN_10_007">'第六章、加護病房照護領域'!$J$33</definedName>
    <definedName name="ICN_10_008">'第六章、加護病房照護領域'!$K$33</definedName>
    <definedName name="ICN_10_009">'第六章、加護病房照護領域'!$L$33</definedName>
    <definedName name="ICN_10_010">'第六章、加護病房照護領域'!$M$33</definedName>
    <definedName name="ICN_10_011">'第六章、加護病房照護領域'!$N$33</definedName>
    <definedName name="ICN_10_012">'第六章、加護病房照護領域'!$O$33</definedName>
    <definedName name="ICN_10_013">'第六章、加護病房照護領域'!$P$33</definedName>
    <definedName name="ICN_10_014">'第六章、加護病房照護領域'!$Q$33</definedName>
    <definedName name="ICN_10_015">'第六章、加護病房照護領域'!$R$33</definedName>
    <definedName name="ICN_10_016">'第六章、加護病房照護領域'!$S$33</definedName>
    <definedName name="ICN_10_017">'第六章、加護病房照護領域'!$T$33</definedName>
    <definedName name="ICN_10_018">'第六章、加護病房照護領域'!$U$33</definedName>
    <definedName name="ICN_10_019">'第六章、加護病房照護領域'!$V$33</definedName>
    <definedName name="ICN_10_020">'第六章、加護病房照護領域'!$W$33</definedName>
    <definedName name="ICN_10_021">'第六章、加護病房照護領域'!$X$33</definedName>
    <definedName name="ICN_10_022">'第六章、加護病房照護領域'!$Y$33</definedName>
    <definedName name="ICN_10_023">'第六章、加護病房照護領域'!$Z$33</definedName>
    <definedName name="ICN_10_024">'第六章、加護病房照護領域'!$AA$33</definedName>
    <definedName name="ICN_11">'第六章、加護病房照護領域'!$D$34:$AA$34</definedName>
    <definedName name="ICN_11_001">'第六章、加護病房照護領域'!$D$34</definedName>
    <definedName name="ICN_11_002">'第六章、加護病房照護領域'!$E$34</definedName>
    <definedName name="ICN_11_003">'第六章、加護病房照護領域'!$F$34</definedName>
    <definedName name="ICN_11_004">'第六章、加護病房照護領域'!$G$34</definedName>
    <definedName name="ICN_11_005">'第六章、加護病房照護領域'!$H$34</definedName>
    <definedName name="ICN_11_006">'第六章、加護病房照護領域'!$I$34</definedName>
    <definedName name="ICN_11_007">'第六章、加護病房照護領域'!$J$34</definedName>
    <definedName name="ICN_11_008">'第六章、加護病房照護領域'!$K$34</definedName>
    <definedName name="ICN_11_009">'第六章、加護病房照護領域'!$L$34</definedName>
    <definedName name="ICN_11_010">'第六章、加護病房照護領域'!$M$34</definedName>
    <definedName name="ICN_11_011">'第六章、加護病房照護領域'!$N$34</definedName>
    <definedName name="ICN_11_012">'第六章、加護病房照護領域'!$O$34</definedName>
    <definedName name="ICN_11_013">'第六章、加護病房照護領域'!$P$34</definedName>
    <definedName name="ICN_11_014">'第六章、加護病房照護領域'!$Q$34</definedName>
    <definedName name="ICN_11_015">'第六章、加護病房照護領域'!$R$34</definedName>
    <definedName name="ICN_11_016">'第六章、加護病房照護領域'!$S$34</definedName>
    <definedName name="ICN_11_017">'第六章、加護病房照護領域'!$T$34</definedName>
    <definedName name="ICN_11_018">'第六章、加護病房照護領域'!$U$34</definedName>
    <definedName name="ICN_11_019">'第六章、加護病房照護領域'!$V$34</definedName>
    <definedName name="ICN_11_020">'第六章、加護病房照護領域'!$W$34</definedName>
    <definedName name="ICN_11_021">'第六章、加護病房照護領域'!$X$34</definedName>
    <definedName name="ICN_11_022">'第六章、加護病房照護領域'!$Y$34</definedName>
    <definedName name="ICN_11_023">'第六章、加護病房照護領域'!$Z$34</definedName>
    <definedName name="ICN_11_024">'第六章、加護病房照護領域'!$AA$34</definedName>
    <definedName name="ICN_12">'第六章、加護病房照護領域'!$D$35:$AA$35</definedName>
    <definedName name="ICN_12_001">'第六章、加護病房照護領域'!$D$35</definedName>
    <definedName name="ICN_12_002">'第六章、加護病房照護領域'!$E$35</definedName>
    <definedName name="ICN_12_003">'第六章、加護病房照護領域'!$F$35</definedName>
    <definedName name="ICN_12_004">'第六章、加護病房照護領域'!$G$35</definedName>
    <definedName name="ICN_12_005">'第六章、加護病房照護領域'!$H$35</definedName>
    <definedName name="ICN_12_006">'第六章、加護病房照護領域'!$I$35</definedName>
    <definedName name="ICN_12_007">'第六章、加護病房照護領域'!$J$35</definedName>
    <definedName name="ICN_12_008">'第六章、加護病房照護領域'!$K$35</definedName>
    <definedName name="ICN_12_009">'第六章、加護病房照護領域'!$L$35</definedName>
    <definedName name="ICN_12_010">'第六章、加護病房照護領域'!$M$35</definedName>
    <definedName name="ICN_12_011">'第六章、加護病房照護領域'!$N$35</definedName>
    <definedName name="ICN_12_012">'第六章、加護病房照護領域'!$O$35</definedName>
    <definedName name="ICN_12_013">'第六章、加護病房照護領域'!$P$35</definedName>
    <definedName name="ICN_12_014">'第六章、加護病房照護領域'!$Q$35</definedName>
    <definedName name="ICN_12_015">'第六章、加護病房照護領域'!$R$35</definedName>
    <definedName name="ICN_12_016">'第六章、加護病房照護領域'!$S$35</definedName>
    <definedName name="ICN_12_017">'第六章、加護病房照護領域'!$T$35</definedName>
    <definedName name="ICN_12_018">'第六章、加護病房照護領域'!$U$35</definedName>
    <definedName name="ICN_12_019">'第六章、加護病房照護領域'!$V$35</definedName>
    <definedName name="ICN_12_020">'第六章、加護病房照護領域'!$W$35</definedName>
    <definedName name="ICN_12_021">'第六章、加護病房照護領域'!$X$35</definedName>
    <definedName name="ICN_12_022">'第六章、加護病房照護領域'!$Y$35</definedName>
    <definedName name="ICN_12_023">'第六章、加護病房照護領域'!$Z$35</definedName>
    <definedName name="ICN_12_024">'第六章、加護病房照護領域'!$AA$35</definedName>
    <definedName name="ICN_13">'第六章、加護病房照護領域'!$D$36:$AA$36</definedName>
    <definedName name="ICN_13_001">'第六章、加護病房照護領域'!$D$36</definedName>
    <definedName name="ICN_13_002">'第六章、加護病房照護領域'!$E$36</definedName>
    <definedName name="ICN_13_003">'第六章、加護病房照護領域'!$F$36</definedName>
    <definedName name="ICN_13_004">'第六章、加護病房照護領域'!$G$36</definedName>
    <definedName name="ICN_13_005">'第六章、加護病房照護領域'!$H$36</definedName>
    <definedName name="ICN_13_006">'第六章、加護病房照護領域'!$I$36</definedName>
    <definedName name="ICN_13_007">'第六章、加護病房照護領域'!$J$36</definedName>
    <definedName name="ICN_13_008">'第六章、加護病房照護領域'!$K$36</definedName>
    <definedName name="ICN_13_009">'第六章、加護病房照護領域'!$L$36</definedName>
    <definedName name="ICN_13_010">'第六章、加護病房照護領域'!$M$36</definedName>
    <definedName name="ICN_13_011">'第六章、加護病房照護領域'!$N$36</definedName>
    <definedName name="ICN_13_012">'第六章、加護病房照護領域'!$O$36</definedName>
    <definedName name="ICN_13_013">'第六章、加護病房照護領域'!$P$36</definedName>
    <definedName name="ICN_13_014">'第六章、加護病房照護領域'!$Q$36</definedName>
    <definedName name="ICN_13_015">'第六章、加護病房照護領域'!$R$36</definedName>
    <definedName name="ICN_13_016">'第六章、加護病房照護領域'!$S$36</definedName>
    <definedName name="ICN_13_017">'第六章、加護病房照護領域'!$T$36</definedName>
    <definedName name="ICN_13_018">'第六章、加護病房照護領域'!$U$36</definedName>
    <definedName name="ICN_13_019">'第六章、加護病房照護領域'!$V$36</definedName>
    <definedName name="ICN_13_020">'第六章、加護病房照護領域'!$W$36</definedName>
    <definedName name="ICN_13_021">'第六章、加護病房照護領域'!$X$36</definedName>
    <definedName name="ICN_13_022">'第六章、加護病房照護領域'!$Y$36</definedName>
    <definedName name="ICN_13_023">'第六章、加護病房照護領域'!$Z$36</definedName>
    <definedName name="ICN_13_024">'第六章、加護病房照護領域'!$AA$36</definedName>
    <definedName name="ICN_14">'第六章、加護病房照護領域'!$D$37:$AA$37</definedName>
    <definedName name="ICN_14_001">'第六章、加護病房照護領域'!$D$37</definedName>
    <definedName name="ICN_14_002">'第六章、加護病房照護領域'!$E$37</definedName>
    <definedName name="ICN_14_003">'第六章、加護病房照護領域'!$F$37</definedName>
    <definedName name="ICN_14_004">'第六章、加護病房照護領域'!$G$37</definedName>
    <definedName name="ICN_14_005">'第六章、加護病房照護領域'!$H$37</definedName>
    <definedName name="ICN_14_006">'第六章、加護病房照護領域'!$I$37</definedName>
    <definedName name="ICN_14_007">'第六章、加護病房照護領域'!$J$37</definedName>
    <definedName name="ICN_14_008">'第六章、加護病房照護領域'!$K$37</definedName>
    <definedName name="ICN_14_009">'第六章、加護病房照護領域'!$L$37</definedName>
    <definedName name="ICN_14_010">'第六章、加護病房照護領域'!$M$37</definedName>
    <definedName name="ICN_14_011">'第六章、加護病房照護領域'!$N$37</definedName>
    <definedName name="ICN_14_012">'第六章、加護病房照護領域'!$O$37</definedName>
    <definedName name="ICN_14_013">'第六章、加護病房照護領域'!$P$37</definedName>
    <definedName name="ICN_14_014">'第六章、加護病房照護領域'!$Q$37</definedName>
    <definedName name="ICN_14_015">'第六章、加護病房照護領域'!$R$37</definedName>
    <definedName name="ICN_14_016">'第六章、加護病房照護領域'!$S$37</definedName>
    <definedName name="ICN_14_017">'第六章、加護病房照護領域'!$T$37</definedName>
    <definedName name="ICN_14_018">'第六章、加護病房照護領域'!$U$37</definedName>
    <definedName name="ICN_14_019">'第六章、加護病房照護領域'!$V$37</definedName>
    <definedName name="ICN_14_020">'第六章、加護病房照護領域'!$W$37</definedName>
    <definedName name="ICN_14_021">'第六章、加護病房照護領域'!$X$37</definedName>
    <definedName name="ICN_14_022">'第六章、加護病房照護領域'!$Y$37</definedName>
    <definedName name="ICN_14_023">'第六章、加護病房照護領域'!$Z$37</definedName>
    <definedName name="ICN_14_024">'第六章、加護病房照護領域'!$AA$37</definedName>
    <definedName name="ICN_15">'第六章、加護病房照護領域'!$D$38:$AA$38</definedName>
    <definedName name="ICN_15_001">'第六章、加護病房照護領域'!$D$38</definedName>
    <definedName name="ICN_15_002">'第六章、加護病房照護領域'!$E$38</definedName>
    <definedName name="ICN_15_003">'第六章、加護病房照護領域'!$F$38</definedName>
    <definedName name="ICN_15_004">'第六章、加護病房照護領域'!$G$38</definedName>
    <definedName name="ICN_15_005">'第六章、加護病房照護領域'!$H$38</definedName>
    <definedName name="ICN_15_006">'第六章、加護病房照護領域'!$I$38</definedName>
    <definedName name="ICN_15_007">'第六章、加護病房照護領域'!$J$38</definedName>
    <definedName name="ICN_15_008">'第六章、加護病房照護領域'!$K$38</definedName>
    <definedName name="ICN_15_009">'第六章、加護病房照護領域'!$L$38</definedName>
    <definedName name="ICN_15_010">'第六章、加護病房照護領域'!$M$38</definedName>
    <definedName name="ICN_15_011">'第六章、加護病房照護領域'!$N$38</definedName>
    <definedName name="ICN_15_012">'第六章、加護病房照護領域'!$O$38</definedName>
    <definedName name="ICN_15_013">'第六章、加護病房照護領域'!$P$38</definedName>
    <definedName name="ICN_15_014">'第六章、加護病房照護領域'!$Q$38</definedName>
    <definedName name="ICN_15_015">'第六章、加護病房照護領域'!$R$38</definedName>
    <definedName name="ICN_15_016">'第六章、加護病房照護領域'!$S$38</definedName>
    <definedName name="ICN_15_017">'第六章、加護病房照護領域'!$T$38</definedName>
    <definedName name="ICN_15_018">'第六章、加護病房照護領域'!$U$38</definedName>
    <definedName name="ICN_15_019">'第六章、加護病房照護領域'!$V$38</definedName>
    <definedName name="ICN_15_020">'第六章、加護病房照護領域'!$W$38</definedName>
    <definedName name="ICN_15_021">'第六章、加護病房照護領域'!$X$38</definedName>
    <definedName name="ICN_15_022">'第六章、加護病房照護領域'!$Y$38</definedName>
    <definedName name="ICN_15_023">'第六章、加護病房照護領域'!$Z$38</definedName>
    <definedName name="ICN_15_024">'第六章、加護病房照護領域'!$AA$38</definedName>
    <definedName name="ICN_16">'第六章、加護病房照護領域'!$D$39:$AA$39</definedName>
    <definedName name="ICN_16_001">'第六章、加護病房照護領域'!$D$39</definedName>
    <definedName name="ICN_16_002">'第六章、加護病房照護領域'!$E$39</definedName>
    <definedName name="ICN_16_003">'第六章、加護病房照護領域'!$F$39</definedName>
    <definedName name="ICN_16_004">'第六章、加護病房照護領域'!$G$39</definedName>
    <definedName name="ICN_16_005">'第六章、加護病房照護領域'!$H$39</definedName>
    <definedName name="ICN_16_006">'第六章、加護病房照護領域'!$I$39</definedName>
    <definedName name="ICN_16_007">'第六章、加護病房照護領域'!$J$39</definedName>
    <definedName name="ICN_16_008">'第六章、加護病房照護領域'!$K$39</definedName>
    <definedName name="ICN_16_009">'第六章、加護病房照護領域'!$L$39</definedName>
    <definedName name="ICN_16_010">'第六章、加護病房照護領域'!$M$39</definedName>
    <definedName name="ICN_16_011">'第六章、加護病房照護領域'!$N$39</definedName>
    <definedName name="ICN_16_012">'第六章、加護病房照護領域'!$O$39</definedName>
    <definedName name="ICN_16_013">'第六章、加護病房照護領域'!$P$39</definedName>
    <definedName name="ICN_16_014">'第六章、加護病房照護領域'!$Q$39</definedName>
    <definedName name="ICN_16_015">'第六章、加護病房照護領域'!$R$39</definedName>
    <definedName name="ICN_16_016">'第六章、加護病房照護領域'!$S$39</definedName>
    <definedName name="ICN_16_017">'第六章、加護病房照護領域'!$T$39</definedName>
    <definedName name="ICN_16_018">'第六章、加護病房照護領域'!$U$39</definedName>
    <definedName name="ICN_16_019">'第六章、加護病房照護領域'!$V$39</definedName>
    <definedName name="ICN_16_020">'第六章、加護病房照護領域'!$W$39</definedName>
    <definedName name="ICN_16_021">'第六章、加護病房照護領域'!$X$39</definedName>
    <definedName name="ICN_16_022">'第六章、加護病房照護領域'!$Y$39</definedName>
    <definedName name="ICN_16_023">'第六章、加護病房照護領域'!$Z$39</definedName>
    <definedName name="ICN_16_024">'第六章、加護病房照護領域'!$AA$39</definedName>
    <definedName name="ICN_17">'第六章、加護病房照護領域'!$D$45:$AA$45</definedName>
    <definedName name="ICN_17_001">'第六章、加護病房照護領域'!$D$45</definedName>
    <definedName name="ICN_17_002">'第六章、加護病房照護領域'!$E$45</definedName>
    <definedName name="ICN_17_003">'第六章、加護病房照護領域'!$F$45</definedName>
    <definedName name="ICN_17_004">'第六章、加護病房照護領域'!$G$45</definedName>
    <definedName name="ICN_17_005">'第六章、加護病房照護領域'!$H$45</definedName>
    <definedName name="ICN_17_006">'第六章、加護病房照護領域'!$I$45</definedName>
    <definedName name="ICN_17_007">'第六章、加護病房照護領域'!$J$45</definedName>
    <definedName name="ICN_17_008">'第六章、加護病房照護領域'!$K$45</definedName>
    <definedName name="ICN_17_009">'第六章、加護病房照護領域'!$L$45</definedName>
    <definedName name="ICN_17_010">'第六章、加護病房照護領域'!$M$45</definedName>
    <definedName name="ICN_17_011">'第六章、加護病房照護領域'!$N$45</definedName>
    <definedName name="ICN_17_012">'第六章、加護病房照護領域'!$O$45</definedName>
    <definedName name="ICN_17_013">'第六章、加護病房照護領域'!$P$45</definedName>
    <definedName name="ICN_17_014">'第六章、加護病房照護領域'!$Q$45</definedName>
    <definedName name="ICN_17_015">'第六章、加護病房照護領域'!$R$45</definedName>
    <definedName name="ICN_17_016">'第六章、加護病房照護領域'!$S$45</definedName>
    <definedName name="ICN_17_017">'第六章、加護病房照護領域'!$T$45</definedName>
    <definedName name="ICN_17_018">'第六章、加護病房照護領域'!$U$45</definedName>
    <definedName name="ICN_17_019">'第六章、加護病房照護領域'!$V$45</definedName>
    <definedName name="ICN_17_020">'第六章、加護病房照護領域'!$W$45</definedName>
    <definedName name="ICN_17_021">'第六章、加護病房照護領域'!$X$45</definedName>
    <definedName name="ICN_17_022">'第六章、加護病房照護領域'!$Y$45</definedName>
    <definedName name="ICN_17_023">'第六章、加護病房照護領域'!$Z$45</definedName>
    <definedName name="ICN_17_024">'第六章、加護病房照護領域'!$AA$45</definedName>
    <definedName name="ICN_18">'第六章、加護病房照護領域'!$D$46:$AA$46</definedName>
    <definedName name="ICN_18_001">'第六章、加護病房照護領域'!$D$46</definedName>
    <definedName name="ICN_18_002">'第六章、加護病房照護領域'!$E$46</definedName>
    <definedName name="ICN_18_003">'第六章、加護病房照護領域'!$F$46</definedName>
    <definedName name="ICN_18_004">'第六章、加護病房照護領域'!$G$46</definedName>
    <definedName name="ICN_18_005">'第六章、加護病房照護領域'!$H$46</definedName>
    <definedName name="ICN_18_006">'第六章、加護病房照護領域'!$I$46</definedName>
    <definedName name="ICN_18_007">'第六章、加護病房照護領域'!$J$46</definedName>
    <definedName name="ICN_18_008">'第六章、加護病房照護領域'!$K$46</definedName>
    <definedName name="ICN_18_009">'第六章、加護病房照護領域'!$L$46</definedName>
    <definedName name="ICN_18_010">'第六章、加護病房照護領域'!$M$46</definedName>
    <definedName name="ICN_18_011">'第六章、加護病房照護領域'!$N$46</definedName>
    <definedName name="ICN_18_012">'第六章、加護病房照護領域'!$O$46</definedName>
    <definedName name="ICN_18_013">'第六章、加護病房照護領域'!$P$46</definedName>
    <definedName name="ICN_18_014">'第六章、加護病房照護領域'!$Q$46</definedName>
    <definedName name="ICN_18_015">'第六章、加護病房照護領域'!$R$46</definedName>
    <definedName name="ICN_18_016">'第六章、加護病房照護領域'!$S$46</definedName>
    <definedName name="ICN_18_017">'第六章、加護病房照護領域'!$T$46</definedName>
    <definedName name="ICN_18_018">'第六章、加護病房照護領域'!$U$46</definedName>
    <definedName name="ICN_18_019">'第六章、加護病房照護領域'!$V$46</definedName>
    <definedName name="ICN_18_020">'第六章、加護病房照護領域'!$W$46</definedName>
    <definedName name="ICN_18_021">'第六章、加護病房照護領域'!$X$46</definedName>
    <definedName name="ICN_18_022">'第六章、加護病房照護領域'!$Y$46</definedName>
    <definedName name="ICN_18_023">'第六章、加護病房照護領域'!$Z$46</definedName>
    <definedName name="ICN_18_024">'第六章、加護病房照護領域'!$AA$46</definedName>
    <definedName name="ICN_19">'第六章、加護病房照護領域'!$D$47:$AA$47</definedName>
    <definedName name="ICN_19_001">'第六章、加護病房照護領域'!$D$47</definedName>
    <definedName name="ICN_19_002">'第六章、加護病房照護領域'!$E$47</definedName>
    <definedName name="ICN_19_003">'第六章、加護病房照護領域'!$F$47</definedName>
    <definedName name="ICN_19_004">'第六章、加護病房照護領域'!$G$47</definedName>
    <definedName name="ICN_19_005">'第六章、加護病房照護領域'!$H$47</definedName>
    <definedName name="ICN_19_006">'第六章、加護病房照護領域'!$I$47</definedName>
    <definedName name="ICN_19_007">'第六章、加護病房照護領域'!$J$47</definedName>
    <definedName name="ICN_19_008">'第六章、加護病房照護領域'!$K$47</definedName>
    <definedName name="ICN_19_009">'第六章、加護病房照護領域'!$L$47</definedName>
    <definedName name="ICN_19_010">'第六章、加護病房照護領域'!$M$47</definedName>
    <definedName name="ICN_19_011">'第六章、加護病房照護領域'!$N$47</definedName>
    <definedName name="ICN_19_012">'第六章、加護病房照護領域'!$O$47</definedName>
    <definedName name="ICN_19_013">'第六章、加護病房照護領域'!$P$47</definedName>
    <definedName name="ICN_19_014">'第六章、加護病房照護領域'!$Q$47</definedName>
    <definedName name="ICN_19_015">'第六章、加護病房照護領域'!$R$47</definedName>
    <definedName name="ICN_19_016">'第六章、加護病房照護領域'!$S$47</definedName>
    <definedName name="ICN_19_017">'第六章、加護病房照護領域'!$T$47</definedName>
    <definedName name="ICN_19_018">'第六章、加護病房照護領域'!$U$47</definedName>
    <definedName name="ICN_19_019">'第六章、加護病房照護領域'!$V$47</definedName>
    <definedName name="ICN_19_020">'第六章、加護病房照護領域'!$W$47</definedName>
    <definedName name="ICN_19_021">'第六章、加護病房照護領域'!$X$47</definedName>
    <definedName name="ICN_19_022">'第六章、加護病房照護領域'!$Y$47</definedName>
    <definedName name="ICN_19_023">'第六章、加護病房照護領域'!$Z$47</definedName>
    <definedName name="ICN_19_024">'第六章、加護病房照護領域'!$AA$47</definedName>
    <definedName name="ICN_20">'第六章、加護病房照護領域'!$D$48:$AA$48</definedName>
    <definedName name="ICN_20_001">'第六章、加護病房照護領域'!$D$48</definedName>
    <definedName name="ICN_20_002">'第六章、加護病房照護領域'!$E$48</definedName>
    <definedName name="ICN_20_003">'第六章、加護病房照護領域'!$F$48</definedName>
    <definedName name="ICN_20_004">'第六章、加護病房照護領域'!$G$48</definedName>
    <definedName name="ICN_20_005">'第六章、加護病房照護領域'!$H$48</definedName>
    <definedName name="ICN_20_006">'第六章、加護病房照護領域'!$I$48</definedName>
    <definedName name="ICN_20_007">'第六章、加護病房照護領域'!$J$48</definedName>
    <definedName name="ICN_20_008">'第六章、加護病房照護領域'!$K$48</definedName>
    <definedName name="ICN_20_009">'第六章、加護病房照護領域'!$L$48</definedName>
    <definedName name="ICN_20_010">'第六章、加護病房照護領域'!$M$48</definedName>
    <definedName name="ICN_20_011">'第六章、加護病房照護領域'!$N$48</definedName>
    <definedName name="ICN_20_012">'第六章、加護病房照護領域'!$O$48</definedName>
    <definedName name="ICN_20_013">'第六章、加護病房照護領域'!$P$48</definedName>
    <definedName name="ICN_20_014">'第六章、加護病房照護領域'!$Q$48</definedName>
    <definedName name="ICN_20_015">'第六章、加護病房照護領域'!$R$48</definedName>
    <definedName name="ICN_20_016">'第六章、加護病房照護領域'!$S$48</definedName>
    <definedName name="ICN_20_017">'第六章、加護病房照護領域'!$T$48</definedName>
    <definedName name="ICN_20_018">'第六章、加護病房照護領域'!$U$48</definedName>
    <definedName name="ICN_20_019">'第六章、加護病房照護領域'!$V$48</definedName>
    <definedName name="ICN_20_020">'第六章、加護病房照護領域'!$W$48</definedName>
    <definedName name="ICN_20_021">'第六章、加護病房照護領域'!$X$48</definedName>
    <definedName name="ICN_20_022">'第六章、加護病房照護領域'!$Y$48</definedName>
    <definedName name="ICN_20_023">'第六章、加護病房照護領域'!$Z$48</definedName>
    <definedName name="ICN_20_024">'第六章、加護病房照護領域'!$AA$48</definedName>
    <definedName name="ICN_21">'第六章、加護病房照護領域'!$D$49:$AA$49</definedName>
    <definedName name="ICN_21_001">'第六章、加護病房照護領域'!$D$49</definedName>
    <definedName name="ICN_21_002">'第六章、加護病房照護領域'!$E$49</definedName>
    <definedName name="ICN_21_003">'第六章、加護病房照護領域'!$F$49</definedName>
    <definedName name="ICN_21_004">'第六章、加護病房照護領域'!$G$49</definedName>
    <definedName name="ICN_21_005">'第六章、加護病房照護領域'!$H$49</definedName>
    <definedName name="ICN_21_006">'第六章、加護病房照護領域'!$I$49</definedName>
    <definedName name="ICN_21_007">'第六章、加護病房照護領域'!$J$49</definedName>
    <definedName name="ICN_21_008">'第六章、加護病房照護領域'!$K$49</definedName>
    <definedName name="ICN_21_009">'第六章、加護病房照護領域'!$L$49</definedName>
    <definedName name="ICN_21_010">'第六章、加護病房照護領域'!$M$49</definedName>
    <definedName name="ICN_21_011">'第六章、加護病房照護領域'!$N$49</definedName>
    <definedName name="ICN_21_012">'第六章、加護病房照護領域'!$O$49</definedName>
    <definedName name="ICN_21_013">'第六章、加護病房照護領域'!$P$49</definedName>
    <definedName name="ICN_21_014">'第六章、加護病房照護領域'!$Q$49</definedName>
    <definedName name="ICN_21_015">'第六章、加護病房照護領域'!$R$49</definedName>
    <definedName name="ICN_21_016">'第六章、加護病房照護領域'!$S$49</definedName>
    <definedName name="ICN_21_017">'第六章、加護病房照護領域'!$T$49</definedName>
    <definedName name="ICN_21_018">'第六章、加護病房照護領域'!$U$49</definedName>
    <definedName name="ICN_21_019">'第六章、加護病房照護領域'!$V$49</definedName>
    <definedName name="ICN_21_020">'第六章、加護病房照護領域'!$W$49</definedName>
    <definedName name="ICN_21_021">'第六章、加護病房照護領域'!$X$49</definedName>
    <definedName name="ICN_21_022">'第六章、加護病房照護領域'!$Y$49</definedName>
    <definedName name="ICN_21_023">'第六章、加護病房照護領域'!$Z$49</definedName>
    <definedName name="ICN_21_024">'第六章、加護病房照護領域'!$AA$49</definedName>
    <definedName name="ICN_22">'第六章、加護病房照護領域'!$D$50:$AA$50</definedName>
    <definedName name="ICN_22_001">'第六章、加護病房照護領域'!$D$50</definedName>
    <definedName name="ICN_22_002">'第六章、加護病房照護領域'!$E$50</definedName>
    <definedName name="ICN_22_003">'第六章、加護病房照護領域'!$F$50</definedName>
    <definedName name="ICN_22_004">'第六章、加護病房照護領域'!$G$50</definedName>
    <definedName name="ICN_22_005">'第六章、加護病房照護領域'!$H$50</definedName>
    <definedName name="ICN_22_006">'第六章、加護病房照護領域'!$I$50</definedName>
    <definedName name="ICN_22_007">'第六章、加護病房照護領域'!$J$50</definedName>
    <definedName name="ICN_22_008">'第六章、加護病房照護領域'!$K$50</definedName>
    <definedName name="ICN_22_009">'第六章、加護病房照護領域'!$L$50</definedName>
    <definedName name="ICN_22_010">'第六章、加護病房照護領域'!$M$50</definedName>
    <definedName name="ICN_22_011">'第六章、加護病房照護領域'!$N$50</definedName>
    <definedName name="ICN_22_012">'第六章、加護病房照護領域'!$O$50</definedName>
    <definedName name="ICN_22_013">'第六章、加護病房照護領域'!$P$50</definedName>
    <definedName name="ICN_22_014">'第六章、加護病房照護領域'!$Q$50</definedName>
    <definedName name="ICN_22_015">'第六章、加護病房照護領域'!$R$50</definedName>
    <definedName name="ICN_22_016">'第六章、加護病房照護領域'!$S$50</definedName>
    <definedName name="ICN_22_017">'第六章、加護病房照護領域'!$T$50</definedName>
    <definedName name="ICN_22_018">'第六章、加護病房照護領域'!$U$50</definedName>
    <definedName name="ICN_22_019">'第六章、加護病房照護領域'!$V$50</definedName>
    <definedName name="ICN_22_020">'第六章、加護病房照護領域'!$W$50</definedName>
    <definedName name="ICN_22_021">'第六章、加護病房照護領域'!$X$50</definedName>
    <definedName name="ICN_22_022">'第六章、加護病房照護領域'!$Y$50</definedName>
    <definedName name="ICN_22_023">'第六章、加護病房照護領域'!$Z$50</definedName>
    <definedName name="ICN_22_024">'第六章、加護病房照護領域'!$AA$50</definedName>
    <definedName name="ICN_23">'第六章、加護病房照護領域'!$D$51:$AA$51</definedName>
    <definedName name="ICN_23_001">'第六章、加護病房照護領域'!$D$51</definedName>
    <definedName name="ICN_23_002">'第六章、加護病房照護領域'!$E$51</definedName>
    <definedName name="ICN_23_003">'第六章、加護病房照護領域'!$F$51</definedName>
    <definedName name="ICN_23_004">'第六章、加護病房照護領域'!$G$51</definedName>
    <definedName name="ICN_23_005">'第六章、加護病房照護領域'!$H$51</definedName>
    <definedName name="ICN_23_006">'第六章、加護病房照護領域'!$I$51</definedName>
    <definedName name="ICN_23_007">'第六章、加護病房照護領域'!$J$51</definedName>
    <definedName name="ICN_23_008">'第六章、加護病房照護領域'!$K$51</definedName>
    <definedName name="ICN_23_009">'第六章、加護病房照護領域'!$L$51</definedName>
    <definedName name="ICN_23_010">'第六章、加護病房照護領域'!$M$51</definedName>
    <definedName name="ICN_23_011">'第六章、加護病房照護領域'!$N$51</definedName>
    <definedName name="ICN_23_012">'第六章、加護病房照護領域'!$O$51</definedName>
    <definedName name="ICN_23_013">'第六章、加護病房照護領域'!$P$51</definedName>
    <definedName name="ICN_23_014">'第六章、加護病房照護領域'!$Q$51</definedName>
    <definedName name="ICN_23_015">'第六章、加護病房照護領域'!$R$51</definedName>
    <definedName name="ICN_23_016">'第六章、加護病房照護領域'!$S$51</definedName>
    <definedName name="ICN_23_017">'第六章、加護病房照護領域'!$T$51</definedName>
    <definedName name="ICN_23_018">'第六章、加護病房照護領域'!$U$51</definedName>
    <definedName name="ICN_23_019">'第六章、加護病房照護領域'!$V$51</definedName>
    <definedName name="ICN_23_020">'第六章、加護病房照護領域'!$W$51</definedName>
    <definedName name="ICN_23_021">'第六章、加護病房照護領域'!$X$51</definedName>
    <definedName name="ICN_23_022">'第六章、加護病房照護領域'!$Y$51</definedName>
    <definedName name="ICN_23_023">'第六章、加護病房照護領域'!$Z$51</definedName>
    <definedName name="ICN_23_024">'第六章、加護病房照護領域'!$AA$51</definedName>
    <definedName name="ICN_24">'第六章、加護病房照護領域'!$D$52:$AA$52</definedName>
    <definedName name="ICN_24_001">'第六章、加護病房照護領域'!$D$52</definedName>
    <definedName name="ICN_24_002">'第六章、加護病房照護領域'!$E$52</definedName>
    <definedName name="ICN_24_003">'第六章、加護病房照護領域'!$F$52</definedName>
    <definedName name="ICN_24_004">'第六章、加護病房照護領域'!$G$52</definedName>
    <definedName name="ICN_24_005">'第六章、加護病房照護領域'!$H$52</definedName>
    <definedName name="ICN_24_006">'第六章、加護病房照護領域'!$I$52</definedName>
    <definedName name="ICN_24_007">'第六章、加護病房照護領域'!$J$52</definedName>
    <definedName name="ICN_24_008">'第六章、加護病房照護領域'!$K$52</definedName>
    <definedName name="ICN_24_009">'第六章、加護病房照護領域'!$L$52</definedName>
    <definedName name="ICN_24_010">'第六章、加護病房照護領域'!$M$52</definedName>
    <definedName name="ICN_24_011">'第六章、加護病房照護領域'!$N$52</definedName>
    <definedName name="ICN_24_012">'第六章、加護病房照護領域'!$O$52</definedName>
    <definedName name="ICN_24_013">'第六章、加護病房照護領域'!$P$52</definedName>
    <definedName name="ICN_24_014">'第六章、加護病房照護領域'!$Q$52</definedName>
    <definedName name="ICN_24_015">'第六章、加護病房照護領域'!$R$52</definedName>
    <definedName name="ICN_24_016">'第六章、加護病房照護領域'!$S$52</definedName>
    <definedName name="ICN_24_017">'第六章、加護病房照護領域'!$T$52</definedName>
    <definedName name="ICN_24_018">'第六章、加護病房照護領域'!$U$52</definedName>
    <definedName name="ICN_24_019">'第六章、加護病房照護領域'!$V$52</definedName>
    <definedName name="ICN_24_020">'第六章、加護病房照護領域'!$W$52</definedName>
    <definedName name="ICN_24_021">'第六章、加護病房照護領域'!$X$52</definedName>
    <definedName name="ICN_24_022">'第六章、加護病房照護領域'!$Y$52</definedName>
    <definedName name="ICN_24_023">'第六章、加護病房照護領域'!$Z$52</definedName>
    <definedName name="ICN_24_024">'第六章、加護病房照護領域'!$AA$52</definedName>
    <definedName name="ICN_25">'第六章、加護病房照護領域'!$D$53:$AA$53</definedName>
    <definedName name="ICN_25_001">'第六章、加護病房照護領域'!$D$53</definedName>
    <definedName name="ICN_25_002">'第六章、加護病房照護領域'!$E$53</definedName>
    <definedName name="ICN_25_003">'第六章、加護病房照護領域'!$F$53</definedName>
    <definedName name="ICN_25_004">'第六章、加護病房照護領域'!$G$53</definedName>
    <definedName name="ICN_25_005">'第六章、加護病房照護領域'!$H$53</definedName>
    <definedName name="ICN_25_006">'第六章、加護病房照護領域'!$I$53</definedName>
    <definedName name="ICN_25_007">'第六章、加護病房照護領域'!$J$53</definedName>
    <definedName name="ICN_25_008">'第六章、加護病房照護領域'!$K$53</definedName>
    <definedName name="ICN_25_009">'第六章、加護病房照護領域'!$L$53</definedName>
    <definedName name="ICN_25_010">'第六章、加護病房照護領域'!$M$53</definedName>
    <definedName name="ICN_25_011">'第六章、加護病房照護領域'!$N$53</definedName>
    <definedName name="ICN_25_012">'第六章、加護病房照護領域'!$O$53</definedName>
    <definedName name="ICN_25_013">'第六章、加護病房照護領域'!$P$53</definedName>
    <definedName name="ICN_25_014">'第六章、加護病房照護領域'!$Q$53</definedName>
    <definedName name="ICN_25_015">'第六章、加護病房照護領域'!$R$53</definedName>
    <definedName name="ICN_25_016">'第六章、加護病房照護領域'!$S$53</definedName>
    <definedName name="ICN_25_017">'第六章、加護病房照護領域'!$T$53</definedName>
    <definedName name="ICN_25_018">'第六章、加護病房照護領域'!$U$53</definedName>
    <definedName name="ICN_25_019">'第六章、加護病房照護領域'!$V$53</definedName>
    <definedName name="ICN_25_020">'第六章、加護病房照護領域'!$W$53</definedName>
    <definedName name="ICN_25_021">'第六章、加護病房照護領域'!$X$53</definedName>
    <definedName name="ICN_25_022">'第六章、加護病房照護領域'!$Y$53</definedName>
    <definedName name="ICN_25_023">'第六章、加護病房照護領域'!$Z$53</definedName>
    <definedName name="ICN_25_024">'第六章、加護病房照護領域'!$AA$53</definedName>
    <definedName name="ICN_26">'第六章、加護病房照護領域'!$D$54:$AA$54</definedName>
    <definedName name="ICN_26_001">'第六章、加護病房照護領域'!$D$54</definedName>
    <definedName name="ICN_26_002">'第六章、加護病房照護領域'!$E$54</definedName>
    <definedName name="ICN_26_003">'第六章、加護病房照護領域'!$F$54</definedName>
    <definedName name="ICN_26_004">'第六章、加護病房照護領域'!$G$54</definedName>
    <definedName name="ICN_26_005">'第六章、加護病房照護領域'!$H$54</definedName>
    <definedName name="ICN_26_006">'第六章、加護病房照護領域'!$I$54</definedName>
    <definedName name="ICN_26_007">'第六章、加護病房照護領域'!$J$54</definedName>
    <definedName name="ICN_26_008">'第六章、加護病房照護領域'!$K$54</definedName>
    <definedName name="ICN_26_009">'第六章、加護病房照護領域'!$L$54</definedName>
    <definedName name="ICN_26_010">'第六章、加護病房照護領域'!$M$54</definedName>
    <definedName name="ICN_26_011">'第六章、加護病房照護領域'!$N$54</definedName>
    <definedName name="ICN_26_012">'第六章、加護病房照護領域'!$O$54</definedName>
    <definedName name="ICN_26_013">'第六章、加護病房照護領域'!$P$54</definedName>
    <definedName name="ICN_26_014">'第六章、加護病房照護領域'!$Q$54</definedName>
    <definedName name="ICN_26_015">'第六章、加護病房照護領域'!$R$54</definedName>
    <definedName name="ICN_26_016">'第六章、加護病房照護領域'!$S$54</definedName>
    <definedName name="ICN_26_017">'第六章、加護病房照護領域'!$T$54</definedName>
    <definedName name="ICN_26_018">'第六章、加護病房照護領域'!$U$54</definedName>
    <definedName name="ICN_26_019">'第六章、加護病房照護領域'!$V$54</definedName>
    <definedName name="ICN_26_020">'第六章、加護病房照護領域'!$W$54</definedName>
    <definedName name="ICN_26_021">'第六章、加護病房照護領域'!$X$54</definedName>
    <definedName name="ICN_26_022">'第六章、加護病房照護領域'!$Y$54</definedName>
    <definedName name="ICN_26_023">'第六章、加護病房照護領域'!$Z$54</definedName>
    <definedName name="ICN_26_024">'第六章、加護病房照護領域'!$AA$54</definedName>
    <definedName name="ICN_27">'第六章、加護病房照護領域'!$D$55:$AA$55</definedName>
    <definedName name="ICN_27_001">'第六章、加護病房照護領域'!$D$55</definedName>
    <definedName name="ICN_27_002">'第六章、加護病房照護領域'!$E$55</definedName>
    <definedName name="ICN_27_003">'第六章、加護病房照護領域'!$F$55</definedName>
    <definedName name="ICN_27_004">'第六章、加護病房照護領域'!$G$55</definedName>
    <definedName name="ICN_27_005">'第六章、加護病房照護領域'!$H$55</definedName>
    <definedName name="ICN_27_006">'第六章、加護病房照護領域'!$I$55</definedName>
    <definedName name="ICN_27_007">'第六章、加護病房照護領域'!$J$55</definedName>
    <definedName name="ICN_27_008">'第六章、加護病房照護領域'!$K$55</definedName>
    <definedName name="ICN_27_009">'第六章、加護病房照護領域'!$L$55</definedName>
    <definedName name="ICN_27_010">'第六章、加護病房照護領域'!$M$55</definedName>
    <definedName name="ICN_27_011">'第六章、加護病房照護領域'!$N$55</definedName>
    <definedName name="ICN_27_012">'第六章、加護病房照護領域'!$O$55</definedName>
    <definedName name="ICN_27_013">'第六章、加護病房照護領域'!$P$55</definedName>
    <definedName name="ICN_27_014">'第六章、加護病房照護領域'!$Q$55</definedName>
    <definedName name="ICN_27_015">'第六章、加護病房照護領域'!$R$55</definedName>
    <definedName name="ICN_27_016">'第六章、加護病房照護領域'!$S$55</definedName>
    <definedName name="ICN_27_017">'第六章、加護病房照護領域'!$T$55</definedName>
    <definedName name="ICN_27_018">'第六章、加護病房照護領域'!$U$55</definedName>
    <definedName name="ICN_27_019">'第六章、加護病房照護領域'!$V$55</definedName>
    <definedName name="ICN_27_020">'第六章、加護病房照護領域'!$W$55</definedName>
    <definedName name="ICN_27_021">'第六章、加護病房照護領域'!$X$55</definedName>
    <definedName name="ICN_27_022">'第六章、加護病房照護領域'!$Y$55</definedName>
    <definedName name="ICN_27_023">'第六章、加護病房照護領域'!$Z$55</definedName>
    <definedName name="ICN_27_024">'第六章、加護病房照護領域'!$AA$55</definedName>
    <definedName name="ICN_28">'第六章、加護病房照護領域'!$D$56:$AA$56</definedName>
    <definedName name="ICN_28_001">'第六章、加護病房照護領域'!$D$56</definedName>
    <definedName name="ICN_28_002">'第六章、加護病房照護領域'!$E$56</definedName>
    <definedName name="ICN_28_003">'第六章、加護病房照護領域'!$F$56</definedName>
    <definedName name="ICN_28_004">'第六章、加護病房照護領域'!$G$56</definedName>
    <definedName name="ICN_28_005">'第六章、加護病房照護領域'!$H$56</definedName>
    <definedName name="ICN_28_006">'第六章、加護病房照護領域'!$I$56</definedName>
    <definedName name="ICN_28_007">'第六章、加護病房照護領域'!$J$56</definedName>
    <definedName name="ICN_28_008">'第六章、加護病房照護領域'!$K$56</definedName>
    <definedName name="ICN_28_009">'第六章、加護病房照護領域'!$L$56</definedName>
    <definedName name="ICN_28_010">'第六章、加護病房照護領域'!$M$56</definedName>
    <definedName name="ICN_28_011">'第六章、加護病房照護領域'!$N$56</definedName>
    <definedName name="ICN_28_012">'第六章、加護病房照護領域'!$O$56</definedName>
    <definedName name="ICN_28_013">'第六章、加護病房照護領域'!$P$56</definedName>
    <definedName name="ICN_28_014">'第六章、加護病房照護領域'!$Q$56</definedName>
    <definedName name="ICN_28_015">'第六章、加護病房照護領域'!$R$56</definedName>
    <definedName name="ICN_28_016">'第六章、加護病房照護領域'!$S$56</definedName>
    <definedName name="ICN_28_017">'第六章、加護病房照護領域'!$T$56</definedName>
    <definedName name="ICN_28_018">'第六章、加護病房照護領域'!$U$56</definedName>
    <definedName name="ICN_28_019">'第六章、加護病房照護領域'!$V$56</definedName>
    <definedName name="ICN_28_020">'第六章、加護病房照護領域'!$W$56</definedName>
    <definedName name="ICN_28_021">'第六章、加護病房照護領域'!$X$56</definedName>
    <definedName name="ICN_28_022">'第六章、加護病房照護領域'!$Y$56</definedName>
    <definedName name="ICN_28_023">'第六章、加護病房照護領域'!$Z$56</definedName>
    <definedName name="ICN_28_024">'第六章、加護病房照護領域'!$AA$56</definedName>
    <definedName name="ICN_29">'第六章、加護病房照護領域'!$D$57:$AA$57</definedName>
    <definedName name="ICN_29_001">'第六章、加護病房照護領域'!$D$57</definedName>
    <definedName name="ICN_29_002">'第六章、加護病房照護領域'!$E$57</definedName>
    <definedName name="ICN_29_003">'第六章、加護病房照護領域'!$F$57</definedName>
    <definedName name="ICN_29_004">'第六章、加護病房照護領域'!$G$57</definedName>
    <definedName name="ICN_29_005">'第六章、加護病房照護領域'!$H$57</definedName>
    <definedName name="ICN_29_006">'第六章、加護病房照護領域'!$I$57</definedName>
    <definedName name="ICN_29_007">'第六章、加護病房照護領域'!$J$57</definedName>
    <definedName name="ICN_29_008">'第六章、加護病房照護領域'!$K$57</definedName>
    <definedName name="ICN_29_009">'第六章、加護病房照護領域'!$L$57</definedName>
    <definedName name="ICN_29_010">'第六章、加護病房照護領域'!$M$57</definedName>
    <definedName name="ICN_29_011">'第六章、加護病房照護領域'!$N$57</definedName>
    <definedName name="ICN_29_012">'第六章、加護病房照護領域'!$O$57</definedName>
    <definedName name="ICN_29_013">'第六章、加護病房照護領域'!$P$57</definedName>
    <definedName name="ICN_29_014">'第六章、加護病房照護領域'!$Q$57</definedName>
    <definedName name="ICN_29_015">'第六章、加護病房照護領域'!$R$57</definedName>
    <definedName name="ICN_29_016">'第六章、加護病房照護領域'!$S$57</definedName>
    <definedName name="ICN_29_017">'第六章、加護病房照護領域'!$T$57</definedName>
    <definedName name="ICN_29_018">'第六章、加護病房照護領域'!$U$57</definedName>
    <definedName name="ICN_29_019">'第六章、加護病房照護領域'!$V$57</definedName>
    <definedName name="ICN_29_020">'第六章、加護病房照護領域'!$W$57</definedName>
    <definedName name="ICN_29_021">'第六章、加護病房照護領域'!$X$57</definedName>
    <definedName name="ICN_29_022">'第六章、加護病房照護領域'!$Y$57</definedName>
    <definedName name="ICN_29_023">'第六章、加護病房照護領域'!$Z$57</definedName>
    <definedName name="ICN_29_024">'第六章、加護病房照護領域'!$AA$57</definedName>
    <definedName name="ICN_30">'第六章、加護病房照護領域'!$C$58:$AA$59</definedName>
    <definedName name="ICN_30_000">'第六章、加護病房照護領域'!$C$58:$C$59</definedName>
    <definedName name="ICN_30_001">'第六章、加護病房照護領域'!$D$58:$D$59</definedName>
    <definedName name="ICN_30_002">'第六章、加護病房照護領域'!$E$58:$E$59</definedName>
    <definedName name="ICN_30_003">'第六章、加護病房照護領域'!$F$58:$F$59</definedName>
    <definedName name="ICN_30_004">'第六章、加護病房照護領域'!$G$58:$G$59</definedName>
    <definedName name="ICN_30_005">'第六章、加護病房照護領域'!$H$58:$H$59</definedName>
    <definedName name="ICN_30_006">'第六章、加護病房照護領域'!$I$58:$I$59</definedName>
    <definedName name="ICN_30_007">'第六章、加護病房照護領域'!$J$58:$J$59</definedName>
    <definedName name="ICN_30_008">'第六章、加護病房照護領域'!$K$58:$K$59</definedName>
    <definedName name="ICN_30_009">'第六章、加護病房照護領域'!$L$58:$L$59</definedName>
    <definedName name="ICN_30_010">'第六章、加護病房照護領域'!$M$58:$M$59</definedName>
    <definedName name="ICN_30_011">'第六章、加護病房照護領域'!$N$58:$N$59</definedName>
    <definedName name="ICN_30_012">'第六章、加護病房照護領域'!$O$58:$O$59</definedName>
    <definedName name="ICN_30_013">'第六章、加護病房照護領域'!$P$58:$P$59</definedName>
    <definedName name="ICN_30_014">'第六章、加護病房照護領域'!$Q$58:$Q$59</definedName>
    <definedName name="ICN_30_015">'第六章、加護病房照護領域'!$R$58:$R$59</definedName>
    <definedName name="ICN_30_016">'第六章、加護病房照護領域'!$S$58:$S$59</definedName>
    <definedName name="ICN_30_017">'第六章、加護病房照護領域'!$T$58:$T$59</definedName>
    <definedName name="ICN_30_018">'第六章、加護病房照護領域'!$U$58:$U$59</definedName>
    <definedName name="ICN_30_019">'第六章、加護病房照護領域'!$V$58:$V$59</definedName>
    <definedName name="ICN_30_020">'第六章、加護病房照護領域'!$W$58:$W$59</definedName>
    <definedName name="ICN_30_021">'第六章、加護病房照護領域'!$X$58:$X$59</definedName>
    <definedName name="ICN_30_022">'第六章、加護病房照護領域'!$Y$58:$Y$59</definedName>
    <definedName name="ICN_30_023">'第六章、加護病房照護領域'!$Z$58:$Z$59</definedName>
    <definedName name="ICN_30_024">'第六章、加護病房照護領域'!$AA$58:$AA$59</definedName>
    <definedName name="ICN_31">'第六章、加護病房照護領域'!$D$62:$E$66</definedName>
    <definedName name="ICN_31_001">'第六章、加護病房照護領域'!$D$62</definedName>
    <definedName name="ICN_31_002">'第六章、加護病房照護領域'!$D$63</definedName>
    <definedName name="ICN_31_003">'第六章、加護病房照護領域'!$D$64</definedName>
    <definedName name="ICN_31_004">'第六章、加護病房照護領域'!$D$65</definedName>
    <definedName name="ICN_31_005">'第六章、加護病房照護領域'!$D$66</definedName>
    <definedName name="REQ_01">醫院申請資料!$A$3:$J$14</definedName>
    <definedName name="REQ_01_001">醫院申請資料!$A$3</definedName>
    <definedName name="REQ_01_002">醫院申請資料!$B$3</definedName>
    <definedName name="REQ_01_003">醫院申請資料!$C$3</definedName>
    <definedName name="REQ_01_004">醫院申請資料!$D$3</definedName>
    <definedName name="REQ_01_005">醫院申請資料!$E$3</definedName>
    <definedName name="REQ_01_006">醫院申請資料!$F$3</definedName>
    <definedName name="REQ_01_007">醫院申請資料!$G$3</definedName>
    <definedName name="REQ_01_008">醫院申請資料!$H$3</definedName>
    <definedName name="REQ_01_009">醫院申請資料!$I$3</definedName>
    <definedName name="REQ_01_010">醫院申請資料!$J$3</definedName>
    <definedName name="REQ_02">醫院申請資料!$L$3:$L$14</definedName>
    <definedName name="REQ_02_001">醫院申請資料!$L$3</definedName>
    <definedName name="REQ_02_002">醫院申請資料!$L$5</definedName>
    <definedName name="REQ_02_003">醫院申請資料!$L$7</definedName>
    <definedName name="REQ_02_004">醫院申請資料!$L$9</definedName>
    <definedName name="REQ_02_005">醫院申請資料!$L$11</definedName>
    <definedName name="REQ_02_006">醫院申請資料!$L$13</definedName>
    <definedName name="REQ_02_ACSE">醫院申請資料!$L$7</definedName>
    <definedName name="REQ_02_ASE">醫院申請資料!$L$5</definedName>
    <definedName name="REQ_02_EMA">醫院申請資料!$L$3</definedName>
    <definedName name="REQ_02_ETE">醫院申請資料!$L$9</definedName>
    <definedName name="REQ_02_HRPN">醫院申請資料!$L$11</definedName>
    <definedName name="REQ_02_ICN">醫院申請資料!$L$13</definedName>
    <definedName name="REQ_03">醫院申請資料!$N$3:$N$14,醫院申請資料!$P$3:$P$14</definedName>
    <definedName name="REQ_03_001">醫院申請資料!$N$3</definedName>
    <definedName name="REQ_03_002">醫院申請資料!$N$4</definedName>
    <definedName name="REQ_03_003">醫院申請資料!$N$5</definedName>
    <definedName name="REQ_03_004">醫院申請資料!$N$6</definedName>
    <definedName name="REQ_03_005">醫院申請資料!$N$7</definedName>
    <definedName name="REQ_03_006">醫院申請資料!$N$8</definedName>
    <definedName name="REQ_03_007">醫院申請資料!$N$9</definedName>
    <definedName name="REQ_03_008">醫院申請資料!$N$10</definedName>
    <definedName name="REQ_03_009">醫院申請資料!$N$11</definedName>
    <definedName name="REQ_03_010">醫院申請資料!$N$12</definedName>
    <definedName name="REQ_03_011">醫院申請資料!$N$13</definedName>
    <definedName name="REQ_03_012">醫院申請資料!$N$14</definedName>
    <definedName name="REQ_03_013">醫院申請資料!$P$3</definedName>
    <definedName name="REQ_03_014">醫院申請資料!$P$4</definedName>
    <definedName name="REQ_03_015">醫院申請資料!$P$5</definedName>
    <definedName name="REQ_03_016">醫院申請資料!$P$6</definedName>
    <definedName name="REQ_03_017">醫院申請資料!$P$7</definedName>
    <definedName name="REQ_03_018">醫院申請資料!$P$8</definedName>
    <definedName name="REQ_03_019">醫院申請資料!$P$9</definedName>
    <definedName name="REQ_03_020">醫院申請資料!$P$10</definedName>
    <definedName name="REQ_03_021">醫院申請資料!$P$11</definedName>
    <definedName name="REQ_03_022">醫院申請資料!$P$12</definedName>
    <definedName name="REQ_03_023">醫院申請資料!$P$13</definedName>
    <definedName name="REQ_03_024">醫院申請資料!$P$14</definedName>
    <definedName name="REQ_03_1">醫院申請資料!$N$3:$N$14</definedName>
    <definedName name="REQ_03_2">醫院申請資料!$P$3:$P$14</definedName>
  </definedNames>
  <calcPr calcId="162913"/>
</workbook>
</file>

<file path=xl/calcChain.xml><?xml version="1.0" encoding="utf-8"?>
<calcChain xmlns="http://schemas.openxmlformats.org/spreadsheetml/2006/main">
  <c r="D64" i="8" l="1"/>
  <c r="AA57" i="8"/>
  <c r="Z57" i="8"/>
  <c r="Y57" i="8"/>
  <c r="X57" i="8"/>
  <c r="W57" i="8"/>
  <c r="V57" i="8"/>
  <c r="U57" i="8"/>
  <c r="T57" i="8"/>
  <c r="S57" i="8"/>
  <c r="R57" i="8"/>
  <c r="Q57" i="8"/>
  <c r="P57" i="8"/>
  <c r="O57" i="8"/>
  <c r="N57" i="8"/>
  <c r="M57" i="8"/>
  <c r="L57" i="8"/>
  <c r="K57" i="8"/>
  <c r="J57" i="8"/>
  <c r="I57" i="8"/>
  <c r="H57" i="8"/>
  <c r="G57" i="8"/>
  <c r="F57" i="8"/>
  <c r="E57" i="8"/>
  <c r="D57" i="8"/>
  <c r="AA53" i="8"/>
  <c r="Z53" i="8"/>
  <c r="Y53" i="8"/>
  <c r="X53" i="8"/>
  <c r="W53" i="8"/>
  <c r="V53" i="8"/>
  <c r="U53" i="8"/>
  <c r="T53" i="8"/>
  <c r="S53" i="8"/>
  <c r="R53" i="8"/>
  <c r="Q53" i="8"/>
  <c r="P53" i="8"/>
  <c r="O53" i="8"/>
  <c r="N53" i="8"/>
  <c r="M53" i="8"/>
  <c r="L53" i="8"/>
  <c r="K53" i="8"/>
  <c r="J53" i="8"/>
  <c r="I53" i="8"/>
  <c r="H53" i="8"/>
  <c r="G53" i="8"/>
  <c r="F53" i="8"/>
  <c r="E53" i="8"/>
  <c r="D53" i="8"/>
  <c r="AA47" i="8"/>
  <c r="Z47" i="8"/>
  <c r="Y47" i="8"/>
  <c r="X47" i="8"/>
  <c r="W47" i="8"/>
  <c r="V47" i="8"/>
  <c r="U47" i="8"/>
  <c r="T47" i="8"/>
  <c r="S47" i="8"/>
  <c r="R47" i="8"/>
  <c r="Q47" i="8"/>
  <c r="P47" i="8"/>
  <c r="O47" i="8"/>
  <c r="N47" i="8"/>
  <c r="M47" i="8"/>
  <c r="L47" i="8"/>
  <c r="K47" i="8"/>
  <c r="J47" i="8"/>
  <c r="I47" i="8"/>
  <c r="H47" i="8"/>
  <c r="G47" i="8"/>
  <c r="F47" i="8"/>
  <c r="E47" i="8"/>
  <c r="D47" i="8"/>
  <c r="AA39" i="8"/>
  <c r="Z39" i="8"/>
  <c r="Y39" i="8"/>
  <c r="X39" i="8"/>
  <c r="W39" i="8"/>
  <c r="V39" i="8"/>
  <c r="U39" i="8"/>
  <c r="T39" i="8"/>
  <c r="S39" i="8"/>
  <c r="R39" i="8"/>
  <c r="Q39" i="8"/>
  <c r="P39" i="8"/>
  <c r="O39" i="8"/>
  <c r="N39" i="8"/>
  <c r="M39" i="8"/>
  <c r="L39" i="8"/>
  <c r="K39" i="8"/>
  <c r="J39" i="8"/>
  <c r="I39" i="8"/>
  <c r="H39" i="8"/>
  <c r="G39" i="8"/>
  <c r="F39" i="8"/>
  <c r="E39" i="8"/>
  <c r="D39" i="8"/>
  <c r="U35" i="8"/>
  <c r="U37" i="8" s="1"/>
  <c r="I35" i="8"/>
  <c r="I37" i="8" s="1"/>
  <c r="AA34" i="8"/>
  <c r="Z34" i="8"/>
  <c r="Y34" i="8"/>
  <c r="X34" i="8"/>
  <c r="W34" i="8"/>
  <c r="V34" i="8"/>
  <c r="U34" i="8"/>
  <c r="T34" i="8"/>
  <c r="S34" i="8"/>
  <c r="R34" i="8"/>
  <c r="Q34" i="8"/>
  <c r="P34" i="8"/>
  <c r="O34" i="8"/>
  <c r="N34" i="8"/>
  <c r="M34" i="8"/>
  <c r="L34" i="8"/>
  <c r="K34" i="8"/>
  <c r="J34" i="8"/>
  <c r="I34" i="8"/>
  <c r="H34" i="8"/>
  <c r="G34" i="8"/>
  <c r="F34" i="8"/>
  <c r="E34" i="8"/>
  <c r="D34" i="8"/>
  <c r="AA33" i="8"/>
  <c r="Z33" i="8"/>
  <c r="Y33" i="8"/>
  <c r="X33" i="8"/>
  <c r="W33" i="8"/>
  <c r="V33" i="8"/>
  <c r="U33" i="8"/>
  <c r="T33" i="8"/>
  <c r="S33" i="8"/>
  <c r="R33" i="8"/>
  <c r="Q33" i="8"/>
  <c r="P33" i="8"/>
  <c r="O33" i="8"/>
  <c r="N33" i="8"/>
  <c r="M33" i="8"/>
  <c r="L33" i="8"/>
  <c r="K33" i="8"/>
  <c r="J33" i="8"/>
  <c r="I33" i="8"/>
  <c r="H33" i="8"/>
  <c r="G33" i="8"/>
  <c r="F33" i="8"/>
  <c r="E33" i="8"/>
  <c r="D33" i="8"/>
  <c r="AA11" i="8"/>
  <c r="Z11" i="8"/>
  <c r="Y11" i="8"/>
  <c r="X11" i="8"/>
  <c r="W11" i="8"/>
  <c r="V11" i="8"/>
  <c r="U11" i="8"/>
  <c r="T11" i="8"/>
  <c r="S11" i="8"/>
  <c r="R11" i="8"/>
  <c r="Q11" i="8"/>
  <c r="P11" i="8"/>
  <c r="O11" i="8"/>
  <c r="N11" i="8"/>
  <c r="M11" i="8"/>
  <c r="L11" i="8"/>
  <c r="K11" i="8"/>
  <c r="J11" i="8"/>
  <c r="I11" i="8"/>
  <c r="H11" i="8"/>
  <c r="G11" i="8"/>
  <c r="F11" i="8"/>
  <c r="E11" i="8"/>
  <c r="D11" i="8"/>
  <c r="AA8" i="8"/>
  <c r="AA35" i="8" s="1"/>
  <c r="Z8" i="8"/>
  <c r="Z35" i="8" s="1"/>
  <c r="Y8" i="8"/>
  <c r="Y35" i="8" s="1"/>
  <c r="X8" i="8"/>
  <c r="X35" i="8" s="1"/>
  <c r="W8" i="8"/>
  <c r="W35" i="8" s="1"/>
  <c r="V8" i="8"/>
  <c r="V35" i="8" s="1"/>
  <c r="U8" i="8"/>
  <c r="U9" i="8" s="1"/>
  <c r="T8" i="8"/>
  <c r="T9" i="8" s="1"/>
  <c r="S8" i="8"/>
  <c r="S9" i="8" s="1"/>
  <c r="R8" i="8"/>
  <c r="R35" i="8" s="1"/>
  <c r="Q8" i="8"/>
  <c r="Q35" i="8" s="1"/>
  <c r="P8" i="8"/>
  <c r="P35" i="8" s="1"/>
  <c r="O8" i="8"/>
  <c r="O35" i="8" s="1"/>
  <c r="N8" i="8"/>
  <c r="N35" i="8" s="1"/>
  <c r="M8" i="8"/>
  <c r="M35" i="8" s="1"/>
  <c r="L8" i="8"/>
  <c r="L35" i="8" s="1"/>
  <c r="K8" i="8"/>
  <c r="K35" i="8" s="1"/>
  <c r="J8" i="8"/>
  <c r="J35" i="8" s="1"/>
  <c r="I8" i="8"/>
  <c r="I9" i="8" s="1"/>
  <c r="H8" i="8"/>
  <c r="H9" i="8" s="1"/>
  <c r="G8" i="8"/>
  <c r="G9" i="8" s="1"/>
  <c r="F8" i="8"/>
  <c r="F35" i="8" s="1"/>
  <c r="E8" i="8"/>
  <c r="E35" i="8" s="1"/>
  <c r="D8" i="8"/>
  <c r="D35" i="8" s="1"/>
  <c r="AA4" i="8"/>
  <c r="AA43" i="8" s="1"/>
  <c r="Z4" i="8"/>
  <c r="Z43" i="8" s="1"/>
  <c r="Y4" i="8"/>
  <c r="Y43" i="8" s="1"/>
  <c r="X4" i="8"/>
  <c r="X43" i="8" s="1"/>
  <c r="W4" i="8"/>
  <c r="W43" i="8" s="1"/>
  <c r="V4" i="8"/>
  <c r="V43" i="8" s="1"/>
  <c r="U4" i="8"/>
  <c r="U43" i="8" s="1"/>
  <c r="T4" i="8"/>
  <c r="T43" i="8" s="1"/>
  <c r="S4" i="8"/>
  <c r="S43" i="8" s="1"/>
  <c r="R4" i="8"/>
  <c r="R31" i="8" s="1"/>
  <c r="Q4" i="8"/>
  <c r="Q43" i="8" s="1"/>
  <c r="P4" i="8"/>
  <c r="P43" i="8" s="1"/>
  <c r="O4" i="8"/>
  <c r="O43" i="8" s="1"/>
  <c r="N4" i="8"/>
  <c r="N43" i="8" s="1"/>
  <c r="M4" i="8"/>
  <c r="M43" i="8" s="1"/>
  <c r="L4" i="8"/>
  <c r="L43" i="8" s="1"/>
  <c r="K4" i="8"/>
  <c r="K43" i="8" s="1"/>
  <c r="J4" i="8"/>
  <c r="J43" i="8" s="1"/>
  <c r="I4" i="8"/>
  <c r="I43" i="8" s="1"/>
  <c r="H4" i="8"/>
  <c r="H43" i="8" s="1"/>
  <c r="G4" i="8"/>
  <c r="G43" i="8" s="1"/>
  <c r="F4" i="8"/>
  <c r="F31" i="8" s="1"/>
  <c r="E4" i="8"/>
  <c r="E43" i="8" s="1"/>
  <c r="D4" i="8"/>
  <c r="D43" i="8" s="1"/>
  <c r="D36" i="7"/>
  <c r="D28" i="7"/>
  <c r="D24" i="7"/>
  <c r="D21" i="7"/>
  <c r="D18" i="7"/>
  <c r="D15" i="7"/>
  <c r="D7" i="7"/>
  <c r="F94" i="6"/>
  <c r="E93" i="6"/>
  <c r="D93" i="6"/>
  <c r="F92" i="6"/>
  <c r="E91" i="6"/>
  <c r="D91" i="6"/>
  <c r="F90" i="6"/>
  <c r="E89" i="6"/>
  <c r="D89" i="6"/>
  <c r="F88" i="6"/>
  <c r="F87" i="6"/>
  <c r="F86" i="6"/>
  <c r="F93" i="6" s="1"/>
  <c r="D79" i="6"/>
  <c r="D71" i="6"/>
  <c r="D64" i="6"/>
  <c r="D63" i="6"/>
  <c r="D30" i="6"/>
  <c r="D22" i="6"/>
  <c r="F47" i="5"/>
  <c r="D47" i="5"/>
  <c r="D39" i="5"/>
  <c r="D31" i="5"/>
  <c r="D66" i="4"/>
  <c r="D58" i="4"/>
  <c r="D50" i="4"/>
  <c r="D27" i="4"/>
  <c r="F55" i="3"/>
  <c r="F51" i="3"/>
  <c r="F36" i="3"/>
  <c r="D8" i="3"/>
  <c r="D7" i="3"/>
  <c r="D6" i="3"/>
  <c r="D5" i="3"/>
  <c r="L2" i="1"/>
  <c r="E23" i="3" s="1"/>
  <c r="K2" i="1"/>
  <c r="G1" i="1"/>
  <c r="D30" i="4" s="1"/>
  <c r="K37" i="8" l="1"/>
  <c r="K36" i="8"/>
  <c r="W37" i="8"/>
  <c r="W36" i="8"/>
  <c r="V37" i="8"/>
  <c r="V36" i="8"/>
  <c r="L37" i="8"/>
  <c r="L36" i="8"/>
  <c r="M37" i="8"/>
  <c r="M36" i="8"/>
  <c r="Z37" i="8"/>
  <c r="Z36" i="8"/>
  <c r="F23" i="3"/>
  <c r="G23" i="3"/>
  <c r="Y37" i="8"/>
  <c r="Y36" i="8"/>
  <c r="O37" i="8"/>
  <c r="O36" i="8"/>
  <c r="AA37" i="8"/>
  <c r="AA36" i="8"/>
  <c r="J37" i="8"/>
  <c r="J36" i="8"/>
  <c r="X37" i="8"/>
  <c r="X36" i="8"/>
  <c r="N37" i="8"/>
  <c r="N36" i="8"/>
  <c r="D37" i="8"/>
  <c r="D36" i="8"/>
  <c r="P37" i="8"/>
  <c r="P36" i="8"/>
  <c r="E37" i="8"/>
  <c r="E36" i="8"/>
  <c r="Q37" i="8"/>
  <c r="Q36" i="8"/>
  <c r="F37" i="8"/>
  <c r="F36" i="8"/>
  <c r="R37" i="8"/>
  <c r="R36" i="8"/>
  <c r="E21" i="3"/>
  <c r="F48" i="3"/>
  <c r="D62" i="4"/>
  <c r="F89" i="6"/>
  <c r="D11" i="7"/>
  <c r="D18" i="3"/>
  <c r="D36" i="4"/>
  <c r="D44" i="5"/>
  <c r="D67" i="6"/>
  <c r="G31" i="8"/>
  <c r="S31" i="8"/>
  <c r="G35" i="8"/>
  <c r="S35" i="8"/>
  <c r="F43" i="8"/>
  <c r="R43" i="8"/>
  <c r="J9" i="8"/>
  <c r="V9" i="8"/>
  <c r="H31" i="8"/>
  <c r="T31" i="8"/>
  <c r="H35" i="8"/>
  <c r="T35" i="8"/>
  <c r="D18" i="6"/>
  <c r="E22" i="3"/>
  <c r="E20" i="3"/>
  <c r="D46" i="4"/>
  <c r="F44" i="5"/>
  <c r="D75" i="6"/>
  <c r="F91" i="6"/>
  <c r="K9" i="8"/>
  <c r="W9" i="8"/>
  <c r="I31" i="8"/>
  <c r="U31" i="8"/>
  <c r="I36" i="8"/>
  <c r="U36" i="8"/>
  <c r="L9" i="8"/>
  <c r="X9" i="8"/>
  <c r="J31" i="8"/>
  <c r="V31" i="8"/>
  <c r="M9" i="8"/>
  <c r="Y9" i="8"/>
  <c r="K31" i="8"/>
  <c r="W31" i="8"/>
  <c r="N9" i="8"/>
  <c r="Z9" i="8"/>
  <c r="L31" i="8"/>
  <c r="X31" i="8"/>
  <c r="F52" i="3"/>
  <c r="D26" i="6"/>
  <c r="D3" i="8"/>
  <c r="O9" i="8"/>
  <c r="AA9" i="8"/>
  <c r="M31" i="8"/>
  <c r="Y31" i="8"/>
  <c r="D9" i="8"/>
  <c r="P9" i="8"/>
  <c r="D22" i="8"/>
  <c r="N31" i="8"/>
  <c r="Z31" i="8"/>
  <c r="E9" i="8"/>
  <c r="Q9" i="8"/>
  <c r="D30" i="8"/>
  <c r="O31" i="8"/>
  <c r="AA31" i="8"/>
  <c r="D3" i="3"/>
  <c r="G3" i="5"/>
  <c r="G4" i="4"/>
  <c r="D27" i="5"/>
  <c r="D47" i="6"/>
  <c r="D3" i="7"/>
  <c r="D23" i="4"/>
  <c r="D58" i="6"/>
  <c r="F9" i="8"/>
  <c r="R9" i="8"/>
  <c r="D31" i="8"/>
  <c r="P31" i="8"/>
  <c r="D42" i="8"/>
  <c r="E31" i="8"/>
  <c r="Q31" i="8"/>
  <c r="D61" i="8"/>
  <c r="D54" i="4"/>
  <c r="D83" i="6"/>
  <c r="D31" i="7"/>
  <c r="D35" i="5"/>
  <c r="T37" i="8" l="1"/>
  <c r="T36" i="8"/>
  <c r="S37" i="8"/>
  <c r="S36" i="8"/>
  <c r="F32" i="3"/>
  <c r="G21" i="3"/>
  <c r="F26" i="3"/>
  <c r="F27" i="3" s="1"/>
  <c r="F21" i="3"/>
  <c r="F45" i="3"/>
  <c r="G20" i="3"/>
  <c r="F42" i="3"/>
  <c r="F20" i="3"/>
  <c r="F41" i="3"/>
  <c r="G37" i="8"/>
  <c r="G36" i="8"/>
  <c r="H37" i="8"/>
  <c r="H36" i="8"/>
  <c r="G22" i="3"/>
  <c r="F22" i="3"/>
  <c r="F33" i="3" s="1"/>
  <c r="F39" i="3"/>
  <c r="F29" i="3"/>
  <c r="F38" i="3" l="1"/>
  <c r="F40" i="3" s="1"/>
  <c r="F28" i="3"/>
  <c r="F30" i="3" s="1"/>
  <c r="F37" i="3"/>
</calcChain>
</file>

<file path=xl/sharedStrings.xml><?xml version="1.0" encoding="utf-8"?>
<sst xmlns="http://schemas.openxmlformats.org/spreadsheetml/2006/main" count="579" uniqueCount="441">
  <si>
    <t>請選擇</t>
  </si>
  <si>
    <t>重度級急救責任醫院</t>
  </si>
  <si>
    <t>重度級</t>
  </si>
  <si>
    <t>是</t>
  </si>
  <si>
    <t>有</t>
  </si>
  <si>
    <t>獨立之外傷部門</t>
  </si>
  <si>
    <t>外傷部門主管</t>
  </si>
  <si>
    <t>北區</t>
  </si>
  <si>
    <t>中度級急救責任醫院具備部分章節重度級能力</t>
  </si>
  <si>
    <t>中度級</t>
  </si>
  <si>
    <t>否</t>
  </si>
  <si>
    <t>無</t>
  </si>
  <si>
    <t>外傷小組</t>
  </si>
  <si>
    <t>外傷小組召集人</t>
  </si>
  <si>
    <t>中區</t>
  </si>
  <si>
    <t>中度級急救責任醫院（不含高危險妊娠及新生兒醫療）具備部分章節重度級能力</t>
  </si>
  <si>
    <t>未申請</t>
  </si>
  <si>
    <t>外傷專責醫師</t>
  </si>
  <si>
    <t>合併值班</t>
  </si>
  <si>
    <t>南區</t>
  </si>
  <si>
    <t>中度級急救責任醫院</t>
  </si>
  <si>
    <t>外傷小組每日輪值醫師</t>
  </si>
  <si>
    <t>高屏區</t>
  </si>
  <si>
    <t>中度級急救責任醫院（不含高危險妊娠及新生兒醫療）</t>
  </si>
  <si>
    <t>東區</t>
  </si>
  <si>
    <t>一般級急救責任醫院具備部分章節中度級能力</t>
  </si>
  <si>
    <t>一般級急救責任醫院</t>
  </si>
  <si>
    <t>醫院申請資料</t>
  </si>
  <si>
    <t>類別</t>
  </si>
  <si>
    <t>醫療機構代碼</t>
  </si>
  <si>
    <t>醫院名稱</t>
  </si>
  <si>
    <t>縣市別</t>
  </si>
  <si>
    <t>健保分區</t>
  </si>
  <si>
    <t>屬「113年度醫院緊急醫療能力分級評定及追蹤輔導作業程序」附件一所稱「緊急醫療資源不足地區」</t>
  </si>
  <si>
    <t>急救責任醫院等級</t>
  </si>
  <si>
    <t>評定效期</t>
  </si>
  <si>
    <t>設有加護病房名稱</t>
  </si>
  <si>
    <t>評定</t>
  </si>
  <si>
    <t>第一章</t>
  </si>
  <si>
    <t>加護病房1</t>
  </si>
  <si>
    <t>加護病房13</t>
  </si>
  <si>
    <t>加護病房2</t>
  </si>
  <si>
    <t>加護病房14</t>
  </si>
  <si>
    <t>第二章</t>
  </si>
  <si>
    <t>加護病房3</t>
  </si>
  <si>
    <t>加護病房15</t>
  </si>
  <si>
    <t>加護病房4</t>
  </si>
  <si>
    <t>加護病房16</t>
  </si>
  <si>
    <t>第三章</t>
  </si>
  <si>
    <t>加護病房5</t>
  </si>
  <si>
    <t>加護病房17</t>
  </si>
  <si>
    <t>加護病房6</t>
  </si>
  <si>
    <t>加護病房18</t>
  </si>
  <si>
    <t>第四章</t>
  </si>
  <si>
    <t>加護病房7</t>
  </si>
  <si>
    <t>加護病房19</t>
  </si>
  <si>
    <t>加護病房8</t>
  </si>
  <si>
    <t>加護病房20</t>
  </si>
  <si>
    <t>第五章</t>
  </si>
  <si>
    <t>加護病房9</t>
  </si>
  <si>
    <t>加護病房21</t>
  </si>
  <si>
    <t>加護病房10</t>
  </si>
  <si>
    <t>加護病房22</t>
  </si>
  <si>
    <t>第六章</t>
  </si>
  <si>
    <t>加護病房11</t>
  </si>
  <si>
    <t>加護病房23</t>
  </si>
  <si>
    <t>加護病房12</t>
  </si>
  <si>
    <t>加護病房24</t>
  </si>
  <si>
    <t>實際專任醫師人數(A+E)</t>
  </si>
  <si>
    <t>實際兒科專任專科醫師人數(B+F)</t>
  </si>
  <si>
    <t>實際專任醫師且具急診醫學科專科醫師資格人數(具急診醫學學科專科證書)(C+G)</t>
  </si>
  <si>
    <t>實際護理人員數(D+H)</t>
  </si>
  <si>
    <t>急診人力配置
【本院】</t>
  </si>
  <si>
    <t>實際專任醫師人數(A)</t>
  </si>
  <si>
    <t>實際兒科專任專科醫師人數(B)</t>
  </si>
  <si>
    <t>實際專任醫師且具急診醫學科專科醫師資格人數(具急診醫學學科專科證書)(C)</t>
  </si>
  <si>
    <t>實際護理人員數(D)</t>
  </si>
  <si>
    <t>急診人力配置
【兒童醫院】</t>
  </si>
  <si>
    <t>實際專任醫師人數(E)</t>
  </si>
  <si>
    <t>實際兒科專任專科醫師人數(F)</t>
  </si>
  <si>
    <t>實際專任醫師且具急診醫學科專科醫師資格人數(具急診醫學學科專科證書)(G)</t>
  </si>
  <si>
    <t>實際護理人員數(H)</t>
  </si>
  <si>
    <t>急診服務量</t>
  </si>
  <si>
    <t>急診就醫人次</t>
  </si>
  <si>
    <t>急診留觀人次</t>
  </si>
  <si>
    <t>應有人數</t>
  </si>
  <si>
    <t>執登人數</t>
  </si>
  <si>
    <t>應有專任醫師人數=所需專科醫師人數*0.5</t>
  </si>
  <si>
    <t>應有護理人員數:(F)、(G)取其大</t>
  </si>
  <si>
    <t>應有專任醫師人數=(H+I+K)</t>
  </si>
  <si>
    <t>急診就醫人次應有護理人員數(L)=日平均急診就醫人次/12</t>
  </si>
  <si>
    <t>應有護理人員數：(L)、(M)兩者相加</t>
  </si>
  <si>
    <t>【中度級】</t>
  </si>
  <si>
    <t>百分比(A2/A1)x100%</t>
  </si>
  <si>
    <t>【重度級】</t>
  </si>
  <si>
    <t>基準2.1.1「神經科專科醫師值班制度」</t>
  </si>
  <si>
    <t>基準2.1.2「組成跨領域之急性腦中風照護團隊」</t>
  </si>
  <si>
    <t>項目</t>
  </si>
  <si>
    <t>項次</t>
  </si>
  <si>
    <t>組織設施</t>
  </si>
  <si>
    <t>醫師姓名</t>
  </si>
  <si>
    <t>專科醫師證號</t>
  </si>
  <si>
    <t>執業執照</t>
  </si>
  <si>
    <t>報備支援時段</t>
  </si>
  <si>
    <t>備註</t>
  </si>
  <si>
    <t>期間</t>
  </si>
  <si>
    <t>基準2.2.4「可於假日及夜間處置急性腦中風病人」</t>
  </si>
  <si>
    <t xml:space="preserve">                                                              </t>
  </si>
  <si>
    <t>急性中風造成急性水腦，需緊急腦脊隨液引流之病人人次</t>
  </si>
  <si>
    <t>急性缺血性中風造成大片腦梗塞，需緊急做顱骨切除減壓手術之病人人次</t>
  </si>
  <si>
    <t>於假日，夜間處置急性腦中風病人之總人次</t>
  </si>
  <si>
    <t>急診接受靜脈血栓溶解或動脈血栓移除治療之急性缺血性腦中風病人之人次(A2)</t>
  </si>
  <si>
    <t>註：如醫院未達每年平均每100個符合腦中風重大傷病認定之急性缺血性腦中風病人，至少有1位以上接受rt-RA或動脈血栓移除治療之標準，請列表舉證該期間至該院全部病人皆不符合施打條件、或拒絕接受治療，並於實地訪查時提供委員查證。</t>
  </si>
  <si>
    <t>基準2.3.2「接受靜脈血栓溶解治療之急性缺血性腦中風病人佔所有符合溶栓適應症急性缺血性腦中風病人之比例」</t>
  </si>
  <si>
    <t>百分比(A4/A3)x100%</t>
  </si>
  <si>
    <t>註：
1.醫院應對符合適應症但未執行血栓治療之病人列表說明原因，並於實地訪查時提供委員查證。
2.病人為以下情形者，請於計算溶栓適應症時排除：(1)小於18歲。(2)被納入為臨床試驗受試者。「納入為臨床實驗受試者」：接受藥物、醫療器材及醫療技術的人體試驗受試者皆列入計算。但是驗內容為僅採取受試者生物檢體，而未進行藥物、器材及技術的試驗不列入排除因子。(3)住院期間發生中風的病人。(4)因醫療處置造成中風的病人，如頸動脈治療處置(Carotid Intervention)、其他的血管處置(other vascular intervention)。(5)到院前已接受IV-tPA治療的病人。(6)到院病人未接受治療及轉院病人。(7)拒絕接受IV-tPA治療的病人。</t>
  </si>
  <si>
    <t>急診接受靜脈血栓溶解治療之急性缺血性腦中風病人總人次(A5)</t>
  </si>
  <si>
    <t>急診急性缺血性腦中風病人接受靜脈血栓溶解治療時間小於等於60分鐘之病人人次(A6)</t>
  </si>
  <si>
    <t>百分比(A6/A5)x100%</t>
  </si>
  <si>
    <t>註：
1.治療時間係指病人抵達急診之時間與護理紀錄開始施行靜脈溶栓時間之差
2.因病人治療之安全考量，需特殊處置(如血壓太高之急性缺血性腦中風病人需先控制血壓達安全範圍，再進行rt_PA者)可不列入計算。
3.病人為以下情形者，請於計算受靜脈血栓溶解治療之急性缺血性腦中風病人時排除：(1)小於18歲。(2)被納入為臨床試驗受試者。「納入為臨床試驗受試者」：接受藥物、醫療器材及醫療技術的人體試驗受試者皆列入計算。但試驗內容為僅採取受試者生物檢體，而未進行藥物、器材及技術的試驗不列入排除因子。(3)住院期間發生中風的病人。(4)因醫療處置造成中風的病人，如頸動脈治療處置(Carotid Intervention)、其他的血管處置(other vascular intervention)。(5)到院前已接受IV-tPA治療的病人。(6)到院病人未接受治療即轉院病人。(7)拒絕接受IV-tPA治療的病人。</t>
  </si>
  <si>
    <t>基準3.1.1「心臟內科醫師資格及排班制度」、基準3.2.3「有心臟外科醫師緊急會診機制」</t>
  </si>
  <si>
    <t xml:space="preserve">                                             </t>
  </si>
  <si>
    <t>基準3.2.3「有心臟外科醫師緊急會診機制」</t>
  </si>
  <si>
    <t>註：
1.急診急性冠心症病人係指STEMI病人
2.重度級達人率須符合≧80%以上；中度級需符合≧70%以上。</t>
  </si>
  <si>
    <t>急診所有急性冠心症病人之總人次(A3)</t>
  </si>
  <si>
    <t>急診急性冠心症必人適合給予ASA及Clopidogrel(或Ticagrelor)等之人次(A4)</t>
  </si>
  <si>
    <t>註：
1.分子與分母應排除抵達急診前以使用ASA及Clopidogrel(或Ticagreior、Prasugrel)等之病人。
2.重度級達成率須符合≧80%以上；中度級須符合≧70%以上。</t>
  </si>
  <si>
    <t>註：病人為以下情形者，請於計算Door to wire time時排除：(1)小於18歲。(2)到院前心跳停止病人(OHCA)。(3)被納入為臨床試驗受試者；接受藥物、醫療器材及醫療技術的人體試驗受試者皆列入計算。但是驗內容為僅採取受試者生物檢體，而未進行藥物、器材及技術的試驗不列入排除因子。(4)違反醫囑自動出院的病人(Against Medical Advice, AMA)。(5)病人未住院即轉至他院治療。(6)住院期間發生AMI的病人。(7)院外已確診為AMI之轉診(院)病人。(8)病人為AMI但有PCI禁忌者。(9)病人為AMI但已使用血栓溶解劑者。(10)在冠狀動脈介入術前，已使用任何血栓溶解劑者。(11)介入術失敗者(未能氣球擴張或支架置放成功，使血流再恢復者)。(12)因下列因素導致延遲介入術&gt;90分，需排除計算：A.緊急鑑別診斷需要。B.過長急救過程。</t>
  </si>
  <si>
    <t>基準4.1.1「外傷科醫師資格及排班制度」</t>
  </si>
  <si>
    <t>單位/人數</t>
  </si>
  <si>
    <t>專責醫師編制人數</t>
  </si>
  <si>
    <t>外傷個案管理師人數</t>
  </si>
  <si>
    <t>職稱</t>
  </si>
  <si>
    <t>外傷高級救命術(ATLS)證書合格效期</t>
  </si>
  <si>
    <t>外傷醫師證號</t>
  </si>
  <si>
    <t>基準4.1.2「具備完善的緊急外傷照護團隊」</t>
  </si>
  <si>
    <t>任職滿一年以上之外傷醫護人員總數(A1)</t>
  </si>
  <si>
    <t>任職滿一年以上且具備三年16小時外傷繼續教育時數之外傷醫護人員數(A2)</t>
  </si>
  <si>
    <t>註：請於實地查核時提供外傷部門或外傷小組全部醫師名冊及護理人員受訓名冊與證明、病房及加護病房緊急外傷個案比率、醫護人員配置。</t>
  </si>
  <si>
    <t>基準4.2.2「有外傷登錄及外傷嚴重度(ISS)之評估紀錄」</t>
  </si>
  <si>
    <t>完成外傷嚴重度(ISS)評估對象之病人人次(A2)</t>
  </si>
  <si>
    <t>基準4.2.3「有外傷相關專科醫師緊急會診機制」</t>
  </si>
  <si>
    <t>設置科別</t>
  </si>
  <si>
    <t>是/否</t>
  </si>
  <si>
    <t>心臟外科</t>
  </si>
  <si>
    <t>胸腔外科</t>
  </si>
  <si>
    <t>神經外科</t>
  </si>
  <si>
    <t>骨科</t>
  </si>
  <si>
    <t>整形外科</t>
  </si>
  <si>
    <t>泌尿科</t>
  </si>
  <si>
    <t>一般外科</t>
  </si>
  <si>
    <t>婦產科</t>
  </si>
  <si>
    <t>放射科</t>
  </si>
  <si>
    <t>麻醉科</t>
  </si>
  <si>
    <t>非上述會診之科別，請補充</t>
  </si>
  <si>
    <t>基準4.2.4「可於假日及夜間處置緊急外傷病人」</t>
  </si>
  <si>
    <t>執行緊急外傷手術之所有個案數</t>
  </si>
  <si>
    <t>於夜間(5pm~8am)執行緊急外傷手術之個案數</t>
  </si>
  <si>
    <t>於假日(含星期六、星期日及例假日)執行緊急外傷手術之個案數</t>
  </si>
  <si>
    <t>執行血管攝影栓塞之所有個案數</t>
  </si>
  <si>
    <t>於夜間(5pm~8am)執行血管攝影栓塞之個案數</t>
  </si>
  <si>
    <t>於假日(含星期六、星期日及例假日)執行血管攝影栓塞之個案數</t>
  </si>
  <si>
    <t>註：委員實地訪查時，請醫院提供執行緊急外傷手術或血管攝影栓塞之全年、夜間、假日個案數統計及名單。</t>
  </si>
  <si>
    <t>基準4.3.1「外傷小組啟動時間符合規定」</t>
  </si>
  <si>
    <t>基準4.3.2「緊急外傷手術於30分鐘內進入開刀房比率」</t>
  </si>
  <si>
    <t>基準4.3.4「設有緊急外傷病例討論會，並有具體改善方案」</t>
  </si>
  <si>
    <t>ISS</t>
  </si>
  <si>
    <t>預後</t>
  </si>
  <si>
    <t>加護病房名稱</t>
  </si>
  <si>
    <t>循環輔助器</t>
  </si>
  <si>
    <t>加護病房病人嚴重度合宜性指標：</t>
  </si>
  <si>
    <t>註:表格請自行增列。</t>
  </si>
  <si>
    <t>項目</t>
  </si>
  <si>
    <t>註：
1.表格請自行增列。
2.請於實地查核時提供外傷部門或外傷小組全部醫師名冊、外傷高級救命術(ATLS)證書影本、外商主管相關證書影本。</t>
  </si>
  <si>
    <t>觀察室登記之急診觀察病床
(每月1日登記床數加總)</t>
  </si>
  <si>
    <t>所需人力配置</t>
  </si>
  <si>
    <t>項次</t>
  </si>
  <si>
    <t>期間</t>
  </si>
  <si>
    <t>年平均急診兒童就診人次達30,000人次以上或兒童醫院者：</t>
  </si>
  <si>
    <t>人數</t>
  </si>
  <si>
    <t>專任醫師數</t>
  </si>
  <si>
    <t>支援報備醫師數</t>
  </si>
  <si>
    <t>醫師姓名</t>
  </si>
  <si>
    <t>專科醫師證號</t>
  </si>
  <si>
    <t>執業執照</t>
  </si>
  <si>
    <t>報備支援時段</t>
  </si>
  <si>
    <t>備註</t>
  </si>
  <si>
    <t>以EMS抵急診病人次</t>
  </si>
  <si>
    <t>非以EMS抵急診病人次</t>
  </si>
  <si>
    <t>合計</t>
  </si>
  <si>
    <t>急性出血性腦中風造成腫塊效應或功能性損傷，需緊急清除血塊之病人人次</t>
  </si>
  <si>
    <t>急診所有急性缺血性腦中風病人之總人次(A1)</t>
  </si>
  <si>
    <t>心臟內科醫師</t>
  </si>
  <si>
    <t>有無設置心導管室(有/無)</t>
  </si>
  <si>
    <t>介入性心臟血管醫師人數</t>
  </si>
  <si>
    <r>
      <t>心臟外科醫師</t>
    </r>
    <r>
      <rPr>
        <b/>
        <sz val="12"/>
        <color rgb="FF0000FF"/>
        <rFont val="微軟正黑體"/>
        <family val="2"/>
      </rPr>
      <t>【重度級】</t>
    </r>
  </si>
  <si>
    <t>急診急性冠心症病人總人次(A1)</t>
  </si>
  <si>
    <t>急診急性冠心症病人作第一張EKG時間小於10分鐘之件數(A2)</t>
  </si>
  <si>
    <t>急診之所有ST段上升之急性心肌梗塞病人接受緊急冠狀動脈介入術(Primary PCI)治療之總人次(A5)</t>
  </si>
  <si>
    <t>急診之所有ST段上升之急性心肌梗塞病人於90分鐘內接受緊急冠狀動脈介入術(Primary PCI)治療之總人次(A6)</t>
  </si>
  <si>
    <t>需轉院至同一醫療體系之分院或院區之STEMI病人次</t>
  </si>
  <si>
    <t>同一醫療體系之分院及院區間轉診，需執行Door to wire time之STEMI病人次</t>
  </si>
  <si>
    <t>到達同一醫療體系之分院或院區之STEMI病人Door to wire time小於60分鐘之人次</t>
  </si>
  <si>
    <t>全院冠狀動脈介入術(PCI)案例數</t>
  </si>
  <si>
    <t>全院緊急冠狀動脈介入術(Primary PCI)案例數</t>
  </si>
  <si>
    <t>第四章、緊急外傷醫療領域</t>
  </si>
  <si>
    <t>外傷部門組織</t>
  </si>
  <si>
    <t>外傷部門主管或外傷小組召集人、外傷專責醫師及外傷小組每日輪值醫師名單</t>
  </si>
  <si>
    <t>職務</t>
  </si>
  <si>
    <t>外傷醫護人員之繼續教育情形</t>
  </si>
  <si>
    <t>外傷嚴重程度(ISS)評估完成率</t>
  </si>
  <si>
    <t>符合外傷嚴重度(ISS)評估對象之病人總人次(A1)</t>
  </si>
  <si>
    <t>專科醫師緊急會診之科別</t>
  </si>
  <si>
    <r>
      <t xml:space="preserve">執行緊急外傷手術或血管攝影栓塞之全年、夜間、假日個案數統計
</t>
    </r>
    <r>
      <rPr>
        <b/>
        <sz val="12"/>
        <color rgb="FF0000FF"/>
        <rFont val="微軟正黑體"/>
        <family val="2"/>
      </rPr>
      <t>【重度級】</t>
    </r>
  </si>
  <si>
    <t>外傷小組啟動時間</t>
  </si>
  <si>
    <t>緊急外傷手術於30分鐘內進入開刀房比率</t>
  </si>
  <si>
    <t>緊急外傷病人之預後分析</t>
  </si>
  <si>
    <t>≧16</t>
  </si>
  <si>
    <t>&lt;16</t>
  </si>
  <si>
    <t>第五章、高危險妊娠及新生兒醫療領域</t>
  </si>
  <si>
    <t>高危險妊娠教育訓練情形</t>
  </si>
  <si>
    <t>新生兒科醫師資格</t>
  </si>
  <si>
    <t>產房、新生兒加護單位及嬰兒室之護理人員資格</t>
  </si>
  <si>
    <t>高危險妊娠孕婦處置情形</t>
  </si>
  <si>
    <t>加護病床數</t>
  </si>
  <si>
    <t>向衛生局登記開放之床位數(A)</t>
  </si>
  <si>
    <t>年平均占床率</t>
  </si>
  <si>
    <t>加護病床數(C)=(A)x(B)
(小數點第一位四捨五入，取整數)</t>
  </si>
  <si>
    <t>加護病房人力配置情形(醫師)</t>
  </si>
  <si>
    <t>應有專責主治(專科)醫師人數(D)=(C)/10
(小數點後一位無條件進位)</t>
  </si>
  <si>
    <t xml:space="preserve">實際專責主治(專科)醫師人數(E) </t>
  </si>
  <si>
    <t>維生措施</t>
  </si>
  <si>
    <t>呼吸器</t>
  </si>
  <si>
    <t>透析治療</t>
  </si>
  <si>
    <t>葉克膜</t>
  </si>
  <si>
    <t>請自行增列：</t>
  </si>
  <si>
    <t>註：
1.表格請自行增列。
2.加護病房死亡率，分子：加護病房內死亡人數+加護病房病危自動出院人數，分母：加護病房轉出及出院總人次。</t>
  </si>
  <si>
    <t>每日平均住院人數</t>
  </si>
  <si>
    <t>每日平均住院人數
【新生兒(含早產兒)加護病房】</t>
  </si>
  <si>
    <t>加護病床每日病人數加總(G)</t>
  </si>
  <si>
    <t>每日平均住院人數(G/總日數)
(小數點第一位無條件進位，取整數)</t>
  </si>
  <si>
    <t>加護病床每日病人數加總(H)</t>
  </si>
  <si>
    <t>每日平均住院人數(H/總日數)
(小數點第一位無條件進位，取整數)</t>
  </si>
  <si>
    <t>加護病房人力配置情形
(呼吸治療師)</t>
  </si>
  <si>
    <t>加護病房品質指標執情形</t>
  </si>
  <si>
    <t>在急診等號轉入加護病房之總人次(A1)</t>
  </si>
  <si>
    <t>在急診等後轉入加護病房超過6小時以上之人次(A2)</t>
  </si>
  <si>
    <t>在急診等候轉入加護病房超過6小時以上之百分比(A2/A1)x100%</t>
  </si>
  <si>
    <t>在急診等後轉入加護病房超過6小時以上之月平均人次(A2/總月數)</t>
  </si>
  <si>
    <t>月平均於急診等後轉入加護病房時間(分鐘)</t>
  </si>
  <si>
    <t>月平均急診停留時間(分鐘)</t>
  </si>
  <si>
    <t>加護病房病人總住院日數(B1)</t>
  </si>
  <si>
    <t>加護病房病人感染之總人次(B2)</t>
  </si>
  <si>
    <t>加護病房感染率(B2/B1)‰</t>
  </si>
  <si>
    <r>
      <t>加護病房死亡率%</t>
    </r>
    <r>
      <rPr>
        <vertAlign val="superscript"/>
        <sz val="12"/>
        <color rgb="FF000000"/>
        <rFont val="微軟正黑體"/>
        <family val="2"/>
      </rPr>
      <t>註</t>
    </r>
  </si>
  <si>
    <t>加護病房總病床數(C1)</t>
  </si>
  <si>
    <t>加護病房出院總人次(C2)</t>
  </si>
  <si>
    <t>加護病床周轉率(C2/C1)</t>
  </si>
  <si>
    <t>加護病房病人嚴重度合宜性指標：</t>
  </si>
  <si>
    <t>在急診等候轉入加護病房之總人次(A1)</t>
  </si>
  <si>
    <t>年平均占床率(B)</t>
  </si>
  <si>
    <t>實際呼吸治療師人數(I)</t>
  </si>
  <si>
    <t>人床比(J)=(C)/(I)
(小數點第一位無條件進位，取整數)</t>
  </si>
  <si>
    <t>否</t>
  </si>
  <si>
    <t>評定章節</t>
  </si>
  <si>
    <t>應有護理人員數(F)=日平均急診就醫人次/12</t>
  </si>
  <si>
    <t>急診就醫人次應有專任醫師人數(H)=[(年平均急診就醫人次-20,000)/5,000]+5</t>
  </si>
  <si>
    <t>年日數</t>
  </si>
  <si>
    <t>月日數</t>
  </si>
  <si>
    <t>日平均</t>
  </si>
  <si>
    <r>
      <t>急診兒童就診人次</t>
    </r>
    <r>
      <rPr>
        <vertAlign val="superscript"/>
        <sz val="12"/>
        <color rgb="FF000000"/>
        <rFont val="微軟正黑體"/>
        <family val="2"/>
      </rPr>
      <t>註3</t>
    </r>
  </si>
  <si>
    <t>註：1.急診病人就就診人次以醫院申報健保「檢傷分類或急診診察費」代碼統計。
       2.急診留觀人次以醫院申報健保「急診觀察床病房費」代碼計算人日次。
       3.兒童急診(係指非外傷病人)看診年齡定義為0至18歲，係指出生日至年滿18歲止。</t>
  </si>
  <si>
    <t>【中度級】
※下列計算方式皆應以「小數點後一位無條件進位」。</t>
  </si>
  <si>
    <t>【重度級】
※下列計算方式皆應以「小數點後一位無條件進位」。</t>
  </si>
  <si>
    <t>急診留觀人次應有專任醫師人數(I)=月平均急診留觀人次/600</t>
  </si>
  <si>
    <t>月平均</t>
  </si>
  <si>
    <t>年平均</t>
  </si>
  <si>
    <t>所需專科醫師人數=年平均急診就醫人次/5000</t>
  </si>
  <si>
    <t>應有護理人員數(G)=月平均觀察室登記之急診觀察病床*1</t>
  </si>
  <si>
    <t>急診觀察病床應有護理人員數(M)=月平均觀察室登記之急診觀察病床*1</t>
  </si>
  <si>
    <t>年平均急診兒童就診人次</t>
  </si>
  <si>
    <t>達30,000人次</t>
  </si>
  <si>
    <t>18,000~30,000人次</t>
  </si>
  <si>
    <t>10,000~18,000人次</t>
  </si>
  <si>
    <t>未達10,000人次</t>
  </si>
  <si>
    <t>註：重度級達成率需符合≧75%以上。</t>
  </si>
  <si>
    <t>註：重度級達成率需符合≧70%以上。</t>
  </si>
  <si>
    <t>註：重度級應設有獨立之外傷部門；中度級應設有外傷小組。</t>
  </si>
  <si>
    <t>基準4.3.3「緊急外傷病人轉院統計及原因分析」</t>
  </si>
  <si>
    <t>緊急外傷病人轉出情形統計</t>
  </si>
  <si>
    <t>急診緊急外傷病人總人數(A1)</t>
  </si>
  <si>
    <t>急診緊急外傷病人轉出總人數(A2)</t>
  </si>
  <si>
    <t>百分比(A2/A1)x100%</t>
  </si>
  <si>
    <t>註：委員實地訪查時，請醫院提供轉出統計及原因分析。</t>
  </si>
  <si>
    <r>
      <t xml:space="preserve">註：
</t>
    </r>
    <r>
      <rPr>
        <b/>
        <sz val="12"/>
        <color rgb="FF0000FF"/>
        <rFont val="微軟正黑體"/>
        <family val="2"/>
      </rPr>
      <t>1.中度級之加護病房醫師床位比，得以全院加護病床加總計算。</t>
    </r>
    <r>
      <rPr>
        <sz val="12"/>
        <color rgb="FF0000FF"/>
        <rFont val="微軟正黑體"/>
        <family val="2"/>
      </rPr>
      <t xml:space="preserve">
</t>
    </r>
    <r>
      <rPr>
        <sz val="12"/>
        <color rgb="FF000000"/>
        <rFont val="微軟正黑體"/>
        <family val="2"/>
      </rPr>
      <t>2.請於實地查核時提供專責主治醫師名冊、進階生命支持術(ALS)證書及重症加護相關訓練證明。</t>
    </r>
  </si>
  <si>
    <t>人床比(F)=(C)/(E)
(小數點第一位無條件進位)</t>
  </si>
  <si>
    <r>
      <t>應有呼吸治療師人數(H)=(C)/10</t>
    </r>
    <r>
      <rPr>
        <b/>
        <sz val="12"/>
        <color rgb="FF0000FF"/>
        <rFont val="微軟正黑體"/>
        <family val="2"/>
      </rPr>
      <t xml:space="preserve">【重量級】
</t>
    </r>
    <r>
      <rPr>
        <sz val="12"/>
        <color rgb="FF000000"/>
        <rFont val="微軟正黑體"/>
        <family val="2"/>
      </rPr>
      <t>(小數點第一位無條件進位)</t>
    </r>
  </si>
  <si>
    <r>
      <t>應有呼吸治療師人數(H)=(C)/15</t>
    </r>
    <r>
      <rPr>
        <b/>
        <sz val="12"/>
        <color rgb="FF0000FF"/>
        <rFont val="微軟正黑體"/>
        <family val="2"/>
      </rPr>
      <t xml:space="preserve">【中度級】
</t>
    </r>
    <r>
      <rPr>
        <sz val="12"/>
        <color rgb="FF000000"/>
        <rFont val="微軟正黑體"/>
        <family val="2"/>
      </rPr>
      <t>(小數點第一位無條件進位)</t>
    </r>
  </si>
  <si>
    <t>台北區</t>
  </si>
  <si>
    <t>緊急外傷照護團隊</t>
  </si>
  <si>
    <r>
      <t>註：1.人數係依每月1日於衛生局登記之人數。
       2.</t>
    </r>
    <r>
      <rPr>
        <sz val="12"/>
        <color rgb="FF000000"/>
        <rFont val="微軟正黑體"/>
        <family val="2"/>
      </rPr>
      <t>至評定當日之急診人力配置請依照上表於實地訪查時呈現。
       3.</t>
    </r>
    <r>
      <rPr>
        <b/>
        <sz val="12"/>
        <color rgb="FF000000"/>
        <rFont val="微軟正黑體"/>
        <family val="2"/>
      </rPr>
      <t>未另設立或經營專供診治兒童之醫院者，橘底處欄位免填。</t>
    </r>
  </si>
  <si>
    <t>請自行增列：</t>
  </si>
  <si>
    <t>基準1.1.2「人力配置，急診部門應配置足夠之醫師及護理人員，24小時在急診室值班」</t>
  </si>
  <si>
    <t>資料年份(西元)</t>
  </si>
  <si>
    <t>資料月份</t>
  </si>
  <si>
    <t>急診人力配置
【本院及兒童醫院合併計算】</t>
  </si>
  <si>
    <t>外傷小組啟動之次數(A1)</t>
  </si>
  <si>
    <t>外傷小組啟動後至到達時間小於30分鐘之次數(A2)</t>
  </si>
  <si>
    <t>外傷小組啟動後至到達時間小於10分鐘之次數(A3)</t>
  </si>
  <si>
    <r>
      <t>外傷小組啟動後至到達時間小於30分鐘之次數達成率(百分比)=(A2/A1)x100%</t>
    </r>
    <r>
      <rPr>
        <b/>
        <sz val="12"/>
        <color rgb="FF0000FF"/>
        <rFont val="微軟正黑體"/>
        <family val="2"/>
      </rPr>
      <t>【中度級】</t>
    </r>
  </si>
  <si>
    <r>
      <t>外傷小組啟動後至到達時間小於10分鐘之達成率(百分比)=(A3/A1)x100%</t>
    </r>
    <r>
      <rPr>
        <b/>
        <sz val="12"/>
        <color rgb="FF0000FF"/>
        <rFont val="微軟正黑體"/>
        <family val="2"/>
      </rPr>
      <t>【重度級】</t>
    </r>
  </si>
  <si>
    <t>緊急外傷手術病人之總人次(A1)</t>
  </si>
  <si>
    <t>緊急外傷手術於30分鐘內進入開刀房病人之人次(A2)</t>
  </si>
  <si>
    <t>百分比(A2/A1)x100%</t>
  </si>
  <si>
    <t>註：委員實地訪查時，請醫院提供每月之統計資料級病例清單備查。</t>
  </si>
  <si>
    <t>期間</t>
  </si>
  <si>
    <t>住院人數(A1)</t>
  </si>
  <si>
    <t>平均住院日</t>
  </si>
  <si>
    <t>手術人數(A2)</t>
  </si>
  <si>
    <t>手術比率(A2/A1)x100%</t>
  </si>
  <si>
    <t>死亡人數(A3)</t>
  </si>
  <si>
    <t>死亡比率(A3/A1)x100%</t>
  </si>
  <si>
    <t>進入ICU人數(A4)</t>
  </si>
  <si>
    <t>進入ICU比率(A4/A1)x100%</t>
  </si>
  <si>
    <t>ICU平均住院日</t>
  </si>
  <si>
    <t>註：日、比率(%)請計算到小數點第二位。</t>
  </si>
  <si>
    <t>基準5.1.1「具高危險妊娠照護能力之婦產科專科醫師及護理人員」</t>
  </si>
  <si>
    <t>基於5.1.2「具重症新生兒照護能力之兒科專科醫師及護理人員」</t>
  </si>
  <si>
    <t>基於5.3.1「能於緊急高危險妊娠孕產婦入院後儘速處置」</t>
  </si>
  <si>
    <t>項目</t>
  </si>
  <si>
    <t>產房及照護安胎孕產婦護理人員總人數(A1)</t>
  </si>
  <si>
    <t>接受高危險妊娠照護訓練之廠凡及照護安胎孕產婦之護理人員人數(A2)</t>
  </si>
  <si>
    <t>註：
1.委員實地訪查時，請醫院提供每月支統計資料。
2.請於實地查核時提供產房及照護安胎孕產婦之任職滿1年以上護理人員名冊及接受高危險妊娠照護訓練證明。</t>
  </si>
  <si>
    <t>新生兒科醫師人數</t>
  </si>
  <si>
    <t>具NRP之新生兒科醫師人數</t>
  </si>
  <si>
    <t>具NRP之新生兒科醫師百分比(%)</t>
  </si>
  <si>
    <t>兒科專科醫師受過二年新生兒專業訓練人數</t>
  </si>
  <si>
    <t>具NRP之兒科專科醫師受過二年新生兒專業訓練百分比(%)</t>
  </si>
  <si>
    <t>具NRP之兒科專科醫師受過二年新生兒專業訓練人數</t>
  </si>
  <si>
    <t>兒科專科醫師人數</t>
  </si>
  <si>
    <t>具NRP之兒科專科醫師人數</t>
  </si>
  <si>
    <t>具NRP之兒科專科醫師百分比(%)</t>
  </si>
  <si>
    <t>兒科住院醫師人數</t>
  </si>
  <si>
    <t>具NRP之兒科住院醫師人數</t>
  </si>
  <si>
    <t>具NRP之兒科住院醫師百分比(%)</t>
  </si>
  <si>
    <t>註：新生兒科醫師、兒科專科醫師受過兩年以上新生兒專業訓練、兒科專科醫師三者不得重複計算。</t>
  </si>
  <si>
    <t>產房、新生兒加護單位及嬰兒室服務或任職滿1年以上之護理人員數(A1)</t>
  </si>
  <si>
    <t>產房、新生兒加護單位及嬰兒室服務或任職滿1年以上且接受過新生兒高級救命術(NRP)之護理人員數(A2)</t>
  </si>
  <si>
    <t>高危險妊娠孕產婦總人次</t>
  </si>
  <si>
    <t>緊急高危險妊娠孕產婦總人次(A1)</t>
  </si>
  <si>
    <t>緊急高危險妊娠孕產婦到院60分鐘內由婦產科專科醫師診治之人次(A2)</t>
  </si>
  <si>
    <t>註：委員實地訪查時，請醫院提供每月之統計資料。</t>
  </si>
  <si>
    <t>第六章、加護病房照護領域</t>
  </si>
  <si>
    <t>基準6.1.1「加護病房每10床應有專責專科醫師1人以上，負責加護病房醫療業務，並具備相關人員諮詢」</t>
  </si>
  <si>
    <t>基準6.1.2「24小時均有醫師於加護病房值班」</t>
  </si>
  <si>
    <t>基準6.1.4「組成跨領域之加護病房照護團隊」</t>
  </si>
  <si>
    <t>基準6.3.1「設有加護病房管理委員會或相關組織，並有具體改善方案」</t>
  </si>
  <si>
    <t>加護病房名稱</t>
  </si>
  <si>
    <t>項次</t>
  </si>
  <si>
    <t>專業人員數</t>
  </si>
  <si>
    <t>執業類別</t>
  </si>
  <si>
    <t>備註</t>
  </si>
  <si>
    <r>
      <t>註：</t>
    </r>
    <r>
      <rPr>
        <b/>
        <sz val="12"/>
        <color rgb="FF000000"/>
        <rFont val="微軟正黑體"/>
        <family val="2"/>
      </rPr>
      <t>未設有新生兒(含早產兒)加護病房者，橘底處欄位免填。</t>
    </r>
  </si>
  <si>
    <t>品質指標執行情形
-各加護病房加總統計</t>
  </si>
  <si>
    <t>在急診等後轉入加護病房超過6小時以上之總人次(A2)</t>
  </si>
  <si>
    <t>在急診等候轉入加護病房超過6小時以上之百分比(A2/A1)x100%</t>
  </si>
  <si>
    <t>月平均於急診等後轉入加護病房時間(分鐘)</t>
  </si>
  <si>
    <t>月平均於急診停留時間(分鐘)</t>
  </si>
  <si>
    <t>第一章、急診醫療領域</t>
  </si>
  <si>
    <t>請選擇</t>
  </si>
  <si>
    <t>1111060015</t>
  </si>
  <si>
    <t>長庚醫療財團法人基隆長庚紀念醫院</t>
  </si>
  <si>
    <t>基隆市</t>
  </si>
  <si>
    <t>內科 ICU</t>
  </si>
  <si>
    <t>外科 ICU</t>
  </si>
  <si>
    <t>小兒 ICU</t>
  </si>
  <si>
    <t>新生兒 ICU</t>
  </si>
  <si>
    <t>呼吸治療 ICU</t>
  </si>
  <si>
    <t>負壓隔離床</t>
  </si>
  <si>
    <t>負壓 ICU</t>
  </si>
  <si>
    <t>正壓隔離床</t>
  </si>
  <si>
    <t>是否設有急診加護病房：(1)是/否(填否，(2)、(3)免填)</t>
    <phoneticPr fontId="15" type="noConversion"/>
  </si>
  <si>
    <t xml:space="preserve">                                        (2)是，急診加護病房床數(J)</t>
    <phoneticPr fontId="15" type="noConversion"/>
  </si>
  <si>
    <t xml:space="preserve">                                        (3)急診加護病房應有專任醫師人數(K)=急診加護病房床數/10</t>
    <phoneticPr fontId="15" type="noConversion"/>
  </si>
  <si>
    <t>年平均急診兒童就診人次：</t>
    <phoneticPr fontId="15" type="noConversion"/>
  </si>
  <si>
    <t>每個月至少有多少時段有兒科專科醫師提供看診服務(%、NA)</t>
    <phoneticPr fontId="15" type="noConversion"/>
  </si>
  <si>
    <t>應有人數</t>
    <phoneticPr fontId="15" type="noConversion"/>
  </si>
  <si>
    <t xml:space="preserve">                      (1)是否有專任兒科專科醫師提供24小時兒童緊急醫療服務(是，否)</t>
    <phoneticPr fontId="15" type="noConversion"/>
  </si>
  <si>
    <t>執登人數</t>
    <phoneticPr fontId="15" type="noConversion"/>
  </si>
  <si>
    <t xml:space="preserve">                      (2)應有專任而科專科醫師人數=年平均兒童急診人次/5,000</t>
    <phoneticPr fontId="15" type="noConversion"/>
  </si>
  <si>
    <t>緊急會診機制</t>
    <phoneticPr fontId="15" type="noConversion"/>
  </si>
  <si>
    <t>基準1.2.1「有專科醫師緊急會診機制」</t>
    <phoneticPr fontId="15" type="noConversion"/>
  </si>
  <si>
    <t>急診緊急會診外科、內科、骨科之總人次(A1)</t>
    <phoneticPr fontId="15" type="noConversion"/>
  </si>
  <si>
    <t>急診緊急會診外科、內科、骨科於60分鐘內可獲得支援之人次(A2)</t>
    <phoneticPr fontId="15" type="noConversion"/>
  </si>
  <si>
    <t>百分比(A2/A1)x100%</t>
    <phoneticPr fontId="15" type="noConversion"/>
  </si>
  <si>
    <t>急診緊急會診外科、內科、骨科、兒科、麻醉科、神經科、神經外科、婦產科之總人次(A1)</t>
    <phoneticPr fontId="15" type="noConversion"/>
  </si>
  <si>
    <t>急診緊急會診外科、內科、骨科、兒科、麻醉科、神經科、神經外科、婦產科於30分鐘內可獲得支援之人次(A2)</t>
    <phoneticPr fontId="15" type="noConversion"/>
  </si>
  <si>
    <t>第二章、急性腦中風醫療領域</t>
    <phoneticPr fontId="15" type="noConversion"/>
  </si>
  <si>
    <t>急性腦中風照護團隊</t>
    <phoneticPr fontId="15" type="noConversion"/>
  </si>
  <si>
    <t>神經科專科醫師</t>
    <phoneticPr fontId="15" type="noConversion"/>
  </si>
  <si>
    <t>神經外科專科醫師</t>
    <phoneticPr fontId="15" type="noConversion"/>
  </si>
  <si>
    <t>腦中風個案管理師</t>
    <phoneticPr fontId="15" type="noConversion"/>
  </si>
  <si>
    <t>專任醫師數</t>
    <phoneticPr fontId="15" type="noConversion"/>
  </si>
  <si>
    <t>支援報備醫師數</t>
    <phoneticPr fontId="15" type="noConversion"/>
  </si>
  <si>
    <t xml:space="preserve">
神經科醫師名單</t>
    <phoneticPr fontId="15" type="noConversion"/>
  </si>
  <si>
    <t>醫師姓名</t>
    <phoneticPr fontId="15" type="noConversion"/>
  </si>
  <si>
    <t>專科醫師證號</t>
    <phoneticPr fontId="15" type="noConversion"/>
  </si>
  <si>
    <t>執業執照</t>
    <phoneticPr fontId="15" type="noConversion"/>
  </si>
  <si>
    <t>報備支援時段</t>
    <phoneticPr fontId="15" type="noConversion"/>
  </si>
  <si>
    <t>備註</t>
    <phoneticPr fontId="15" type="noConversion"/>
  </si>
  <si>
    <t xml:space="preserve">
神經外科醫師名單</t>
    <phoneticPr fontId="15" type="noConversion"/>
  </si>
  <si>
    <t>基準2.2.1「訂有急性腦中風病人處置流程(含住院、手術、轉院標準)」</t>
    <phoneticPr fontId="15" type="noConversion"/>
  </si>
  <si>
    <r>
      <t xml:space="preserve">可於假日級夜間處置急性腦中風病人
</t>
    </r>
    <r>
      <rPr>
        <b/>
        <sz val="12"/>
        <color rgb="FF0000FF"/>
        <rFont val="微軟正黑體"/>
        <family val="2"/>
      </rPr>
      <t>【重度級】</t>
    </r>
    <phoneticPr fontId="15" type="noConversion"/>
  </si>
  <si>
    <t>急性腦中風病人抵急診方式</t>
    <phoneticPr fontId="15" type="noConversion"/>
  </si>
  <si>
    <r>
      <t xml:space="preserve">可於假日及夜間進行急性腦中風病人之手術
</t>
    </r>
    <r>
      <rPr>
        <b/>
        <sz val="12"/>
        <color rgb="FF0000FF"/>
        <rFont val="微軟正黑體"/>
        <family val="2"/>
      </rPr>
      <t>【重度級】</t>
    </r>
    <phoneticPr fontId="15" type="noConversion"/>
  </si>
  <si>
    <t>接受靜脈血栓溶解或動脈血栓移除治療之急性缺血性腦中風病人佔所有急性缺血性腦中風病人之比例</t>
    <phoneticPr fontId="15" type="noConversion"/>
  </si>
  <si>
    <t>接受靜脈血栓溶解治療之急性缺血性腦中風病人佔所有符合溶栓適應症急性缺血性腦中風病人之比例</t>
    <phoneticPr fontId="15" type="noConversion"/>
  </si>
  <si>
    <t>急性缺血性腦中風病人接受靜脈血栓溶解治療時間≦60分鐘之比例</t>
    <phoneticPr fontId="15" type="noConversion"/>
  </si>
  <si>
    <t>於假日處置急性腦中風病人之總人次</t>
    <phoneticPr fontId="15" type="noConversion"/>
  </si>
  <si>
    <t>於夜間處置急性腦中風病人之總人次</t>
    <phoneticPr fontId="15" type="noConversion"/>
  </si>
  <si>
    <t>基準2.2.5「可於假日及夜間進行急性腦中風病人之手術」</t>
    <phoneticPr fontId="15" type="noConversion"/>
  </si>
  <si>
    <t>符合外科介入治療適應症急性腦中風病人之總人次</t>
    <phoneticPr fontId="15" type="noConversion"/>
  </si>
  <si>
    <t>基準2.3.1「接受靜脈血栓溶解或動脈血栓移除治療之急性缺血性腦中風病人佔所有急性缺血性腦中風病人之比例」</t>
    <phoneticPr fontId="15" type="noConversion"/>
  </si>
  <si>
    <t>急診所有符合溶栓適應症之急性缺血性腦中風病人總人次(A3)</t>
    <phoneticPr fontId="15" type="noConversion"/>
  </si>
  <si>
    <t>急診接受靜脈血栓溶解治療之急性缺血性腦中風病人之人次(A4)</t>
    <phoneticPr fontId="15" type="noConversion"/>
  </si>
  <si>
    <t>基準2.3.3「急性缺血性腦中風病人接受靜脈血栓溶解治療時間≦60分鐘之比例」</t>
    <phoneticPr fontId="15" type="noConversion"/>
  </si>
  <si>
    <t>第三章、急性冠心症醫療領域</t>
    <phoneticPr fontId="15" type="noConversion"/>
  </si>
  <si>
    <t>急性冠心症照護團隊</t>
    <phoneticPr fontId="15" type="noConversion"/>
  </si>
  <si>
    <t xml:space="preserve">
心臟內科醫師名單</t>
    <phoneticPr fontId="15" type="noConversion"/>
  </si>
  <si>
    <t xml:space="preserve">
介入性心臟血管醫師名單</t>
    <phoneticPr fontId="15" type="noConversion"/>
  </si>
  <si>
    <t xml:space="preserve">
心臟外科醫師名單</t>
    <phoneticPr fontId="15" type="noConversion"/>
  </si>
  <si>
    <t>作第一章EKG時間小於10分鐘</t>
    <phoneticPr fontId="15" type="noConversion"/>
  </si>
  <si>
    <t>基準3.3.1「作第一張EKG時間小於10分鐘」</t>
    <phoneticPr fontId="15" type="noConversion"/>
  </si>
  <si>
    <t>基準3.3.2</t>
    <phoneticPr fontId="15" type="noConversion"/>
  </si>
  <si>
    <t>STEMI病人於急診適合給予ASA及Clopidogrel(或Ticagrelor、Prasugrel)等之比例</t>
    <phoneticPr fontId="15" type="noConversion"/>
  </si>
  <si>
    <t>基準3.3.3「ST段上升之急性心肌梗塞病人執行緊急冠狀動脈介入術(Primary PCI)時，Door to wire time小於 90 min」</t>
    <phoneticPr fontId="15" type="noConversion"/>
  </si>
  <si>
    <t>急診之STEMI病人Door to wire time情形</t>
    <phoneticPr fontId="15" type="noConversion"/>
  </si>
  <si>
    <t>急診接收同一醫療體系之分院或院區轉診之STEMI病人情形</t>
    <phoneticPr fontId="15" type="noConversion"/>
  </si>
  <si>
    <t>全院冠狀動脈介入術(PCI)及緊急冠狀動脈介入術(Primary PCI)之案例數</t>
    <phoneticPr fontId="15" type="noConversion"/>
  </si>
  <si>
    <t>平日上班(8am~5pm)時間</t>
    <phoneticPr fontId="15" type="noConversion"/>
  </si>
  <si>
    <t>全時段</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</si>
</sst>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0_ "/>
    <numFmt numFmtId="177" formatCode="#,##0_);[Red]\(#,##0\)"/>
    <numFmt numFmtId="178" formatCode="#,##0.00_ "/>
    <numFmt numFmtId="179" formatCode="0.00\‰"/>
    <numFmt numFmtId="180" formatCode="00"/>
    <numFmt numFmtId="181" formatCode="0000"/>
  </numFmts>
  <fonts count="16" x14ac:knownFonts="1">
    <font>
      <sz val="12"/>
      <color rgb="FF000000"/>
      <name val="新細明體"/>
      <family val="1"/>
    </font>
    <font>
      <sz val="10"/>
      <name val="Arial"/>
      <family val="2"/>
    </font>
    <font>
      <sz val="12"/>
      <color theme="1"/>
      <name val="新細明體"/>
      <family val="2"/>
      <scheme val="minor"/>
    </font>
    <font>
      <b/>
      <sz val="16"/>
      <color rgb="FF0000FF"/>
      <name val="微軟正黑體"/>
      <family val="2"/>
    </font>
    <font>
      <sz val="12"/>
      <color rgb="FF000000"/>
      <name val="微軟正黑體"/>
      <family val="2"/>
    </font>
    <font>
      <sz val="16"/>
      <color rgb="FF000000"/>
      <name val="微軟正黑體"/>
      <family val="2"/>
    </font>
    <font>
      <b/>
      <sz val="12"/>
      <color rgb="FF000000"/>
      <name val="微軟正黑體"/>
      <family val="2"/>
    </font>
    <font>
      <vertAlign val="superscript"/>
      <sz val="12"/>
      <color rgb="FF000000"/>
      <name val="微軟正黑體"/>
      <family val="2"/>
    </font>
    <font>
      <b/>
      <i/>
      <sz val="12"/>
      <color rgb="FFFF0000"/>
      <name val="微軟正黑體"/>
      <family val="2"/>
    </font>
    <font>
      <b/>
      <sz val="12"/>
      <color rgb="FF0000FF"/>
      <name val="微軟正黑體"/>
      <family val="2"/>
    </font>
    <font>
      <sz val="12"/>
      <color rgb="FF0000FF"/>
      <name val="微軟正黑體"/>
      <family val="2"/>
    </font>
    <font>
      <sz val="12"/>
      <name val="微軟正黑體"/>
      <family val="2"/>
    </font>
    <font>
      <sz val="12"/>
      <color rgb="FF000000"/>
      <name val="Arial"/>
      <family val="2"/>
    </font>
    <font>
      <sz val="12"/>
      <color theme="1"/>
      <name val="微軟正黑體"/>
      <family val="2"/>
    </font>
    <font>
      <sz val="12"/>
      <color rgb="FF000000"/>
      <name val="新細明體"/>
      <family val="1"/>
    </font>
    <font>
      <sz val="9"/>
      <name val="細明體"/>
      <family val="3"/>
      <charset val="136"/>
    </font>
  </fonts>
  <fills count="11">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theme="0" tint="-4.9958800012207406E-2"/>
        <bgColor indexed="64"/>
      </patternFill>
    </fill>
    <fill>
      <patternFill patternType="solid">
        <fgColor theme="0" tint="-0.14996795556505021"/>
        <bgColor indexed="64"/>
      </patternFill>
    </fill>
    <fill>
      <patternFill patternType="solid">
        <fgColor theme="0" tint="-0.14996795556505021"/>
        <bgColor indexed="64"/>
      </patternFill>
    </fill>
    <fill>
      <patternFill patternType="solid">
        <fgColor rgb="FFFCE4D6"/>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0"/>
        <bgColor indexed="64"/>
      </patternFill>
    </fill>
  </fills>
  <borders count="7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diagonalDown="1">
      <left style="thin">
        <color rgb="FF000000"/>
      </left>
      <right/>
      <top style="thick">
        <color rgb="FF000000"/>
      </top>
      <bottom/>
      <diagonal style="thin">
        <color rgb="FF000000"/>
      </diagonal>
    </border>
    <border>
      <left/>
      <right style="thin">
        <color rgb="FF000000"/>
      </right>
      <top style="thick">
        <color rgb="FF000000"/>
      </top>
      <bottom/>
      <diagonal/>
    </border>
    <border>
      <left style="thin">
        <color rgb="FF000000"/>
      </left>
      <right/>
      <top/>
      <bottom style="thin">
        <color rgb="FF000000"/>
      </bottom>
      <diagonal/>
    </border>
    <border diagonalDown="1">
      <left/>
      <right style="thin">
        <color rgb="FF000000"/>
      </right>
      <top/>
      <bottom style="thin">
        <color rgb="FF000000"/>
      </bottom>
      <diagonal style="thin">
        <color rgb="FF000000"/>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diagonalDown="1">
      <left style="thin">
        <color rgb="FF000000"/>
      </left>
      <right/>
      <top style="thin">
        <color rgb="FF000000"/>
      </top>
      <bottom/>
      <diagonal style="thin">
        <color rgb="FF000000"/>
      </diagonal>
    </border>
    <border>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rgb="FF000000"/>
      </left>
      <right style="thick">
        <color rgb="FF000000"/>
      </right>
      <top style="thin">
        <color rgb="FF000000"/>
      </top>
      <bottom style="thick">
        <color rgb="FF000000"/>
      </bottom>
      <diagonal/>
    </border>
    <border diagonalDown="1">
      <left style="thin">
        <color auto="1"/>
      </left>
      <right/>
      <top style="thick">
        <color auto="1"/>
      </top>
      <bottom/>
      <diagonal style="thin">
        <color auto="1"/>
      </diagonal>
    </border>
    <border>
      <left/>
      <right style="thin">
        <color auto="1"/>
      </right>
      <top style="thick">
        <color auto="1"/>
      </top>
      <bottom/>
      <diagonal/>
    </border>
    <border>
      <left style="thin">
        <color auto="1"/>
      </left>
      <right/>
      <top/>
      <bottom style="thin">
        <color auto="1"/>
      </bottom>
      <diagonal/>
    </border>
    <border diagonalDown="1">
      <left/>
      <right style="thin">
        <color auto="1"/>
      </right>
      <top/>
      <bottom style="thin">
        <color auto="1"/>
      </bottom>
      <diagonal style="thin">
        <color auto="1"/>
      </diagonal>
    </border>
    <border>
      <left style="thin">
        <color auto="1"/>
      </left>
      <right style="thick">
        <color auto="1"/>
      </right>
      <top style="thin">
        <color auto="1"/>
      </top>
      <bottom style="thick">
        <color auto="1"/>
      </bottom>
      <diagonal/>
    </border>
    <border>
      <left style="thin">
        <color auto="1"/>
      </left>
      <right style="thick">
        <color auto="1"/>
      </right>
      <top/>
      <bottom style="thin">
        <color auto="1"/>
      </bottom>
      <diagonal/>
    </border>
    <border diagonalUp="1">
      <left style="thin">
        <color rgb="FF000000"/>
      </left>
      <right style="thick">
        <color rgb="FF000000"/>
      </right>
      <top style="thin">
        <color rgb="FF000000"/>
      </top>
      <bottom style="thin">
        <color rgb="FF000000"/>
      </bottom>
      <diagonal style="thin">
        <color rgb="FF000000"/>
      </diagonal>
    </border>
    <border>
      <left style="thin">
        <color rgb="FF000000"/>
      </left>
      <right style="thin">
        <color rgb="FF000000"/>
      </right>
      <top style="thin">
        <color rgb="FF000000"/>
      </top>
      <bottom style="thick">
        <color rgb="FF000000"/>
      </bottom>
      <diagonal/>
    </border>
    <border>
      <left style="thick">
        <color rgb="FF000000"/>
      </left>
      <right style="thin">
        <color rgb="FF000000"/>
      </right>
      <top/>
      <bottom style="thick">
        <color rgb="FF000000"/>
      </bottom>
      <diagonal/>
    </border>
    <border>
      <left style="thick">
        <color rgb="FF000000"/>
      </left>
      <right style="thin">
        <color rgb="FF000000"/>
      </right>
      <top/>
      <bottom style="thin">
        <color rgb="FF000000"/>
      </bottom>
      <diagonal/>
    </border>
    <border>
      <left style="thick">
        <color auto="1"/>
      </left>
      <right style="thin">
        <color auto="1"/>
      </right>
      <top/>
      <bottom style="thin">
        <color auto="1"/>
      </bottom>
      <diagonal/>
    </border>
    <border>
      <left style="thin">
        <color rgb="FF000000"/>
      </left>
      <right/>
      <top/>
      <bottom/>
      <diagonal/>
    </border>
    <border diagonalDown="1">
      <left/>
      <right style="thin">
        <color rgb="FF000000"/>
      </right>
      <top/>
      <bottom/>
      <diagonal style="thin">
        <color rgb="FF000000"/>
      </diagonal>
    </border>
    <border>
      <left/>
      <right/>
      <top style="thick">
        <color auto="1"/>
      </top>
      <bottom/>
      <diagonal/>
    </border>
    <border diagonalDown="1">
      <left style="thin">
        <color rgb="FF000000"/>
      </left>
      <right/>
      <top/>
      <bottom/>
      <diagonal style="thin">
        <color rgb="FF000000"/>
      </diagonal>
    </border>
    <border>
      <left/>
      <right style="thin">
        <color rgb="FF000000"/>
      </right>
      <top/>
      <bottom/>
      <diagonal/>
    </border>
    <border>
      <left style="thick">
        <color rgb="FF000000"/>
      </left>
      <right style="thin">
        <color rgb="FF000000"/>
      </right>
      <top/>
      <bottom/>
      <diagonal/>
    </border>
    <border>
      <left style="thick">
        <color rgb="FF000000"/>
      </left>
      <right/>
      <top/>
      <bottom/>
      <diagonal/>
    </border>
    <border>
      <left style="thin">
        <color auto="1"/>
      </left>
      <right style="thin">
        <color auto="1"/>
      </right>
      <top/>
      <bottom style="thin">
        <color auto="1"/>
      </bottom>
      <diagonal/>
    </border>
    <border>
      <left style="thick">
        <color auto="1"/>
      </left>
      <right/>
      <top/>
      <bottom/>
      <diagonal/>
    </border>
    <border>
      <left style="thin">
        <color auto="1"/>
      </left>
      <right style="thin">
        <color auto="1"/>
      </right>
      <top style="thin">
        <color auto="1"/>
      </top>
      <bottom style="thick">
        <color auto="1"/>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ck">
        <color auto="1"/>
      </left>
      <right style="thin">
        <color auto="1"/>
      </right>
      <top style="thin">
        <color auto="1"/>
      </top>
      <bottom/>
      <diagonal/>
    </border>
    <border>
      <left style="thick">
        <color auto="1"/>
      </left>
      <right style="thin">
        <color auto="1"/>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ck">
        <color rgb="FF000000"/>
      </top>
      <bottom style="thin">
        <color rgb="FF000000"/>
      </bottom>
      <diagonal/>
    </border>
    <border>
      <left/>
      <right style="thick">
        <color rgb="FF000000"/>
      </right>
      <top style="thick">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ck">
        <color rgb="FF000000"/>
      </left>
      <right style="thin">
        <color rgb="FF000000"/>
      </right>
      <top style="thick">
        <color rgb="FF000000"/>
      </top>
      <bottom/>
      <diagonal/>
    </border>
    <border>
      <left style="thick">
        <color rgb="FF000000"/>
      </left>
      <right style="thick">
        <color rgb="FF000000"/>
      </right>
      <top style="thin">
        <color rgb="FF000000"/>
      </top>
      <bottom style="thick">
        <color rgb="FF000000"/>
      </bottom>
      <diagonal/>
    </border>
    <border>
      <left style="thick">
        <color rgb="FF000000"/>
      </left>
      <right style="thin">
        <color rgb="FF000000"/>
      </right>
      <top style="thick">
        <color rgb="FF000000"/>
      </top>
      <bottom style="thick">
        <color rgb="FF000000"/>
      </bottom>
      <diagonal/>
    </border>
    <border>
      <left/>
      <right/>
      <top style="thick">
        <color rgb="FF000000"/>
      </top>
      <bottom/>
      <diagonal/>
    </border>
    <border>
      <left style="thick">
        <color auto="1"/>
      </left>
      <right/>
      <top style="thin">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thin">
        <color rgb="FF000000"/>
      </left>
      <right/>
      <top style="thin">
        <color rgb="FF000000"/>
      </top>
      <bottom style="thick">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ck">
        <color rgb="FF000000"/>
      </right>
      <top/>
      <bottom style="thick">
        <color rgb="FF000000"/>
      </bottom>
      <diagonal/>
    </border>
    <border>
      <left style="thick">
        <color rgb="FF000000"/>
      </left>
      <right style="thin">
        <color rgb="FF000000"/>
      </right>
      <top style="thin">
        <color rgb="FF000000"/>
      </top>
      <bottom style="medium">
        <color rgb="FF000000"/>
      </bottom>
      <diagonal/>
    </border>
    <border>
      <left style="thin">
        <color auto="1"/>
      </left>
      <right/>
      <top style="thin">
        <color auto="1"/>
      </top>
      <bottom style="thick">
        <color auto="1"/>
      </bottom>
      <diagonal/>
    </border>
    <border>
      <left/>
      <right style="thin">
        <color auto="1"/>
      </right>
      <top style="thin">
        <color auto="1"/>
      </top>
      <bottom style="thick">
        <color auto="1"/>
      </bottom>
      <diagonal/>
    </border>
    <border>
      <left/>
      <right/>
      <top style="thick">
        <color rgb="FF000000"/>
      </top>
      <bottom style="thin">
        <color rgb="FF000000"/>
      </bottom>
      <diagonal/>
    </border>
    <border>
      <left style="thick">
        <color rgb="FF000000"/>
      </left>
      <right/>
      <top style="thin">
        <color rgb="FF000000"/>
      </top>
      <bottom style="thick">
        <color rgb="FF000000"/>
      </bottom>
      <diagonal/>
    </border>
  </borders>
  <cellStyleXfs count="8">
    <xf numFmtId="0" fontId="0" fillId="0" borderId="0">
      <alignment vertical="center"/>
    </xf>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2" fillId="0" borderId="0" applyFont="0" applyFill="0" applyBorder="0" applyProtection="0"/>
    <xf numFmtId="0" fontId="14" fillId="0" borderId="0">
      <alignment vertical="center"/>
    </xf>
  </cellStyleXfs>
  <cellXfs count="306">
    <xf numFmtId="0" fontId="0" fillId="0" borderId="0" xfId="0" applyAlignment="1">
      <alignment vertical="center"/>
    </xf>
    <xf numFmtId="0" fontId="3" fillId="0" borderId="0" xfId="7" applyFont="1" applyAlignment="1" applyProtection="1">
      <alignment vertical="center"/>
      <protection hidden="1"/>
    </xf>
    <xf numFmtId="0" fontId="4" fillId="0" borderId="0" xfId="7" applyFont="1" applyAlignment="1" applyProtection="1">
      <alignment vertical="center"/>
      <protection hidden="1"/>
    </xf>
    <xf numFmtId="0" fontId="4" fillId="2" borderId="1" xfId="7" applyFont="1" applyFill="1" applyBorder="1" applyAlignment="1" applyProtection="1">
      <alignment horizontal="center" vertical="center" wrapText="1"/>
      <protection hidden="1"/>
    </xf>
    <xf numFmtId="0" fontId="4" fillId="2" borderId="1" xfId="7" applyFont="1" applyFill="1" applyBorder="1" applyAlignment="1" applyProtection="1">
      <alignment horizontal="left" vertical="center" wrapText="1"/>
      <protection hidden="1"/>
    </xf>
    <xf numFmtId="0" fontId="4" fillId="0" borderId="0" xfId="7" applyFont="1" applyAlignment="1" applyProtection="1">
      <alignment horizontal="center" vertical="center" wrapText="1"/>
      <protection hidden="1"/>
    </xf>
    <xf numFmtId="0" fontId="4" fillId="0" borderId="0" xfId="7" applyFont="1" applyAlignment="1" applyProtection="1">
      <alignment vertical="center" wrapText="1"/>
      <protection hidden="1"/>
    </xf>
    <xf numFmtId="0" fontId="5" fillId="0" borderId="0" xfId="7" applyFont="1" applyAlignment="1" applyProtection="1">
      <alignment vertical="center"/>
      <protection hidden="1"/>
    </xf>
    <xf numFmtId="0" fontId="4" fillId="0" borderId="0" xfId="7" applyFont="1" applyAlignment="1" applyProtection="1">
      <alignment vertical="center"/>
      <protection hidden="1"/>
    </xf>
    <xf numFmtId="0" fontId="4" fillId="0" borderId="0" xfId="7" applyFont="1" applyFill="1" applyAlignment="1" applyProtection="1">
      <alignment horizontal="center" vertical="center"/>
      <protection hidden="1"/>
    </xf>
    <xf numFmtId="0" fontId="4" fillId="0" borderId="0" xfId="7" applyFont="1" applyFill="1" applyAlignment="1" applyProtection="1">
      <alignment vertical="top" wrapText="1"/>
      <protection hidden="1"/>
    </xf>
    <xf numFmtId="0" fontId="4" fillId="0" borderId="0" xfId="7" applyFont="1" applyFill="1" applyAlignment="1" applyProtection="1">
      <alignment vertical="center"/>
      <protection hidden="1"/>
    </xf>
    <xf numFmtId="0" fontId="4" fillId="3" borderId="2" xfId="7" applyFont="1" applyFill="1" applyBorder="1" applyAlignment="1" applyProtection="1">
      <alignment horizontal="center" vertical="center"/>
      <protection hidden="1"/>
    </xf>
    <xf numFmtId="0" fontId="4" fillId="3" borderId="3" xfId="7" applyFont="1" applyFill="1" applyBorder="1" applyAlignment="1" applyProtection="1">
      <alignment horizontal="center" vertical="center"/>
      <protection hidden="1"/>
    </xf>
    <xf numFmtId="0" fontId="4" fillId="0" borderId="4" xfId="7" applyFont="1" applyBorder="1" applyAlignment="1" applyProtection="1">
      <alignment vertical="center"/>
      <protection locked="0" hidden="1"/>
    </xf>
    <xf numFmtId="0" fontId="4" fillId="0" borderId="0" xfId="7" applyFont="1" applyAlignment="1" applyProtection="1">
      <alignment vertical="center"/>
      <protection locked="0" hidden="1"/>
    </xf>
    <xf numFmtId="0" fontId="4" fillId="0" borderId="0" xfId="7" applyFont="1" applyFill="1" applyAlignment="1" applyProtection="1">
      <alignment vertical="center"/>
      <protection locked="0" hidden="1"/>
    </xf>
    <xf numFmtId="0" fontId="4" fillId="3" borderId="5" xfId="7" applyFont="1" applyFill="1" applyBorder="1" applyAlignment="1" applyProtection="1">
      <alignment horizontal="center" vertical="center"/>
      <protection hidden="1"/>
    </xf>
    <xf numFmtId="0" fontId="4" fillId="3" borderId="6" xfId="7" applyFont="1" applyFill="1" applyBorder="1" applyAlignment="1" applyProtection="1">
      <alignment horizontal="right" wrapText="1"/>
      <protection hidden="1"/>
    </xf>
    <xf numFmtId="0" fontId="4" fillId="3" borderId="7" xfId="7" applyFont="1" applyFill="1" applyBorder="1" applyAlignment="1" applyProtection="1">
      <alignment vertical="center"/>
      <protection hidden="1"/>
    </xf>
    <xf numFmtId="0" fontId="4" fillId="3" borderId="8" xfId="7" applyFont="1" applyFill="1" applyBorder="1" applyAlignment="1" applyProtection="1">
      <alignment horizontal="right" wrapText="1"/>
      <protection hidden="1"/>
    </xf>
    <xf numFmtId="0" fontId="4" fillId="0" borderId="0" xfId="7" applyFont="1" applyFill="1" applyAlignment="1" applyProtection="1">
      <alignment vertical="center"/>
      <protection hidden="1"/>
    </xf>
    <xf numFmtId="0" fontId="4" fillId="4" borderId="9" xfId="7" applyFont="1" applyFill="1" applyBorder="1" applyAlignment="1" applyProtection="1">
      <alignment horizontal="center" vertical="center"/>
      <protection hidden="1"/>
    </xf>
    <xf numFmtId="0" fontId="4" fillId="3" borderId="10" xfId="7" applyFont="1" applyFill="1" applyBorder="1" applyAlignment="1" applyProtection="1">
      <alignment horizontal="center" vertical="center"/>
      <protection hidden="1"/>
    </xf>
    <xf numFmtId="0" fontId="4" fillId="3" borderId="11" xfId="7" applyFont="1" applyFill="1" applyBorder="1" applyAlignment="1" applyProtection="1">
      <alignment horizontal="center" vertical="center"/>
      <protection hidden="1"/>
    </xf>
    <xf numFmtId="0" fontId="4" fillId="3" borderId="6" xfId="7" applyFont="1" applyFill="1" applyBorder="1" applyAlignment="1" applyProtection="1">
      <alignment horizontal="right" vertical="center" wrapText="1"/>
      <protection hidden="1"/>
    </xf>
    <xf numFmtId="0" fontId="4" fillId="3" borderId="8" xfId="7" applyFont="1" applyFill="1" applyBorder="1" applyAlignment="1" applyProtection="1">
      <alignment vertical="center"/>
      <protection hidden="1"/>
    </xf>
    <xf numFmtId="0" fontId="4" fillId="3" borderId="5" xfId="7" applyFont="1" applyFill="1" applyBorder="1" applyAlignment="1" applyProtection="1">
      <alignment vertical="center" wrapText="1"/>
      <protection hidden="1"/>
    </xf>
    <xf numFmtId="0" fontId="4" fillId="3" borderId="7" xfId="7" applyFont="1" applyFill="1" applyBorder="1" applyAlignment="1" applyProtection="1">
      <alignment horizontal="left" vertical="center" wrapText="1"/>
      <protection hidden="1"/>
    </xf>
    <xf numFmtId="0" fontId="4" fillId="3" borderId="8" xfId="7" applyFont="1" applyFill="1" applyBorder="1" applyAlignment="1" applyProtection="1">
      <alignment horizontal="left" vertical="center" wrapText="1"/>
      <protection hidden="1"/>
    </xf>
    <xf numFmtId="0" fontId="4" fillId="3" borderId="4" xfId="7" applyFont="1" applyFill="1" applyBorder="1" applyAlignment="1" applyProtection="1">
      <alignment horizontal="center" vertical="center"/>
      <protection hidden="1"/>
    </xf>
    <xf numFmtId="0" fontId="4" fillId="0" borderId="0" xfId="7" applyFont="1" applyAlignment="1" applyProtection="1">
      <alignment vertical="top" wrapText="1"/>
      <protection hidden="1"/>
    </xf>
    <xf numFmtId="0" fontId="4" fillId="0" borderId="1" xfId="7" applyFont="1" applyBorder="1" applyAlignment="1" applyProtection="1">
      <alignment vertical="center"/>
      <protection locked="0" hidden="1"/>
    </xf>
    <xf numFmtId="0" fontId="4" fillId="0" borderId="4" xfId="7" applyFont="1" applyBorder="1" applyAlignment="1" applyProtection="1">
      <alignment horizontal="center" vertical="center"/>
      <protection locked="0" hidden="1"/>
    </xf>
    <xf numFmtId="0" fontId="4" fillId="3" borderId="7" xfId="7" applyFont="1" applyFill="1" applyBorder="1" applyAlignment="1" applyProtection="1">
      <alignment vertical="center" wrapText="1"/>
      <protection hidden="1"/>
    </xf>
    <xf numFmtId="0" fontId="4" fillId="3" borderId="8" xfId="7" applyFont="1" applyFill="1" applyBorder="1" applyAlignment="1" applyProtection="1">
      <alignment vertical="center" wrapText="1"/>
      <protection hidden="1"/>
    </xf>
    <xf numFmtId="0" fontId="4" fillId="4" borderId="12" xfId="7" applyFont="1" applyFill="1" applyBorder="1" applyAlignment="1" applyProtection="1">
      <alignment horizontal="center" vertical="center"/>
      <protection hidden="1"/>
    </xf>
    <xf numFmtId="0" fontId="4" fillId="0" borderId="0" xfId="7" applyFont="1" applyFill="1" applyAlignment="1" applyProtection="1">
      <alignment horizontal="center" vertical="center" wrapText="1"/>
      <protection hidden="1"/>
    </xf>
    <xf numFmtId="0" fontId="4" fillId="0" borderId="1" xfId="7" applyFont="1" applyBorder="1" applyAlignment="1" applyProtection="1">
      <alignment horizontal="center" vertical="center" wrapText="1"/>
      <protection locked="0" hidden="1"/>
    </xf>
    <xf numFmtId="0" fontId="4" fillId="0" borderId="4" xfId="7" applyFont="1" applyBorder="1" applyAlignment="1" applyProtection="1">
      <alignment horizontal="center" vertical="center" wrapText="1"/>
      <protection locked="0" hidden="1"/>
    </xf>
    <xf numFmtId="0" fontId="4" fillId="0" borderId="13" xfId="7" applyFont="1" applyBorder="1" applyAlignment="1" applyProtection="1">
      <alignment horizontal="center" vertical="center" wrapText="1"/>
      <protection locked="0" hidden="1"/>
    </xf>
    <xf numFmtId="0" fontId="4" fillId="0" borderId="14" xfId="7" applyFont="1" applyBorder="1" applyAlignment="1" applyProtection="1">
      <alignment horizontal="center" vertical="center" wrapText="1"/>
      <protection locked="0" hidden="1"/>
    </xf>
    <xf numFmtId="0" fontId="4" fillId="3" borderId="13" xfId="7" applyFont="1" applyFill="1" applyBorder="1" applyAlignment="1" applyProtection="1">
      <alignment horizontal="center" vertical="center"/>
      <protection hidden="1"/>
    </xf>
    <xf numFmtId="0" fontId="4" fillId="3" borderId="14" xfId="7" applyFont="1" applyFill="1" applyBorder="1" applyAlignment="1" applyProtection="1">
      <alignment horizontal="center" vertical="center"/>
      <protection hidden="1"/>
    </xf>
    <xf numFmtId="0" fontId="4" fillId="3" borderId="10" xfId="7" applyFont="1" applyFill="1" applyBorder="1" applyAlignment="1" applyProtection="1">
      <alignment horizontal="center" vertical="center" wrapText="1"/>
      <protection hidden="1"/>
    </xf>
    <xf numFmtId="0" fontId="4" fillId="3" borderId="5" xfId="7" applyFont="1" applyFill="1" applyBorder="1" applyAlignment="1" applyProtection="1">
      <alignment vertical="center"/>
      <protection hidden="1"/>
    </xf>
    <xf numFmtId="0" fontId="4" fillId="3" borderId="6" xfId="7" applyFont="1" applyFill="1" applyBorder="1" applyAlignment="1" applyProtection="1">
      <alignment horizontal="right" vertical="center"/>
      <protection hidden="1"/>
    </xf>
    <xf numFmtId="0" fontId="4" fillId="3" borderId="8" xfId="7" applyFont="1" applyFill="1" applyBorder="1" applyAlignment="1" applyProtection="1">
      <alignment vertical="center"/>
      <protection hidden="1"/>
    </xf>
    <xf numFmtId="0" fontId="4" fillId="2" borderId="12" xfId="7" applyFont="1" applyFill="1" applyBorder="1" applyAlignment="1" applyProtection="1">
      <alignment horizontal="center" vertical="center"/>
      <protection hidden="1"/>
    </xf>
    <xf numFmtId="0" fontId="4" fillId="3" borderId="15" xfId="7" applyFont="1" applyFill="1" applyBorder="1" applyAlignment="1" applyProtection="1">
      <alignment horizontal="center" vertical="center"/>
      <protection hidden="1"/>
    </xf>
    <xf numFmtId="0" fontId="4" fillId="3" borderId="16" xfId="7" applyFont="1" applyFill="1" applyBorder="1" applyAlignment="1" applyProtection="1">
      <alignment horizontal="right" vertical="center"/>
      <protection hidden="1"/>
    </xf>
    <xf numFmtId="0" fontId="4" fillId="3" borderId="7" xfId="7" applyFont="1" applyFill="1" applyBorder="1" applyAlignment="1" applyProtection="1">
      <alignment vertical="center"/>
      <protection hidden="1"/>
    </xf>
    <xf numFmtId="0" fontId="4" fillId="3" borderId="1" xfId="7" applyFont="1" applyFill="1" applyBorder="1" applyAlignment="1" applyProtection="1">
      <alignment horizontal="center" vertical="center"/>
      <protection hidden="1"/>
    </xf>
    <xf numFmtId="0" fontId="4" fillId="0" borderId="17" xfId="7" applyFont="1" applyBorder="1" applyAlignment="1" applyProtection="1">
      <alignment horizontal="center" vertical="center" wrapText="1"/>
      <protection locked="0" hidden="1"/>
    </xf>
    <xf numFmtId="0" fontId="4" fillId="0" borderId="18" xfId="7" applyFont="1" applyBorder="1" applyAlignment="1" applyProtection="1">
      <alignment horizontal="center" vertical="center" wrapText="1"/>
      <protection locked="0" hidden="1"/>
    </xf>
    <xf numFmtId="0" fontId="4" fillId="0" borderId="19" xfId="7" applyFont="1" applyBorder="1" applyAlignment="1" applyProtection="1">
      <alignment horizontal="center" vertical="center"/>
      <protection locked="0" hidden="1"/>
    </xf>
    <xf numFmtId="0" fontId="4" fillId="5" borderId="20" xfId="7" applyFont="1" applyFill="1" applyBorder="1" applyAlignment="1" applyProtection="1">
      <alignment vertical="center" wrapText="1"/>
      <protection hidden="1"/>
    </xf>
    <xf numFmtId="0" fontId="4" fillId="5" borderId="21" xfId="7" applyFont="1" applyFill="1" applyBorder="1" applyAlignment="1" applyProtection="1">
      <alignment horizontal="right" vertical="center" wrapText="1"/>
      <protection hidden="1"/>
    </xf>
    <xf numFmtId="0" fontId="4" fillId="6" borderId="22" xfId="7" applyFont="1" applyFill="1" applyBorder="1" applyAlignment="1" applyProtection="1">
      <alignment vertical="center"/>
      <protection hidden="1"/>
    </xf>
    <xf numFmtId="0" fontId="4" fillId="6" borderId="23" xfId="7" applyFont="1" applyFill="1" applyBorder="1" applyAlignment="1" applyProtection="1">
      <alignment vertical="center"/>
      <protection hidden="1"/>
    </xf>
    <xf numFmtId="176" fontId="4" fillId="0" borderId="11" xfId="7" applyNumberFormat="1" applyFont="1" applyBorder="1" applyAlignment="1" applyProtection="1">
      <alignment horizontal="center" vertical="center"/>
      <protection locked="0" hidden="1"/>
    </xf>
    <xf numFmtId="176" fontId="4" fillId="0" borderId="18" xfId="7" applyNumberFormat="1" applyFont="1" applyBorder="1" applyAlignment="1" applyProtection="1">
      <alignment horizontal="center" vertical="center"/>
      <protection locked="0" hidden="1"/>
    </xf>
    <xf numFmtId="176" fontId="4" fillId="0" borderId="24" xfId="7" applyNumberFormat="1" applyFont="1" applyBorder="1" applyAlignment="1" applyProtection="1">
      <alignment horizontal="center" vertical="center"/>
      <protection locked="0" hidden="1"/>
    </xf>
    <xf numFmtId="176" fontId="4" fillId="7" borderId="25" xfId="7" applyNumberFormat="1" applyFont="1" applyFill="1" applyBorder="1" applyAlignment="1" applyProtection="1">
      <alignment horizontal="center" vertical="center"/>
      <protection locked="0" hidden="1"/>
    </xf>
    <xf numFmtId="176" fontId="4" fillId="7" borderId="18" xfId="7" applyNumberFormat="1" applyFont="1" applyFill="1" applyBorder="1" applyAlignment="1" applyProtection="1">
      <alignment horizontal="center" vertical="center"/>
      <protection locked="0" hidden="1"/>
    </xf>
    <xf numFmtId="176" fontId="4" fillId="3" borderId="1" xfId="7" applyNumberFormat="1" applyFont="1" applyFill="1" applyBorder="1" applyAlignment="1" applyProtection="1">
      <alignment horizontal="center" vertical="center"/>
      <protection hidden="1"/>
    </xf>
    <xf numFmtId="176" fontId="4" fillId="0" borderId="4" xfId="7" applyNumberFormat="1" applyFont="1" applyBorder="1" applyAlignment="1" applyProtection="1">
      <alignment horizontal="center" vertical="center"/>
      <protection locked="0" hidden="1"/>
    </xf>
    <xf numFmtId="0" fontId="4" fillId="3" borderId="27" xfId="7" applyNumberFormat="1" applyFont="1" applyFill="1" applyBorder="1" applyAlignment="1" applyProtection="1">
      <alignment horizontal="center" vertical="center"/>
      <protection hidden="1"/>
    </xf>
    <xf numFmtId="0" fontId="4" fillId="3" borderId="1" xfId="7" applyNumberFormat="1" applyFont="1" applyFill="1" applyBorder="1" applyAlignment="1" applyProtection="1">
      <alignment horizontal="center" vertical="center"/>
      <protection hidden="1"/>
    </xf>
    <xf numFmtId="176" fontId="4" fillId="3" borderId="18" xfId="7" applyNumberFormat="1" applyFont="1" applyFill="1" applyBorder="1" applyAlignment="1" applyProtection="1">
      <alignment horizontal="center" vertical="center"/>
      <protection hidden="1"/>
    </xf>
    <xf numFmtId="176" fontId="4" fillId="3" borderId="24" xfId="7" applyNumberFormat="1" applyFont="1" applyFill="1" applyBorder="1" applyAlignment="1" applyProtection="1">
      <alignment horizontal="center" vertical="center"/>
      <protection hidden="1"/>
    </xf>
    <xf numFmtId="176" fontId="4" fillId="3" borderId="19" xfId="7" applyNumberFormat="1" applyFont="1" applyFill="1" applyBorder="1" applyAlignment="1" applyProtection="1">
      <alignment horizontal="center" vertical="center"/>
      <protection hidden="1"/>
    </xf>
    <xf numFmtId="176" fontId="4" fillId="0" borderId="19" xfId="7" applyNumberFormat="1" applyFont="1" applyBorder="1" applyAlignment="1" applyProtection="1">
      <alignment horizontal="center" vertical="center"/>
      <protection locked="0" hidden="1"/>
    </xf>
    <xf numFmtId="10" fontId="4" fillId="3" borderId="4" xfId="7" applyNumberFormat="1" applyFont="1" applyFill="1" applyBorder="1" applyAlignment="1" applyProtection="1">
      <alignment horizontal="center" vertical="center"/>
      <protection hidden="1"/>
    </xf>
    <xf numFmtId="0" fontId="4" fillId="0" borderId="27" xfId="7" applyFont="1" applyBorder="1" applyAlignment="1" applyProtection="1">
      <alignment horizontal="center" vertical="center" wrapText="1"/>
      <protection locked="0" hidden="1"/>
    </xf>
    <xf numFmtId="0" fontId="4" fillId="0" borderId="19" xfId="7" applyFont="1" applyBorder="1" applyAlignment="1" applyProtection="1">
      <alignment horizontal="center" vertical="center" wrapText="1"/>
      <protection locked="0" hidden="1"/>
    </xf>
    <xf numFmtId="0" fontId="4" fillId="5" borderId="5" xfId="7" applyFont="1" applyFill="1" applyBorder="1" applyAlignment="1" applyProtection="1">
      <alignment vertical="center" wrapText="1"/>
      <protection hidden="1"/>
    </xf>
    <xf numFmtId="0" fontId="4" fillId="5" borderId="6" xfId="7" applyFont="1" applyFill="1" applyBorder="1" applyAlignment="1" applyProtection="1">
      <alignment horizontal="right" vertical="center" wrapText="1"/>
      <protection hidden="1"/>
    </xf>
    <xf numFmtId="0" fontId="4" fillId="6" borderId="7" xfId="7" applyFont="1" applyFill="1" applyBorder="1" applyAlignment="1" applyProtection="1">
      <alignment vertical="center"/>
      <protection hidden="1"/>
    </xf>
    <xf numFmtId="0" fontId="4" fillId="6" borderId="8" xfId="7" applyFont="1" applyFill="1" applyBorder="1" applyAlignment="1" applyProtection="1">
      <alignment vertical="center"/>
      <protection hidden="1"/>
    </xf>
    <xf numFmtId="10" fontId="4" fillId="3" borderId="1" xfId="7" applyNumberFormat="1" applyFont="1" applyFill="1" applyBorder="1" applyAlignment="1" applyProtection="1">
      <alignment horizontal="center" vertical="center"/>
      <protection hidden="1"/>
    </xf>
    <xf numFmtId="0" fontId="4" fillId="8" borderId="28" xfId="7" applyFont="1" applyFill="1" applyBorder="1" applyAlignment="1" applyProtection="1">
      <alignment vertical="center"/>
      <protection locked="0" hidden="1"/>
    </xf>
    <xf numFmtId="0" fontId="4" fillId="8" borderId="29" xfId="7" applyFont="1" applyFill="1" applyBorder="1" applyAlignment="1" applyProtection="1">
      <alignment vertical="center"/>
      <protection locked="0" hidden="1"/>
    </xf>
    <xf numFmtId="0" fontId="4" fillId="8" borderId="29" xfId="7" applyFont="1" applyFill="1" applyBorder="1" applyAlignment="1" applyProtection="1">
      <alignment vertical="center" wrapText="1"/>
      <protection locked="0" hidden="1"/>
    </xf>
    <xf numFmtId="0" fontId="4" fillId="8" borderId="30" xfId="7" applyFont="1" applyFill="1" applyBorder="1" applyAlignment="1" applyProtection="1">
      <alignment vertical="center" wrapText="1"/>
      <protection locked="0" hidden="1"/>
    </xf>
    <xf numFmtId="0" fontId="4" fillId="8" borderId="30" xfId="7" applyFont="1" applyFill="1" applyBorder="1" applyAlignment="1" applyProtection="1">
      <alignment vertical="center"/>
      <protection locked="0" hidden="1"/>
    </xf>
    <xf numFmtId="176" fontId="4" fillId="0" borderId="14" xfId="7" applyNumberFormat="1" applyFont="1" applyBorder="1" applyAlignment="1" applyProtection="1">
      <alignment horizontal="center" vertical="center"/>
      <protection locked="0" hidden="1"/>
    </xf>
    <xf numFmtId="0" fontId="4" fillId="0" borderId="0" xfId="7" applyFont="1" applyFill="1" applyBorder="1" applyAlignment="1" applyProtection="1">
      <alignment horizontal="center" vertical="center" wrapText="1"/>
      <protection hidden="1"/>
    </xf>
    <xf numFmtId="0" fontId="4" fillId="0" borderId="0" xfId="7" applyFont="1" applyFill="1" applyBorder="1" applyAlignment="1" applyProtection="1">
      <alignment horizontal="left" vertical="center"/>
      <protection hidden="1"/>
    </xf>
    <xf numFmtId="10" fontId="4" fillId="6" borderId="4" xfId="7" applyNumberFormat="1" applyFont="1" applyFill="1" applyBorder="1" applyAlignment="1" applyProtection="1">
      <alignment horizontal="center" vertical="center"/>
      <protection hidden="1"/>
    </xf>
    <xf numFmtId="176" fontId="4" fillId="0" borderId="1" xfId="7" applyNumberFormat="1" applyFont="1" applyBorder="1" applyAlignment="1" applyProtection="1">
      <alignment horizontal="center" vertical="center"/>
      <protection locked="0" hidden="1"/>
    </xf>
    <xf numFmtId="178" fontId="4" fillId="0" borderId="1" xfId="7" applyNumberFormat="1" applyFont="1" applyBorder="1" applyAlignment="1" applyProtection="1">
      <alignment horizontal="center" vertical="center"/>
      <protection locked="0" hidden="1"/>
    </xf>
    <xf numFmtId="178" fontId="4" fillId="3" borderId="4" xfId="7" applyNumberFormat="1" applyFont="1" applyFill="1" applyBorder="1" applyAlignment="1" applyProtection="1">
      <alignment horizontal="center" vertical="center"/>
      <protection hidden="1"/>
    </xf>
    <xf numFmtId="176" fontId="4" fillId="3" borderId="4" xfId="7" applyNumberFormat="1" applyFont="1" applyFill="1" applyBorder="1" applyAlignment="1" applyProtection="1">
      <alignment horizontal="center" vertical="center"/>
      <protection hidden="1"/>
    </xf>
    <xf numFmtId="0" fontId="4" fillId="3" borderId="15" xfId="7" applyFont="1" applyFill="1" applyBorder="1" applyAlignment="1" applyProtection="1">
      <alignment vertical="center"/>
      <protection hidden="1"/>
    </xf>
    <xf numFmtId="0" fontId="4" fillId="3" borderId="31" xfId="7" applyFont="1" applyFill="1" applyBorder="1" applyAlignment="1" applyProtection="1">
      <alignment vertical="center"/>
      <protection hidden="1"/>
    </xf>
    <xf numFmtId="0" fontId="4" fillId="3" borderId="32" xfId="7" applyFont="1" applyFill="1" applyBorder="1" applyAlignment="1" applyProtection="1">
      <alignment vertical="center"/>
      <protection hidden="1"/>
    </xf>
    <xf numFmtId="0" fontId="4" fillId="0" borderId="0" xfId="7" applyFont="1" applyBorder="1" applyAlignment="1" applyProtection="1">
      <alignment vertical="center"/>
      <protection hidden="1"/>
    </xf>
    <xf numFmtId="0" fontId="4" fillId="0" borderId="33" xfId="7" applyFont="1" applyFill="1" applyBorder="1" applyAlignment="1" applyProtection="1">
      <alignment vertical="center" wrapText="1"/>
      <protection hidden="1"/>
    </xf>
    <xf numFmtId="0" fontId="8" fillId="0" borderId="0" xfId="7" applyFont="1" applyAlignment="1" applyProtection="1">
      <alignment vertical="center"/>
      <protection hidden="1"/>
    </xf>
    <xf numFmtId="0" fontId="4" fillId="3" borderId="34" xfId="7" applyFont="1" applyFill="1" applyBorder="1" applyAlignment="1" applyProtection="1">
      <alignment vertical="center"/>
      <protection hidden="1"/>
    </xf>
    <xf numFmtId="0" fontId="4" fillId="3" borderId="35" xfId="7" applyFont="1" applyFill="1" applyBorder="1" applyAlignment="1" applyProtection="1">
      <alignment horizontal="right" vertical="center"/>
      <protection hidden="1"/>
    </xf>
    <xf numFmtId="0" fontId="4" fillId="2" borderId="36" xfId="7" applyFont="1" applyFill="1" applyBorder="1" applyAlignment="1" applyProtection="1">
      <alignment vertical="center"/>
      <protection hidden="1"/>
    </xf>
    <xf numFmtId="10" fontId="4" fillId="0" borderId="1" xfId="7" applyNumberFormat="1" applyFont="1" applyBorder="1" applyAlignment="1" applyProtection="1">
      <alignment horizontal="center" vertical="center"/>
      <protection locked="0" hidden="1"/>
    </xf>
    <xf numFmtId="10" fontId="4" fillId="0" borderId="4" xfId="7" applyNumberFormat="1" applyFont="1" applyBorder="1" applyAlignment="1" applyProtection="1">
      <alignment horizontal="center" vertical="center"/>
      <protection locked="0" hidden="1"/>
    </xf>
    <xf numFmtId="176" fontId="4" fillId="3" borderId="13" xfId="7" applyNumberFormat="1" applyFont="1" applyFill="1" applyBorder="1" applyAlignment="1" applyProtection="1">
      <alignment horizontal="center" vertical="center"/>
      <protection hidden="1"/>
    </xf>
    <xf numFmtId="176" fontId="4" fillId="3" borderId="27" xfId="7" applyNumberFormat="1" applyFont="1" applyFill="1" applyBorder="1" applyAlignment="1" applyProtection="1">
      <alignment horizontal="center" vertical="center"/>
      <protection hidden="1"/>
    </xf>
    <xf numFmtId="10" fontId="13" fillId="0" borderId="17" xfId="7" applyNumberFormat="1" applyFont="1" applyBorder="1" applyAlignment="1" applyProtection="1">
      <alignment horizontal="center" vertical="center"/>
      <protection locked="0"/>
    </xf>
    <xf numFmtId="0" fontId="4" fillId="2" borderId="37" xfId="7" applyFont="1" applyFill="1" applyBorder="1" applyAlignment="1" applyProtection="1">
      <alignment vertical="center" wrapText="1"/>
      <protection hidden="1"/>
    </xf>
    <xf numFmtId="0" fontId="4" fillId="3" borderId="38" xfId="7" applyFont="1" applyFill="1" applyBorder="1" applyAlignment="1" applyProtection="1">
      <alignment horizontal="center" vertical="center"/>
      <protection hidden="1"/>
    </xf>
    <xf numFmtId="0" fontId="4" fillId="3" borderId="25" xfId="7" applyFont="1" applyFill="1" applyBorder="1" applyAlignment="1" applyProtection="1">
      <alignment horizontal="center" vertical="center"/>
      <protection hidden="1"/>
    </xf>
    <xf numFmtId="0" fontId="4" fillId="0" borderId="39" xfId="7" applyFont="1" applyBorder="1" applyAlignment="1" applyProtection="1">
      <alignment vertical="center"/>
      <protection hidden="1"/>
    </xf>
    <xf numFmtId="176" fontId="4" fillId="3" borderId="2" xfId="7" applyNumberFormat="1" applyFont="1" applyFill="1" applyBorder="1" applyAlignment="1" applyProtection="1">
      <alignment horizontal="center" vertical="center"/>
      <protection hidden="1"/>
    </xf>
    <xf numFmtId="176" fontId="4" fillId="3" borderId="3" xfId="7" applyNumberFormat="1" applyFont="1" applyFill="1" applyBorder="1" applyAlignment="1" applyProtection="1">
      <alignment horizontal="center" vertical="center"/>
      <protection hidden="1"/>
    </xf>
    <xf numFmtId="0" fontId="4" fillId="2" borderId="37" xfId="7" applyFont="1" applyFill="1" applyBorder="1" applyAlignment="1" applyProtection="1">
      <alignment vertical="center" wrapText="1"/>
      <protection locked="0" hidden="1"/>
    </xf>
    <xf numFmtId="0" fontId="4" fillId="0" borderId="0" xfId="7" applyFont="1" applyBorder="1" applyAlignment="1" applyProtection="1">
      <alignment vertical="center"/>
      <protection locked="0" hidden="1"/>
    </xf>
    <xf numFmtId="176" fontId="4" fillId="3" borderId="14" xfId="7" applyNumberFormat="1" applyFont="1" applyFill="1" applyBorder="1" applyAlignment="1" applyProtection="1">
      <alignment horizontal="center" vertical="center"/>
      <protection hidden="1"/>
    </xf>
    <xf numFmtId="176" fontId="4" fillId="0" borderId="2" xfId="7" applyNumberFormat="1" applyFont="1" applyBorder="1" applyAlignment="1" applyProtection="1">
      <alignment horizontal="center" vertical="center"/>
      <protection locked="0" hidden="1"/>
    </xf>
    <xf numFmtId="176" fontId="4" fillId="0" borderId="3" xfId="7" applyNumberFormat="1" applyFont="1" applyBorder="1" applyAlignment="1" applyProtection="1">
      <alignment horizontal="center" vertical="center"/>
      <protection locked="0" hidden="1"/>
    </xf>
    <xf numFmtId="178" fontId="4" fillId="0" borderId="4" xfId="7" applyNumberFormat="1" applyFont="1" applyBorder="1" applyAlignment="1" applyProtection="1">
      <alignment horizontal="center" vertical="center"/>
      <protection locked="0" hidden="1"/>
    </xf>
    <xf numFmtId="176" fontId="13" fillId="0" borderId="38" xfId="7" applyNumberFormat="1" applyFont="1" applyBorder="1" applyAlignment="1" applyProtection="1">
      <alignment horizontal="center" vertical="center"/>
      <protection locked="0"/>
    </xf>
    <xf numFmtId="179" fontId="4" fillId="3" borderId="1" xfId="6" applyNumberFormat="1" applyFont="1" applyFill="1" applyBorder="1" applyAlignment="1" applyProtection="1">
      <alignment horizontal="center" vertical="center"/>
      <protection hidden="1"/>
    </xf>
    <xf numFmtId="178" fontId="4" fillId="3" borderId="1" xfId="7" applyNumberFormat="1" applyFont="1" applyFill="1" applyBorder="1" applyAlignment="1" applyProtection="1">
      <alignment horizontal="center" vertical="center"/>
      <protection hidden="1"/>
    </xf>
    <xf numFmtId="0" fontId="4" fillId="2" borderId="36" xfId="7" applyFont="1" applyFill="1" applyBorder="1" applyAlignment="1" applyProtection="1">
      <alignment vertical="center"/>
      <protection locked="0" hidden="1"/>
    </xf>
    <xf numFmtId="0" fontId="4" fillId="3" borderId="1" xfId="7" applyFont="1" applyFill="1" applyBorder="1" applyAlignment="1" applyProtection="1">
      <alignment horizontal="left" vertical="center" wrapText="1"/>
      <protection locked="0" hidden="1"/>
    </xf>
    <xf numFmtId="0" fontId="4" fillId="0" borderId="40" xfId="7" applyFont="1" applyFill="1" applyBorder="1" applyAlignment="1" applyProtection="1">
      <alignment horizontal="center" vertical="center"/>
      <protection locked="0" hidden="1"/>
    </xf>
    <xf numFmtId="176" fontId="4" fillId="6" borderId="17" xfId="7" applyNumberFormat="1" applyFont="1" applyFill="1" applyBorder="1" applyAlignment="1" applyProtection="1">
      <alignment horizontal="center" vertical="center"/>
      <protection hidden="1"/>
    </xf>
    <xf numFmtId="176" fontId="4" fillId="6" borderId="18" xfId="7" applyNumberFormat="1" applyFont="1" applyFill="1" applyBorder="1" applyAlignment="1" applyProtection="1">
      <alignment horizontal="center" vertical="center"/>
      <protection hidden="1"/>
    </xf>
    <xf numFmtId="176" fontId="12" fillId="0" borderId="17" xfId="7" applyNumberFormat="1" applyFont="1" applyBorder="1" applyAlignment="1" applyProtection="1">
      <alignment horizontal="center" vertical="center"/>
      <protection locked="0" hidden="1"/>
    </xf>
    <xf numFmtId="180" fontId="0" fillId="0" borderId="0" xfId="7" applyNumberFormat="1" applyFont="1" applyAlignment="1">
      <alignment vertical="center"/>
    </xf>
    <xf numFmtId="0" fontId="4" fillId="2" borderId="1" xfId="7" applyFont="1" applyFill="1" applyBorder="1" applyAlignment="1" applyProtection="1">
      <alignment horizontal="center" vertical="center" wrapText="1"/>
      <protection hidden="1"/>
    </xf>
    <xf numFmtId="0" fontId="4" fillId="3" borderId="1" xfId="7" applyFont="1" applyFill="1" applyBorder="1" applyAlignment="1" applyProtection="1">
      <alignment horizontal="left" vertical="center" wrapText="1"/>
      <protection hidden="1"/>
    </xf>
    <xf numFmtId="10" fontId="4" fillId="3" borderId="1" xfId="7" applyNumberFormat="1" applyFont="1" applyFill="1" applyBorder="1" applyAlignment="1" applyProtection="1">
      <alignment horizontal="center" vertical="center"/>
      <protection hidden="1"/>
    </xf>
    <xf numFmtId="10" fontId="4" fillId="3" borderId="4" xfId="7" applyNumberFormat="1" applyFont="1" applyFill="1" applyBorder="1" applyAlignment="1" applyProtection="1">
      <alignment horizontal="center" vertical="center"/>
      <protection hidden="1"/>
    </xf>
    <xf numFmtId="179" fontId="4" fillId="3" borderId="4" xfId="6" applyNumberFormat="1" applyFont="1" applyFill="1" applyBorder="1" applyAlignment="1" applyProtection="1">
      <alignment horizontal="center" vertical="center"/>
      <protection hidden="1"/>
    </xf>
    <xf numFmtId="0" fontId="4" fillId="3" borderId="4" xfId="7" applyFont="1" applyFill="1" applyBorder="1" applyAlignment="1" applyProtection="1">
      <alignment horizontal="center" vertical="center"/>
      <protection hidden="1"/>
    </xf>
    <xf numFmtId="176" fontId="4" fillId="0" borderId="4" xfId="7" applyNumberFormat="1" applyFont="1" applyFill="1" applyBorder="1" applyAlignment="1" applyProtection="1">
      <alignment horizontal="center" vertical="center"/>
      <protection locked="0" hidden="1"/>
    </xf>
    <xf numFmtId="0" fontId="4" fillId="2" borderId="12" xfId="7" applyFont="1" applyFill="1" applyBorder="1" applyAlignment="1" applyProtection="1">
      <alignment horizontal="center" vertical="center"/>
      <protection hidden="1"/>
    </xf>
    <xf numFmtId="0" fontId="4" fillId="3" borderId="3" xfId="7" applyFont="1" applyFill="1" applyBorder="1" applyAlignment="1" applyProtection="1">
      <alignment horizontal="center" vertical="center"/>
      <protection hidden="1"/>
    </xf>
    <xf numFmtId="0" fontId="4" fillId="3" borderId="11" xfId="7" applyFont="1" applyFill="1" applyBorder="1" applyAlignment="1" applyProtection="1">
      <alignment horizontal="center" vertical="center"/>
      <protection hidden="1"/>
    </xf>
    <xf numFmtId="10" fontId="4" fillId="3" borderId="19" xfId="7" applyNumberFormat="1" applyFont="1" applyFill="1" applyBorder="1" applyAlignment="1" applyProtection="1">
      <alignment horizontal="center" vertical="center"/>
      <protection hidden="1"/>
    </xf>
    <xf numFmtId="0" fontId="4" fillId="3" borderId="10" xfId="7" applyFont="1" applyFill="1" applyBorder="1" applyAlignment="1" applyProtection="1">
      <alignment horizontal="center" vertical="center"/>
      <protection hidden="1"/>
    </xf>
    <xf numFmtId="10" fontId="4" fillId="3" borderId="1" xfId="7" applyNumberFormat="1" applyFont="1" applyFill="1" applyBorder="1" applyAlignment="1" applyProtection="1">
      <alignment horizontal="center" vertical="center"/>
      <protection hidden="1"/>
    </xf>
    <xf numFmtId="10" fontId="4" fillId="3" borderId="4" xfId="7" applyNumberFormat="1" applyFont="1" applyFill="1" applyBorder="1" applyAlignment="1" applyProtection="1">
      <alignment horizontal="center" vertical="center"/>
      <protection hidden="1"/>
    </xf>
    <xf numFmtId="0" fontId="4" fillId="0" borderId="13" xfId="7" applyFont="1" applyBorder="1" applyAlignment="1" applyProtection="1">
      <alignment horizontal="center" vertical="center"/>
      <protection locked="0" hidden="1"/>
    </xf>
    <xf numFmtId="0" fontId="4" fillId="0" borderId="14" xfId="7" applyFont="1" applyBorder="1" applyAlignment="1" applyProtection="1">
      <alignment horizontal="center" vertical="center"/>
      <protection locked="0" hidden="1"/>
    </xf>
    <xf numFmtId="0" fontId="4" fillId="0" borderId="1" xfId="7" applyFont="1" applyBorder="1" applyAlignment="1" applyProtection="1">
      <alignment horizontal="center" vertical="center"/>
      <protection locked="0" hidden="1"/>
    </xf>
    <xf numFmtId="0" fontId="4" fillId="0" borderId="27" xfId="7" applyFont="1" applyBorder="1" applyAlignment="1" applyProtection="1">
      <alignment horizontal="center" vertical="center"/>
      <protection locked="0" hidden="1"/>
    </xf>
    <xf numFmtId="0" fontId="4" fillId="0" borderId="17" xfId="7" applyFont="1" applyBorder="1" applyAlignment="1" applyProtection="1">
      <alignment horizontal="center" vertical="center"/>
      <protection locked="0" hidden="1"/>
    </xf>
    <xf numFmtId="0" fontId="4" fillId="0" borderId="18" xfId="7" applyFont="1" applyBorder="1" applyAlignment="1" applyProtection="1">
      <alignment horizontal="center" vertical="center"/>
      <protection locked="0" hidden="1"/>
    </xf>
    <xf numFmtId="178" fontId="4" fillId="0" borderId="0" xfId="7" applyNumberFormat="1" applyFont="1" applyAlignment="1" applyProtection="1">
      <alignment vertical="center"/>
      <protection hidden="1"/>
    </xf>
    <xf numFmtId="0" fontId="4" fillId="0" borderId="17" xfId="7" applyFont="1" applyFill="1" applyBorder="1" applyAlignment="1" applyProtection="1">
      <alignment horizontal="center" vertical="center"/>
      <protection locked="0" hidden="1"/>
    </xf>
    <xf numFmtId="0" fontId="4" fillId="0" borderId="41" xfId="7" applyFont="1" applyFill="1" applyBorder="1" applyAlignment="1" applyProtection="1">
      <alignment horizontal="center" vertical="center"/>
      <protection locked="0" hidden="1"/>
    </xf>
    <xf numFmtId="0" fontId="4" fillId="0" borderId="18" xfId="7" applyFont="1" applyFill="1" applyBorder="1" applyAlignment="1" applyProtection="1">
      <alignment horizontal="left" vertical="center"/>
      <protection locked="0" hidden="1"/>
    </xf>
    <xf numFmtId="0" fontId="4" fillId="0" borderId="18" xfId="7" applyFont="1" applyBorder="1" applyAlignment="1" applyProtection="1">
      <alignment horizontal="left" vertical="center"/>
      <protection locked="0" hidden="1"/>
    </xf>
    <xf numFmtId="0" fontId="4" fillId="0" borderId="42" xfId="7" applyFont="1" applyFill="1" applyBorder="1" applyAlignment="1" applyProtection="1">
      <alignment horizontal="left" vertical="center"/>
      <protection locked="0" hidden="1"/>
    </xf>
    <xf numFmtId="0" fontId="4" fillId="0" borderId="24" xfId="7" applyFont="1" applyFill="1" applyBorder="1" applyAlignment="1" applyProtection="1">
      <alignment horizontal="left" vertical="center"/>
      <protection locked="0" hidden="1"/>
    </xf>
    <xf numFmtId="10" fontId="4" fillId="3" borderId="1" xfId="7" applyNumberFormat="1" applyFont="1" applyFill="1" applyBorder="1" applyAlignment="1" applyProtection="1">
      <alignment horizontal="center" vertical="center"/>
      <protection hidden="1"/>
    </xf>
    <xf numFmtId="176" fontId="4" fillId="9" borderId="1" xfId="7" applyNumberFormat="1" applyFont="1" applyFill="1" applyBorder="1" applyAlignment="1" applyProtection="1">
      <alignment horizontal="center" vertical="center"/>
      <protection hidden="1"/>
    </xf>
    <xf numFmtId="176" fontId="4" fillId="9" borderId="4" xfId="7" applyNumberFormat="1" applyFont="1" applyFill="1" applyBorder="1" applyAlignment="1" applyProtection="1">
      <alignment horizontal="center" vertical="center"/>
      <protection locked="0" hidden="1"/>
    </xf>
    <xf numFmtId="177" fontId="4" fillId="9" borderId="26" xfId="7" applyNumberFormat="1" applyFont="1" applyFill="1" applyBorder="1" applyAlignment="1" applyProtection="1">
      <alignment horizontal="center" vertical="center"/>
      <protection hidden="1"/>
    </xf>
    <xf numFmtId="176" fontId="4" fillId="9" borderId="26" xfId="7" applyNumberFormat="1" applyFont="1" applyFill="1" applyBorder="1" applyAlignment="1" applyProtection="1">
      <alignment horizontal="center" vertical="center"/>
      <protection hidden="1"/>
    </xf>
    <xf numFmtId="177" fontId="4" fillId="9" borderId="4" xfId="7" applyNumberFormat="1" applyFont="1" applyFill="1" applyBorder="1" applyAlignment="1" applyProtection="1">
      <alignment horizontal="center" vertical="center"/>
      <protection locked="0" hidden="1"/>
    </xf>
    <xf numFmtId="176" fontId="4" fillId="10" borderId="1" xfId="7" applyNumberFormat="1" applyFont="1" applyFill="1" applyBorder="1" applyAlignment="1" applyProtection="1">
      <alignment horizontal="center" vertical="center"/>
      <protection hidden="1"/>
    </xf>
    <xf numFmtId="177" fontId="4" fillId="10" borderId="26" xfId="7" applyNumberFormat="1" applyFont="1" applyFill="1" applyBorder="1" applyAlignment="1" applyProtection="1">
      <alignment horizontal="center" vertical="center"/>
      <protection hidden="1"/>
    </xf>
    <xf numFmtId="0" fontId="4" fillId="2" borderId="1" xfId="7" applyFont="1" applyFill="1" applyBorder="1" applyAlignment="1" applyProtection="1">
      <alignment horizontal="center" vertical="center" wrapText="1"/>
      <protection hidden="1"/>
    </xf>
    <xf numFmtId="0" fontId="4" fillId="3" borderId="1" xfId="7" applyFont="1" applyFill="1" applyBorder="1" applyAlignment="1" applyProtection="1">
      <alignment horizontal="center" vertical="center" wrapText="1"/>
      <protection hidden="1"/>
    </xf>
    <xf numFmtId="0" fontId="4" fillId="6" borderId="1" xfId="7" applyFont="1" applyFill="1" applyBorder="1" applyAlignment="1" applyProtection="1">
      <alignment horizontal="center" vertical="center" wrapText="1"/>
      <protection hidden="1"/>
    </xf>
    <xf numFmtId="0" fontId="4" fillId="0" borderId="1" xfId="7" applyFont="1" applyFill="1" applyBorder="1" applyAlignment="1" applyProtection="1">
      <alignment horizontal="center" vertical="center" wrapText="1"/>
      <protection locked="0" hidden="1"/>
    </xf>
    <xf numFmtId="14" fontId="4" fillId="0" borderId="1" xfId="7" applyNumberFormat="1" applyFont="1" applyFill="1" applyBorder="1" applyAlignment="1" applyProtection="1">
      <alignment horizontal="center" vertical="center"/>
      <protection locked="0" hidden="1"/>
    </xf>
    <xf numFmtId="181" fontId="4" fillId="0" borderId="1" xfId="7" applyNumberFormat="1" applyFont="1" applyFill="1" applyBorder="1" applyAlignment="1" applyProtection="1">
      <alignment horizontal="center" vertical="center" wrapText="1"/>
      <protection locked="0" hidden="1"/>
    </xf>
    <xf numFmtId="180" fontId="4" fillId="0" borderId="1" xfId="7" applyNumberFormat="1" applyFont="1" applyFill="1" applyBorder="1" applyAlignment="1" applyProtection="1">
      <alignment horizontal="center" vertical="center" wrapText="1"/>
      <protection locked="0" hidden="1"/>
    </xf>
    <xf numFmtId="0" fontId="4" fillId="2" borderId="9" xfId="7" applyFont="1" applyFill="1" applyBorder="1" applyAlignment="1" applyProtection="1">
      <alignment horizontal="center" vertical="center" wrapText="1"/>
      <protection hidden="1"/>
    </xf>
    <xf numFmtId="0" fontId="4" fillId="2" borderId="43" xfId="7" applyFont="1" applyFill="1" applyBorder="1" applyAlignment="1" applyProtection="1">
      <alignment horizontal="center" vertical="center" wrapText="1"/>
      <protection hidden="1"/>
    </xf>
    <xf numFmtId="0" fontId="4" fillId="2" borderId="44" xfId="7" applyFont="1" applyFill="1" applyBorder="1" applyAlignment="1" applyProtection="1">
      <alignment horizontal="center" vertical="center" wrapText="1"/>
      <protection hidden="1"/>
    </xf>
    <xf numFmtId="0" fontId="4" fillId="2" borderId="30" xfId="7" applyFont="1" applyFill="1" applyBorder="1" applyAlignment="1" applyProtection="1">
      <alignment horizontal="center" vertical="center" wrapText="1"/>
      <protection hidden="1"/>
    </xf>
    <xf numFmtId="0" fontId="4" fillId="3" borderId="44" xfId="7" applyFont="1" applyFill="1" applyBorder="1" applyAlignment="1" applyProtection="1">
      <alignment vertical="top" wrapText="1"/>
      <protection hidden="1"/>
    </xf>
    <xf numFmtId="0" fontId="4" fillId="3" borderId="40" xfId="7" applyFont="1" applyFill="1" applyBorder="1" applyAlignment="1" applyProtection="1">
      <alignment vertical="top" wrapText="1"/>
      <protection hidden="1"/>
    </xf>
    <xf numFmtId="0" fontId="4" fillId="3" borderId="24" xfId="7" applyFont="1" applyFill="1" applyBorder="1" applyAlignment="1" applyProtection="1">
      <alignment vertical="top" wrapText="1"/>
      <protection hidden="1"/>
    </xf>
    <xf numFmtId="0" fontId="4" fillId="3" borderId="10" xfId="7" applyFont="1" applyFill="1" applyBorder="1" applyAlignment="1" applyProtection="1">
      <alignment horizontal="left" vertical="center" wrapText="1"/>
      <protection hidden="1"/>
    </xf>
    <xf numFmtId="0" fontId="4" fillId="3" borderId="17" xfId="7" applyFont="1" applyFill="1" applyBorder="1" applyAlignment="1" applyProtection="1">
      <alignment horizontal="left" vertical="center" wrapText="1"/>
      <protection hidden="1"/>
    </xf>
    <xf numFmtId="0" fontId="4" fillId="3" borderId="40" xfId="7" applyFont="1" applyFill="1" applyBorder="1" applyAlignment="1" applyProtection="1">
      <alignment horizontal="left" vertical="center" wrapText="1"/>
      <protection hidden="1"/>
    </xf>
    <xf numFmtId="0" fontId="4" fillId="3" borderId="38" xfId="7" applyFont="1" applyFill="1" applyBorder="1" applyAlignment="1" applyProtection="1">
      <alignment horizontal="left" vertical="center" wrapText="1"/>
      <protection hidden="1"/>
    </xf>
    <xf numFmtId="0" fontId="4" fillId="6" borderId="17" xfId="7" applyFont="1" applyFill="1" applyBorder="1" applyAlignment="1" applyProtection="1">
      <alignment horizontal="left" vertical="center"/>
      <protection hidden="1"/>
    </xf>
    <xf numFmtId="0" fontId="4" fillId="3" borderId="1" xfId="7" applyFont="1" applyFill="1" applyBorder="1" applyAlignment="1" applyProtection="1">
      <alignment horizontal="center" vertical="center"/>
      <protection hidden="1"/>
    </xf>
    <xf numFmtId="0" fontId="4" fillId="3" borderId="4" xfId="7" applyFont="1" applyFill="1" applyBorder="1" applyAlignment="1" applyProtection="1">
      <alignment horizontal="center" vertical="center"/>
      <protection hidden="1"/>
    </xf>
    <xf numFmtId="0" fontId="11" fillId="3" borderId="1" xfId="7" applyFont="1" applyFill="1" applyBorder="1" applyAlignment="1" applyProtection="1">
      <alignment horizontal="left" vertical="center" wrapText="1"/>
      <protection hidden="1"/>
    </xf>
    <xf numFmtId="0" fontId="4" fillId="0" borderId="1" xfId="7" applyFont="1" applyFill="1" applyBorder="1" applyAlignment="1" applyProtection="1">
      <alignment horizontal="center" vertical="center"/>
      <protection locked="0" hidden="1"/>
    </xf>
    <xf numFmtId="0" fontId="4" fillId="0" borderId="4" xfId="7" applyFont="1" applyFill="1" applyBorder="1" applyAlignment="1" applyProtection="1">
      <alignment horizontal="center" vertical="center"/>
      <protection locked="0" hidden="1"/>
    </xf>
    <xf numFmtId="176" fontId="4" fillId="0" borderId="1" xfId="7" applyNumberFormat="1" applyFont="1" applyFill="1" applyBorder="1" applyAlignment="1" applyProtection="1">
      <alignment horizontal="center" vertical="center"/>
      <protection locked="0" hidden="1"/>
    </xf>
    <xf numFmtId="176" fontId="4" fillId="0" borderId="4" xfId="7" applyNumberFormat="1" applyFont="1" applyFill="1" applyBorder="1" applyAlignment="1" applyProtection="1">
      <alignment horizontal="center" vertical="center"/>
      <protection locked="0" hidden="1"/>
    </xf>
    <xf numFmtId="0" fontId="4" fillId="2" borderId="12" xfId="7" applyFont="1" applyFill="1" applyBorder="1" applyAlignment="1" applyProtection="1">
      <alignment horizontal="center" vertical="center"/>
      <protection hidden="1"/>
    </xf>
    <xf numFmtId="0" fontId="4" fillId="2" borderId="45" xfId="7" applyFont="1" applyFill="1" applyBorder="1" applyAlignment="1" applyProtection="1">
      <alignment horizontal="center" vertical="center"/>
      <protection hidden="1"/>
    </xf>
    <xf numFmtId="0" fontId="4" fillId="2" borderId="46" xfId="7" applyFont="1" applyFill="1" applyBorder="1" applyAlignment="1" applyProtection="1">
      <alignment horizontal="center" vertical="center"/>
      <protection hidden="1"/>
    </xf>
    <xf numFmtId="0" fontId="4" fillId="3" borderId="2" xfId="7" applyFont="1" applyFill="1" applyBorder="1" applyAlignment="1" applyProtection="1">
      <alignment horizontal="center" vertical="center"/>
      <protection hidden="1"/>
    </xf>
    <xf numFmtId="0" fontId="4" fillId="3" borderId="3" xfId="7" applyFont="1" applyFill="1" applyBorder="1" applyAlignment="1" applyProtection="1">
      <alignment horizontal="center" vertical="center"/>
      <protection hidden="1"/>
    </xf>
    <xf numFmtId="0" fontId="9" fillId="3" borderId="2" xfId="7" applyFont="1" applyFill="1" applyBorder="1" applyAlignment="1" applyProtection="1">
      <alignment horizontal="center" vertical="center" wrapText="1"/>
      <protection hidden="1"/>
    </xf>
    <xf numFmtId="0" fontId="4" fillId="3" borderId="1" xfId="7" applyFont="1" applyFill="1" applyBorder="1" applyAlignment="1" applyProtection="1">
      <alignment horizontal="left" vertical="center" wrapText="1"/>
      <protection hidden="1"/>
    </xf>
    <xf numFmtId="0" fontId="4" fillId="2" borderId="9" xfId="7" applyFont="1" applyFill="1" applyBorder="1" applyAlignment="1" applyProtection="1">
      <alignment horizontal="center" vertical="center"/>
      <protection hidden="1"/>
    </xf>
    <xf numFmtId="0" fontId="4" fillId="2" borderId="43" xfId="7" applyFont="1" applyFill="1" applyBorder="1" applyAlignment="1" applyProtection="1">
      <alignment horizontal="center" vertical="center"/>
      <protection hidden="1"/>
    </xf>
    <xf numFmtId="0" fontId="4" fillId="3" borderId="11" xfId="7" applyFont="1" applyFill="1" applyBorder="1" applyAlignment="1" applyProtection="1">
      <alignment horizontal="center" vertical="center"/>
      <protection hidden="1"/>
    </xf>
    <xf numFmtId="0" fontId="4" fillId="3" borderId="18" xfId="7" applyFont="1" applyFill="1" applyBorder="1" applyAlignment="1" applyProtection="1">
      <alignment horizontal="center" vertical="center"/>
      <protection hidden="1"/>
    </xf>
    <xf numFmtId="0" fontId="11" fillId="3" borderId="27" xfId="7" applyFont="1" applyFill="1" applyBorder="1" applyAlignment="1" applyProtection="1">
      <alignment horizontal="left" vertical="center" wrapText="1"/>
      <protection hidden="1"/>
    </xf>
    <xf numFmtId="10" fontId="4" fillId="3" borderId="27" xfId="7" applyNumberFormat="1" applyFont="1" applyFill="1" applyBorder="1" applyAlignment="1" applyProtection="1">
      <alignment horizontal="center" vertical="center"/>
      <protection hidden="1"/>
    </xf>
    <xf numFmtId="10" fontId="4" fillId="3" borderId="19" xfId="7" applyNumberFormat="1" applyFont="1" applyFill="1" applyBorder="1" applyAlignment="1" applyProtection="1">
      <alignment horizontal="center" vertical="center"/>
      <protection hidden="1"/>
    </xf>
    <xf numFmtId="0" fontId="4" fillId="3" borderId="13" xfId="7" applyFont="1" applyFill="1" applyBorder="1" applyAlignment="1" applyProtection="1">
      <alignment horizontal="center" vertical="center"/>
      <protection hidden="1"/>
    </xf>
    <xf numFmtId="0" fontId="4" fillId="3" borderId="14" xfId="7" applyFont="1" applyFill="1" applyBorder="1" applyAlignment="1" applyProtection="1">
      <alignment horizontal="center" vertical="center"/>
      <protection hidden="1"/>
    </xf>
    <xf numFmtId="0" fontId="4" fillId="3" borderId="27" xfId="7" applyFont="1" applyFill="1" applyBorder="1" applyAlignment="1" applyProtection="1">
      <alignment horizontal="left" vertical="center" wrapText="1"/>
      <protection hidden="1"/>
    </xf>
    <xf numFmtId="0" fontId="9" fillId="3" borderId="13" xfId="7" applyFont="1" applyFill="1" applyBorder="1" applyAlignment="1" applyProtection="1">
      <alignment horizontal="center" vertical="center" wrapText="1"/>
      <protection hidden="1"/>
    </xf>
    <xf numFmtId="0" fontId="9" fillId="3" borderId="1" xfId="7" applyFont="1" applyFill="1" applyBorder="1" applyAlignment="1" applyProtection="1">
      <alignment horizontal="center" vertical="center" wrapText="1"/>
      <protection hidden="1"/>
    </xf>
    <xf numFmtId="0" fontId="4" fillId="6" borderId="10" xfId="7" applyFont="1" applyFill="1" applyBorder="1" applyAlignment="1" applyProtection="1">
      <alignment horizontal="center" vertical="center"/>
      <protection hidden="1"/>
    </xf>
    <xf numFmtId="0" fontId="4" fillId="6" borderId="17" xfId="7" applyFont="1" applyFill="1" applyBorder="1" applyAlignment="1" applyProtection="1">
      <alignment horizontal="center" vertical="center"/>
      <protection hidden="1"/>
    </xf>
    <xf numFmtId="0" fontId="4" fillId="6" borderId="11" xfId="7" applyFont="1" applyFill="1" applyBorder="1" applyAlignment="1" applyProtection="1">
      <alignment horizontal="center" vertical="center"/>
      <protection hidden="1"/>
    </xf>
    <xf numFmtId="0" fontId="4" fillId="6" borderId="18" xfId="7" applyFont="1" applyFill="1" applyBorder="1" applyAlignment="1" applyProtection="1">
      <alignment horizontal="center" vertical="center"/>
      <protection hidden="1"/>
    </xf>
    <xf numFmtId="0" fontId="4" fillId="3" borderId="44" xfId="7" applyFont="1" applyFill="1" applyBorder="1" applyAlignment="1" applyProtection="1">
      <alignment horizontal="left" vertical="top" wrapText="1"/>
      <protection hidden="1"/>
    </xf>
    <xf numFmtId="0" fontId="4" fillId="3" borderId="40" xfId="7" applyFont="1" applyFill="1" applyBorder="1" applyAlignment="1" applyProtection="1">
      <alignment horizontal="left" vertical="top" wrapText="1"/>
      <protection hidden="1"/>
    </xf>
    <xf numFmtId="0" fontId="4" fillId="3" borderId="24" xfId="7" applyFont="1" applyFill="1" applyBorder="1" applyAlignment="1" applyProtection="1">
      <alignment horizontal="left" vertical="top" wrapText="1"/>
      <protection hidden="1"/>
    </xf>
    <xf numFmtId="0" fontId="4" fillId="3" borderId="10" xfId="7" applyFont="1" applyFill="1" applyBorder="1" applyAlignment="1" applyProtection="1">
      <alignment horizontal="center" vertical="center"/>
      <protection hidden="1"/>
    </xf>
    <xf numFmtId="0" fontId="4" fillId="3" borderId="17" xfId="7" applyFont="1" applyFill="1" applyBorder="1" applyAlignment="1" applyProtection="1">
      <alignment horizontal="center" vertical="center"/>
      <protection hidden="1"/>
    </xf>
    <xf numFmtId="0" fontId="4" fillId="2" borderId="29" xfId="7" applyFont="1" applyFill="1" applyBorder="1" applyAlignment="1" applyProtection="1">
      <alignment horizontal="center" vertical="center"/>
      <protection hidden="1"/>
    </xf>
    <xf numFmtId="0" fontId="4" fillId="3" borderId="1" xfId="7" applyFont="1" applyFill="1" applyBorder="1" applyAlignment="1" applyProtection="1">
      <alignment horizontal="left" vertical="center"/>
      <protection hidden="1"/>
    </xf>
    <xf numFmtId="0" fontId="4" fillId="3" borderId="27" xfId="7" applyFont="1" applyFill="1" applyBorder="1" applyAlignment="1" applyProtection="1">
      <alignment horizontal="left" vertical="center"/>
      <protection hidden="1"/>
    </xf>
    <xf numFmtId="0" fontId="4" fillId="3" borderId="3" xfId="7" applyFont="1" applyFill="1" applyBorder="1" applyAlignment="1" applyProtection="1">
      <alignment horizontal="center" vertical="center" wrapText="1"/>
      <protection hidden="1"/>
    </xf>
    <xf numFmtId="0" fontId="4" fillId="2" borderId="45" xfId="7" applyFont="1" applyFill="1" applyBorder="1" applyAlignment="1" applyProtection="1">
      <alignment horizontal="center" vertical="center" wrapText="1"/>
      <protection hidden="1"/>
    </xf>
    <xf numFmtId="0" fontId="4" fillId="2" borderId="46" xfId="7" applyFont="1" applyFill="1" applyBorder="1" applyAlignment="1" applyProtection="1">
      <alignment horizontal="center" vertical="center" wrapText="1"/>
      <protection hidden="1"/>
    </xf>
    <xf numFmtId="0" fontId="4" fillId="3" borderId="1" xfId="7" applyFont="1" applyFill="1" applyBorder="1" applyAlignment="1" applyProtection="1">
      <alignment vertical="center"/>
      <protection hidden="1"/>
    </xf>
    <xf numFmtId="0" fontId="4" fillId="3" borderId="27" xfId="7" applyFont="1" applyFill="1" applyBorder="1" applyAlignment="1" applyProtection="1">
      <alignment vertical="center"/>
      <protection hidden="1"/>
    </xf>
    <xf numFmtId="0" fontId="4" fillId="3" borderId="1" xfId="7" applyFont="1" applyFill="1" applyBorder="1" applyAlignment="1" applyProtection="1">
      <alignment vertical="center" wrapText="1"/>
      <protection hidden="1"/>
    </xf>
    <xf numFmtId="0" fontId="4" fillId="3" borderId="19" xfId="7" applyFont="1" applyFill="1" applyBorder="1" applyAlignment="1" applyProtection="1">
      <alignment horizontal="left" vertical="center" wrapText="1"/>
      <protection hidden="1"/>
    </xf>
    <xf numFmtId="0" fontId="4" fillId="3" borderId="27" xfId="7" applyFont="1" applyFill="1" applyBorder="1" applyAlignment="1" applyProtection="1">
      <alignment horizontal="left" vertical="top" wrapText="1"/>
      <protection hidden="1"/>
    </xf>
    <xf numFmtId="0" fontId="4" fillId="3" borderId="19" xfId="7" applyFont="1" applyFill="1" applyBorder="1" applyAlignment="1" applyProtection="1">
      <alignment horizontal="left" vertical="top" wrapText="1"/>
      <protection hidden="1"/>
    </xf>
    <xf numFmtId="0" fontId="4" fillId="6" borderId="44" xfId="7" applyFont="1" applyFill="1" applyBorder="1" applyAlignment="1" applyProtection="1">
      <alignment horizontal="left" vertical="center"/>
      <protection hidden="1"/>
    </xf>
    <xf numFmtId="0" fontId="4" fillId="6" borderId="40" xfId="7" applyFont="1" applyFill="1" applyBorder="1" applyAlignment="1" applyProtection="1">
      <alignment horizontal="left" vertical="center"/>
      <protection hidden="1"/>
    </xf>
    <xf numFmtId="0" fontId="4" fillId="6" borderId="24" xfId="7" applyFont="1" applyFill="1" applyBorder="1" applyAlignment="1" applyProtection="1">
      <alignment horizontal="left" vertical="center"/>
      <protection hidden="1"/>
    </xf>
    <xf numFmtId="0" fontId="4" fillId="4" borderId="47" xfId="7" applyFont="1" applyFill="1" applyBorder="1" applyAlignment="1" applyProtection="1">
      <alignment horizontal="center" vertical="center" wrapText="1"/>
      <protection hidden="1"/>
    </xf>
    <xf numFmtId="0" fontId="4" fillId="4" borderId="48" xfId="7" applyFont="1" applyFill="1" applyBorder="1" applyAlignment="1" applyProtection="1">
      <alignment horizontal="center" vertical="center" wrapText="1"/>
      <protection hidden="1"/>
    </xf>
    <xf numFmtId="0" fontId="4" fillId="8" borderId="47" xfId="7" applyFont="1" applyFill="1" applyBorder="1" applyAlignment="1" applyProtection="1">
      <alignment horizontal="center" vertical="center" wrapText="1"/>
      <protection hidden="1"/>
    </xf>
    <xf numFmtId="0" fontId="4" fillId="8" borderId="48" xfId="7" applyFont="1" applyFill="1" applyBorder="1" applyAlignment="1" applyProtection="1">
      <alignment horizontal="center" vertical="center" wrapText="1"/>
      <protection hidden="1"/>
    </xf>
    <xf numFmtId="0" fontId="4" fillId="2" borderId="12" xfId="7" applyFont="1" applyFill="1" applyBorder="1" applyAlignment="1" applyProtection="1">
      <alignment vertical="center"/>
      <protection hidden="1"/>
    </xf>
    <xf numFmtId="0" fontId="4" fillId="2" borderId="45" xfId="7" applyFont="1" applyFill="1" applyBorder="1" applyAlignment="1" applyProtection="1">
      <alignment vertical="center"/>
      <protection hidden="1"/>
    </xf>
    <xf numFmtId="0" fontId="4" fillId="3" borderId="4" xfId="7" applyFont="1" applyFill="1" applyBorder="1" applyAlignment="1" applyProtection="1">
      <alignment horizontal="center" vertical="center" wrapText="1"/>
      <protection hidden="1"/>
    </xf>
    <xf numFmtId="0" fontId="4" fillId="0" borderId="27" xfId="7" applyFont="1" applyFill="1" applyBorder="1" applyAlignment="1" applyProtection="1">
      <alignment horizontal="center" vertical="center"/>
      <protection locked="0" hidden="1"/>
    </xf>
    <xf numFmtId="0" fontId="4" fillId="0" borderId="19" xfId="7" applyFont="1" applyFill="1" applyBorder="1" applyAlignment="1" applyProtection="1">
      <alignment horizontal="center" vertical="center"/>
      <protection locked="0" hidden="1"/>
    </xf>
    <xf numFmtId="0" fontId="4" fillId="6" borderId="46" xfId="7" applyFont="1" applyFill="1" applyBorder="1" applyAlignment="1" applyProtection="1">
      <alignment horizontal="left" vertical="center"/>
      <protection hidden="1"/>
    </xf>
    <xf numFmtId="0" fontId="4" fillId="6" borderId="27" xfId="7" applyFont="1" applyFill="1" applyBorder="1" applyAlignment="1" applyProtection="1">
      <alignment horizontal="left" vertical="center"/>
      <protection hidden="1"/>
    </xf>
    <xf numFmtId="0" fontId="4" fillId="6" borderId="19" xfId="7" applyFont="1" applyFill="1" applyBorder="1" applyAlignment="1" applyProtection="1">
      <alignment horizontal="left" vertical="center"/>
      <protection hidden="1"/>
    </xf>
    <xf numFmtId="0" fontId="4" fillId="8" borderId="12" xfId="7" applyFont="1" applyFill="1" applyBorder="1" applyAlignment="1" applyProtection="1">
      <alignment horizontal="center" vertical="center"/>
      <protection hidden="1"/>
    </xf>
    <xf numFmtId="0" fontId="4" fillId="8" borderId="45" xfId="7" applyFont="1" applyFill="1" applyBorder="1" applyAlignment="1" applyProtection="1">
      <alignment horizontal="center" vertical="center"/>
      <protection hidden="1"/>
    </xf>
    <xf numFmtId="0" fontId="4" fillId="5" borderId="3" xfId="7" applyFont="1" applyFill="1" applyBorder="1" applyAlignment="1" applyProtection="1">
      <alignment horizontal="center" vertical="center"/>
      <protection hidden="1"/>
    </xf>
    <xf numFmtId="0" fontId="4" fillId="5" borderId="4" xfId="7" applyFont="1" applyFill="1" applyBorder="1" applyAlignment="1" applyProtection="1">
      <alignment horizontal="center" vertical="center"/>
      <protection hidden="1"/>
    </xf>
    <xf numFmtId="10" fontId="4" fillId="3" borderId="1" xfId="7" applyNumberFormat="1" applyFont="1" applyFill="1" applyBorder="1" applyAlignment="1" applyProtection="1">
      <alignment horizontal="center" vertical="center"/>
      <protection hidden="1"/>
    </xf>
    <xf numFmtId="0" fontId="4" fillId="2" borderId="12" xfId="7" applyFont="1" applyFill="1" applyBorder="1" applyAlignment="1" applyProtection="1">
      <alignment horizontal="center" vertical="center" wrapText="1"/>
      <protection hidden="1"/>
    </xf>
    <xf numFmtId="0" fontId="4" fillId="3" borderId="2" xfId="7" applyFont="1" applyFill="1" applyBorder="1" applyAlignment="1" applyProtection="1">
      <alignment horizontal="left" vertical="center" wrapText="1"/>
      <protection hidden="1"/>
    </xf>
    <xf numFmtId="176" fontId="4" fillId="0" borderId="2" xfId="7" applyNumberFormat="1" applyFont="1" applyFill="1" applyBorder="1" applyAlignment="1" applyProtection="1">
      <alignment horizontal="center" vertical="center"/>
      <protection locked="0" hidden="1"/>
    </xf>
    <xf numFmtId="176" fontId="4" fillId="0" borderId="49" xfId="7" applyNumberFormat="1" applyFont="1" applyFill="1" applyBorder="1" applyAlignment="1" applyProtection="1">
      <alignment horizontal="center" vertical="center"/>
      <protection locked="0" hidden="1"/>
    </xf>
    <xf numFmtId="176" fontId="4" fillId="0" borderId="50" xfId="7" applyNumberFormat="1" applyFont="1" applyFill="1" applyBorder="1" applyAlignment="1" applyProtection="1">
      <alignment horizontal="center" vertical="center"/>
      <protection locked="0" hidden="1"/>
    </xf>
    <xf numFmtId="176" fontId="4" fillId="0" borderId="51" xfId="7" applyNumberFormat="1" applyFont="1" applyFill="1" applyBorder="1" applyAlignment="1" applyProtection="1">
      <alignment horizontal="center" vertical="center"/>
      <protection locked="0" hidden="1"/>
    </xf>
    <xf numFmtId="176" fontId="4" fillId="0" borderId="52" xfId="7" applyNumberFormat="1" applyFont="1" applyFill="1" applyBorder="1" applyAlignment="1" applyProtection="1">
      <alignment horizontal="center" vertical="center"/>
      <protection locked="0" hidden="1"/>
    </xf>
    <xf numFmtId="176" fontId="4" fillId="0" borderId="53" xfId="7" applyNumberFormat="1" applyFont="1" applyFill="1" applyBorder="1" applyAlignment="1" applyProtection="1">
      <alignment horizontal="center" vertical="center"/>
      <protection locked="0" hidden="1"/>
    </xf>
    <xf numFmtId="0" fontId="4" fillId="8" borderId="54" xfId="7" applyFont="1" applyFill="1" applyBorder="1" applyAlignment="1" applyProtection="1">
      <alignment horizontal="center" vertical="center" wrapText="1"/>
      <protection hidden="1"/>
    </xf>
    <xf numFmtId="0" fontId="4" fillId="8" borderId="36" xfId="7" applyFont="1" applyFill="1" applyBorder="1" applyAlignment="1" applyProtection="1">
      <alignment horizontal="center" vertical="center"/>
      <protection hidden="1"/>
    </xf>
    <xf numFmtId="0" fontId="4" fillId="8" borderId="55" xfId="7" applyFont="1" applyFill="1" applyBorder="1" applyAlignment="1" applyProtection="1">
      <alignment horizontal="center" vertical="center" wrapText="1"/>
      <protection hidden="1"/>
    </xf>
    <xf numFmtId="0" fontId="4" fillId="8" borderId="36" xfId="7" applyFont="1" applyFill="1" applyBorder="1" applyAlignment="1" applyProtection="1">
      <alignment horizontal="center" vertical="center" wrapText="1"/>
      <protection hidden="1"/>
    </xf>
    <xf numFmtId="0" fontId="4" fillId="3" borderId="19" xfId="7" applyFont="1" applyFill="1" applyBorder="1" applyAlignment="1" applyProtection="1">
      <alignment horizontal="left" vertical="center"/>
      <protection hidden="1"/>
    </xf>
    <xf numFmtId="0" fontId="4" fillId="3" borderId="56" xfId="7" applyFont="1" applyFill="1" applyBorder="1" applyAlignment="1" applyProtection="1">
      <alignment horizontal="left" vertical="top" wrapText="1"/>
      <protection hidden="1"/>
    </xf>
    <xf numFmtId="0" fontId="4" fillId="2" borderId="57" xfId="7" applyFont="1" applyFill="1" applyBorder="1" applyAlignment="1" applyProtection="1">
      <alignment horizontal="center" vertical="center" wrapText="1"/>
      <protection hidden="1"/>
    </xf>
    <xf numFmtId="0" fontId="4" fillId="0" borderId="58" xfId="7" applyFont="1" applyFill="1" applyBorder="1" applyAlignment="1" applyProtection="1">
      <alignment vertical="center"/>
      <protection hidden="1"/>
    </xf>
    <xf numFmtId="0" fontId="4" fillId="6" borderId="59" xfId="7" applyFont="1" applyFill="1" applyBorder="1" applyAlignment="1" applyProtection="1">
      <alignment horizontal="left" vertical="center" wrapText="1"/>
      <protection hidden="1"/>
    </xf>
    <xf numFmtId="0" fontId="4" fillId="6" borderId="60" xfId="7" applyFont="1" applyFill="1" applyBorder="1" applyAlignment="1" applyProtection="1">
      <alignment horizontal="left" vertical="center" wrapText="1"/>
      <protection hidden="1"/>
    </xf>
    <xf numFmtId="0" fontId="4" fillId="6" borderId="61" xfId="7" applyFont="1" applyFill="1" applyBorder="1" applyAlignment="1" applyProtection="1">
      <alignment horizontal="left" vertical="center" wrapText="1"/>
      <protection hidden="1"/>
    </xf>
    <xf numFmtId="0" fontId="4" fillId="6" borderId="49" xfId="7" applyFont="1" applyFill="1" applyBorder="1" applyAlignment="1" applyProtection="1">
      <alignment horizontal="left" vertical="center"/>
      <protection hidden="1"/>
    </xf>
    <xf numFmtId="0" fontId="4" fillId="6" borderId="50" xfId="7" applyFont="1" applyFill="1" applyBorder="1" applyAlignment="1" applyProtection="1">
      <alignment horizontal="left" vertical="center"/>
      <protection hidden="1"/>
    </xf>
    <xf numFmtId="0" fontId="4" fillId="6" borderId="62" xfId="7" applyFont="1" applyFill="1" applyBorder="1" applyAlignment="1" applyProtection="1">
      <alignment horizontal="left" vertical="center"/>
      <protection hidden="1"/>
    </xf>
    <xf numFmtId="0" fontId="4" fillId="6" borderId="63" xfId="7" applyFont="1" applyFill="1" applyBorder="1" applyAlignment="1" applyProtection="1">
      <alignment horizontal="left" vertical="center"/>
      <protection hidden="1"/>
    </xf>
    <xf numFmtId="0" fontId="4" fillId="6" borderId="64" xfId="7" applyFont="1" applyFill="1" applyBorder="1" applyAlignment="1" applyProtection="1">
      <alignment horizontal="left" vertical="center"/>
      <protection hidden="1"/>
    </xf>
    <xf numFmtId="0" fontId="4" fillId="4" borderId="54" xfId="7" applyFont="1" applyFill="1" applyBorder="1" applyAlignment="1" applyProtection="1">
      <alignment horizontal="center" vertical="center" wrapText="1"/>
      <protection hidden="1"/>
    </xf>
    <xf numFmtId="0" fontId="4" fillId="4" borderId="36" xfId="7" applyFont="1" applyFill="1" applyBorder="1" applyAlignment="1" applyProtection="1">
      <alignment horizontal="center" vertical="center" wrapText="1"/>
      <protection hidden="1"/>
    </xf>
    <xf numFmtId="0" fontId="4" fillId="4" borderId="28" xfId="7" applyFont="1" applyFill="1" applyBorder="1" applyAlignment="1" applyProtection="1">
      <alignment horizontal="center" vertical="center" wrapText="1"/>
      <protection hidden="1"/>
    </xf>
    <xf numFmtId="10" fontId="4" fillId="3" borderId="4" xfId="7" applyNumberFormat="1" applyFont="1" applyFill="1" applyBorder="1" applyAlignment="1" applyProtection="1">
      <alignment horizontal="center" vertical="center"/>
      <protection hidden="1"/>
    </xf>
    <xf numFmtId="176" fontId="4" fillId="0" borderId="3" xfId="7" applyNumberFormat="1" applyFont="1" applyFill="1" applyBorder="1" applyAlignment="1" applyProtection="1">
      <alignment horizontal="center" vertical="center"/>
      <protection locked="0" hidden="1"/>
    </xf>
    <xf numFmtId="0" fontId="4" fillId="0" borderId="65" xfId="7" applyFont="1" applyFill="1" applyBorder="1" applyAlignment="1" applyProtection="1">
      <alignment horizontal="left" vertical="center" wrapText="1"/>
      <protection locked="0" hidden="1"/>
    </xf>
    <xf numFmtId="0" fontId="4" fillId="0" borderId="66" xfId="7" applyFont="1" applyFill="1" applyBorder="1" applyAlignment="1" applyProtection="1">
      <alignment horizontal="left" vertical="center" wrapText="1"/>
      <protection locked="0" hidden="1"/>
    </xf>
    <xf numFmtId="0" fontId="4" fillId="3" borderId="67" xfId="7" applyFont="1" applyFill="1" applyBorder="1" applyAlignment="1" applyProtection="1">
      <alignment horizontal="left" vertical="center" wrapText="1"/>
      <protection hidden="1"/>
    </xf>
    <xf numFmtId="0" fontId="4" fillId="3" borderId="38" xfId="7" applyFont="1" applyFill="1" applyBorder="1" applyAlignment="1" applyProtection="1">
      <alignment horizontal="center" vertical="center" wrapText="1"/>
      <protection hidden="1"/>
    </xf>
    <xf numFmtId="0" fontId="4" fillId="2" borderId="68" xfId="7" applyFont="1" applyFill="1" applyBorder="1" applyAlignment="1" applyProtection="1">
      <alignment horizontal="center" vertical="center"/>
      <protection hidden="1"/>
    </xf>
    <xf numFmtId="0" fontId="4" fillId="7" borderId="2" xfId="7" applyFont="1" applyFill="1" applyBorder="1" applyAlignment="1" applyProtection="1">
      <alignment horizontal="left" vertical="center" wrapText="1"/>
      <protection hidden="1"/>
    </xf>
    <xf numFmtId="176" fontId="4" fillId="7" borderId="3" xfId="7" applyNumberFormat="1" applyFont="1" applyFill="1" applyBorder="1" applyAlignment="1" applyProtection="1">
      <alignment horizontal="center" vertical="center"/>
      <protection locked="0" hidden="1"/>
    </xf>
    <xf numFmtId="0" fontId="4" fillId="7" borderId="1" xfId="7" applyFont="1" applyFill="1" applyBorder="1" applyAlignment="1" applyProtection="1">
      <alignment horizontal="left" vertical="center" wrapText="1"/>
      <protection hidden="1"/>
    </xf>
    <xf numFmtId="176" fontId="4" fillId="7" borderId="4" xfId="7" applyNumberFormat="1" applyFont="1" applyFill="1" applyBorder="1" applyAlignment="1" applyProtection="1">
      <alignment horizontal="center" vertical="center"/>
      <protection locked="0" hidden="1"/>
    </xf>
    <xf numFmtId="176" fontId="4" fillId="0" borderId="19" xfId="7" applyNumberFormat="1" applyFont="1" applyFill="1" applyBorder="1" applyAlignment="1" applyProtection="1">
      <alignment horizontal="center" vertical="center"/>
      <protection locked="0" hidden="1"/>
    </xf>
    <xf numFmtId="0" fontId="4" fillId="2" borderId="57" xfId="7" applyFont="1" applyFill="1" applyBorder="1" applyAlignment="1" applyProtection="1">
      <alignment horizontal="center" vertical="center"/>
      <protection hidden="1"/>
    </xf>
    <xf numFmtId="0" fontId="4" fillId="3" borderId="27" xfId="7" applyFont="1" applyFill="1" applyBorder="1" applyAlignment="1" applyProtection="1">
      <alignment horizontal="center" vertical="center"/>
      <protection hidden="1"/>
    </xf>
    <xf numFmtId="178" fontId="4" fillId="0" borderId="19" xfId="7" applyNumberFormat="1" applyFont="1" applyFill="1" applyBorder="1" applyAlignment="1" applyProtection="1">
      <alignment horizontal="center" vertical="center"/>
      <protection locked="0" hidden="1"/>
    </xf>
    <xf numFmtId="0" fontId="4" fillId="2" borderId="55" xfId="7" applyFont="1" applyFill="1" applyBorder="1" applyAlignment="1" applyProtection="1">
      <alignment horizontal="center" vertical="center" wrapText="1"/>
      <protection hidden="1"/>
    </xf>
    <xf numFmtId="0" fontId="4" fillId="0" borderId="69" xfId="7" applyFont="1" applyFill="1" applyBorder="1" applyAlignment="1" applyProtection="1">
      <alignment horizontal="left" vertical="center" wrapText="1"/>
      <protection locked="0" hidden="1"/>
    </xf>
    <xf numFmtId="0" fontId="4" fillId="0" borderId="70" xfId="7" applyFont="1" applyFill="1" applyBorder="1" applyAlignment="1" applyProtection="1">
      <alignment horizontal="left" vertical="center" wrapText="1"/>
      <protection locked="0" hidden="1"/>
    </xf>
    <xf numFmtId="0" fontId="4" fillId="3" borderId="51" xfId="7" applyFont="1" applyFill="1" applyBorder="1" applyAlignment="1" applyProtection="1">
      <alignment horizontal="center" vertical="center"/>
      <protection hidden="1"/>
    </xf>
    <xf numFmtId="0" fontId="4" fillId="3" borderId="71" xfId="7" applyFont="1" applyFill="1" applyBorder="1" applyAlignment="1" applyProtection="1">
      <alignment horizontal="center" vertical="center"/>
      <protection hidden="1"/>
    </xf>
    <xf numFmtId="0" fontId="4" fillId="3" borderId="52" xfId="7" applyFont="1" applyFill="1" applyBorder="1" applyAlignment="1" applyProtection="1">
      <alignment horizontal="center" vertical="center"/>
      <protection hidden="1"/>
    </xf>
    <xf numFmtId="0" fontId="4" fillId="3" borderId="72" xfId="7" applyFont="1" applyFill="1" applyBorder="1" applyAlignment="1" applyProtection="1">
      <alignment horizontal="left" vertical="center" wrapText="1"/>
      <protection hidden="1"/>
    </xf>
    <xf numFmtId="0" fontId="4" fillId="3" borderId="63" xfId="7" applyFont="1" applyFill="1" applyBorder="1" applyAlignment="1" applyProtection="1">
      <alignment horizontal="left" vertical="center" wrapText="1"/>
      <protection hidden="1"/>
    </xf>
    <xf numFmtId="0" fontId="4" fillId="3" borderId="64" xfId="7" applyFont="1" applyFill="1" applyBorder="1" applyAlignment="1" applyProtection="1">
      <alignment horizontal="left" vertical="center" wrapText="1"/>
      <protection hidden="1"/>
    </xf>
    <xf numFmtId="0" fontId="4" fillId="2" borderId="55" xfId="7" applyFont="1" applyFill="1" applyBorder="1" applyAlignment="1" applyProtection="1">
      <alignment horizontal="center" wrapText="1"/>
      <protection hidden="1"/>
    </xf>
    <xf numFmtId="0" fontId="4" fillId="2" borderId="36" xfId="7" applyFont="1" applyFill="1" applyBorder="1" applyAlignment="1" applyProtection="1">
      <alignment horizontal="center" wrapText="1"/>
      <protection hidden="1"/>
    </xf>
    <xf numFmtId="178" fontId="4" fillId="0" borderId="4" xfId="7" applyNumberFormat="1" applyFont="1" applyFill="1" applyBorder="1" applyAlignment="1" applyProtection="1">
      <alignment horizontal="center" vertical="center"/>
      <protection locked="0" hidden="1"/>
    </xf>
    <xf numFmtId="0" fontId="4" fillId="3" borderId="19" xfId="7" applyFont="1" applyFill="1" applyBorder="1" applyAlignment="1" applyProtection="1">
      <alignment horizontal="center" vertical="center"/>
      <protection hidden="1"/>
    </xf>
  </cellXfs>
  <cellStyles count="8">
    <cellStyle name="Comma" xfId="4"/>
    <cellStyle name="Comma [0]" xfId="5"/>
    <cellStyle name="Currency" xfId="2"/>
    <cellStyle name="Currency [0]" xfId="3"/>
    <cellStyle name="Normal" xfId="7"/>
    <cellStyle name="Percent" xfId="1"/>
    <cellStyle name="一般" xfId="0" builtinId="0"/>
    <cellStyle name="千分位"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A2" sqref="A2"/>
    </sheetView>
  </sheetViews>
  <sheetFormatPr defaultColWidth="9" defaultRowHeight="17" x14ac:dyDescent="0.4"/>
  <cols>
    <col min="1" max="1" width="8.7265625" customWidth="1"/>
    <col min="7" max="7" width="11.90625" customWidth="1"/>
  </cols>
  <sheetData>
    <row r="1" spans="1:13" x14ac:dyDescent="0.4">
      <c r="A1" t="s">
        <v>0</v>
      </c>
      <c r="B1" t="s">
        <v>0</v>
      </c>
      <c r="C1" t="s">
        <v>0</v>
      </c>
      <c r="D1" t="s">
        <v>0</v>
      </c>
      <c r="E1" t="s">
        <v>0</v>
      </c>
      <c r="F1" t="s">
        <v>0</v>
      </c>
      <c r="G1" t="str">
        <f>IF(ISNUMBER(醫院申請資料!I3),醫院申請資料!I3,"----")&amp;" 年 "&amp;IF(ISNUMBER(醫院申請資料!J3),TEXT(醫院申請資料!J3,"00"),"--")&amp;" 月 "</f>
        <v xml:space="preserve">2024 年 11 月 </v>
      </c>
      <c r="H1" t="s">
        <v>0</v>
      </c>
      <c r="I1" t="s">
        <v>0</v>
      </c>
      <c r="J1" t="s">
        <v>0</v>
      </c>
      <c r="K1" t="s">
        <v>267</v>
      </c>
      <c r="L1" t="s">
        <v>268</v>
      </c>
      <c r="M1" t="s">
        <v>280</v>
      </c>
    </row>
    <row r="2" spans="1:13" x14ac:dyDescent="0.4">
      <c r="A2" t="s">
        <v>298</v>
      </c>
      <c r="B2" t="s">
        <v>1</v>
      </c>
      <c r="C2" t="s">
        <v>2</v>
      </c>
      <c r="D2" s="129">
        <v>1</v>
      </c>
      <c r="E2" t="s">
        <v>3</v>
      </c>
      <c r="F2" t="s">
        <v>4</v>
      </c>
      <c r="H2" t="s">
        <v>5</v>
      </c>
      <c r="I2" t="s">
        <v>6</v>
      </c>
      <c r="J2" t="s">
        <v>3</v>
      </c>
      <c r="K2">
        <f>IF(ISNUMBER(醫院申請資料!I3),IF(OR(MOD(醫院申請資料!I3,4)=0,MOD(醫院申請資料!I3,400)=0)-AND(MOD(醫院申請資料!I3,100)=0),366,365),"")</f>
        <v>366</v>
      </c>
      <c r="L2">
        <f>IF(AND(ISNUMBER(醫院申請資料!J3),ISNUMBER(醫院申請資料!I3)),DAY(EOMONTH(DATE(醫院申請資料!I3,醫院申請資料!J3,1),0)),"")</f>
        <v>30</v>
      </c>
      <c r="M2" t="s">
        <v>281</v>
      </c>
    </row>
    <row r="3" spans="1:13" x14ac:dyDescent="0.4">
      <c r="A3" t="s">
        <v>7</v>
      </c>
      <c r="B3" t="s">
        <v>8</v>
      </c>
      <c r="C3" t="s">
        <v>9</v>
      </c>
      <c r="D3" s="129">
        <v>2</v>
      </c>
      <c r="E3" t="s">
        <v>10</v>
      </c>
      <c r="F3" t="s">
        <v>11</v>
      </c>
      <c r="H3" t="s">
        <v>12</v>
      </c>
      <c r="I3" t="s">
        <v>13</v>
      </c>
      <c r="J3" t="s">
        <v>10</v>
      </c>
      <c r="M3" t="s">
        <v>282</v>
      </c>
    </row>
    <row r="4" spans="1:13" x14ac:dyDescent="0.4">
      <c r="A4" t="s">
        <v>14</v>
      </c>
      <c r="B4" t="s">
        <v>15</v>
      </c>
      <c r="C4" t="s">
        <v>16</v>
      </c>
      <c r="D4" s="129">
        <v>3</v>
      </c>
      <c r="I4" t="s">
        <v>17</v>
      </c>
      <c r="J4" t="s">
        <v>18</v>
      </c>
      <c r="M4" t="s">
        <v>283</v>
      </c>
    </row>
    <row r="5" spans="1:13" x14ac:dyDescent="0.4">
      <c r="A5" t="s">
        <v>19</v>
      </c>
      <c r="B5" t="s">
        <v>20</v>
      </c>
      <c r="D5" s="129">
        <v>4</v>
      </c>
      <c r="I5" t="s">
        <v>21</v>
      </c>
      <c r="M5" t="s">
        <v>284</v>
      </c>
    </row>
    <row r="6" spans="1:13" x14ac:dyDescent="0.4">
      <c r="A6" t="s">
        <v>22</v>
      </c>
      <c r="B6" t="s">
        <v>23</v>
      </c>
      <c r="D6" s="129">
        <v>5</v>
      </c>
    </row>
    <row r="7" spans="1:13" x14ac:dyDescent="0.4">
      <c r="A7" t="s">
        <v>24</v>
      </c>
      <c r="B7" t="s">
        <v>25</v>
      </c>
      <c r="D7" s="129">
        <v>6</v>
      </c>
    </row>
    <row r="8" spans="1:13" x14ac:dyDescent="0.4">
      <c r="B8" t="s">
        <v>26</v>
      </c>
      <c r="D8" s="129">
        <v>7</v>
      </c>
    </row>
    <row r="9" spans="1:13" x14ac:dyDescent="0.4">
      <c r="D9" s="129">
        <v>8</v>
      </c>
    </row>
    <row r="10" spans="1:13" x14ac:dyDescent="0.4">
      <c r="D10" s="129">
        <v>9</v>
      </c>
    </row>
    <row r="11" spans="1:13" x14ac:dyDescent="0.4">
      <c r="D11" s="129">
        <v>10</v>
      </c>
    </row>
    <row r="12" spans="1:13" x14ac:dyDescent="0.4">
      <c r="D12" s="129">
        <v>11</v>
      </c>
    </row>
    <row r="13" spans="1:13" x14ac:dyDescent="0.4">
      <c r="D13" s="129">
        <v>12</v>
      </c>
    </row>
  </sheetData>
  <sheetProtection selectLockedCells="1"/>
  <phoneticPr fontId="15" type="noConversion"/>
  <pageMargins left="0.7" right="0.7" top="0.75" bottom="0.75" header="0.3" footer="0.3"/>
  <pageSetup paperSize="9" fitToWidth="0"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
  <sheetViews>
    <sheetView topLeftCell="H1" workbookViewId="0">
      <selection activeCell="L3" sqref="L3:L4"/>
    </sheetView>
  </sheetViews>
  <sheetFormatPr defaultColWidth="8.7265625" defaultRowHeight="15.5" x14ac:dyDescent="0.4"/>
  <cols>
    <col min="1" max="2" width="15.453125" style="6" customWidth="1"/>
    <col min="3" max="3" width="10.6328125" style="6" customWidth="1"/>
    <col min="4" max="4" width="8.36328125" style="6" customWidth="1"/>
    <col min="5" max="5" width="10.6328125" style="6" customWidth="1"/>
    <col min="6" max="6" width="34.6328125" style="6" customWidth="1"/>
    <col min="7" max="7" width="20.36328125" style="6" customWidth="1"/>
    <col min="8" max="8" width="12.90625" style="6" bestFit="1" customWidth="1"/>
    <col min="9" max="10" width="15.453125" style="6" customWidth="1"/>
    <col min="11" max="12" width="8.36328125" style="6" customWidth="1"/>
    <col min="13" max="13" width="13.453125" style="6" customWidth="1"/>
    <col min="14" max="14" width="13.36328125" style="6" customWidth="1"/>
    <col min="15" max="15" width="13.453125" style="6" customWidth="1"/>
    <col min="16" max="16" width="13.36328125" style="6" customWidth="1"/>
    <col min="17" max="17" width="8.7265625" style="6" customWidth="1"/>
    <col min="18" max="16384" width="8.7265625" style="6"/>
  </cols>
  <sheetData>
    <row r="1" spans="1:16" s="2" customFormat="1" ht="20.5" x14ac:dyDescent="0.4">
      <c r="A1" s="1" t="s">
        <v>27</v>
      </c>
    </row>
    <row r="2" spans="1:16" s="5" customFormat="1" ht="46.5" x14ac:dyDescent="0.4">
      <c r="A2" s="3" t="s">
        <v>28</v>
      </c>
      <c r="B2" s="3" t="s">
        <v>29</v>
      </c>
      <c r="C2" s="3" t="s">
        <v>30</v>
      </c>
      <c r="D2" s="3" t="s">
        <v>31</v>
      </c>
      <c r="E2" s="3" t="s">
        <v>32</v>
      </c>
      <c r="F2" s="130" t="s">
        <v>33</v>
      </c>
      <c r="G2" s="3" t="s">
        <v>34</v>
      </c>
      <c r="H2" s="3" t="s">
        <v>35</v>
      </c>
      <c r="I2" s="3" t="s">
        <v>303</v>
      </c>
      <c r="J2" s="3" t="s">
        <v>304</v>
      </c>
      <c r="K2" s="165" t="s">
        <v>264</v>
      </c>
      <c r="L2" s="165"/>
      <c r="M2" s="165" t="s">
        <v>36</v>
      </c>
      <c r="N2" s="165"/>
      <c r="O2" s="165"/>
      <c r="P2" s="165"/>
    </row>
    <row r="3" spans="1:16" s="8" customFormat="1" x14ac:dyDescent="0.4">
      <c r="A3" s="166" t="s">
        <v>37</v>
      </c>
      <c r="B3" s="167" t="s">
        <v>370</v>
      </c>
      <c r="C3" s="167" t="s">
        <v>371</v>
      </c>
      <c r="D3" s="167" t="s">
        <v>372</v>
      </c>
      <c r="E3" s="167" t="s">
        <v>298</v>
      </c>
      <c r="F3" s="166" t="s">
        <v>263</v>
      </c>
      <c r="G3" s="168" t="s">
        <v>1</v>
      </c>
      <c r="H3" s="169"/>
      <c r="I3" s="170">
        <v>2024</v>
      </c>
      <c r="J3" s="171">
        <v>11</v>
      </c>
      <c r="K3" s="165" t="s">
        <v>38</v>
      </c>
      <c r="L3" s="168" t="s">
        <v>2</v>
      </c>
      <c r="M3" s="4" t="s">
        <v>39</v>
      </c>
      <c r="N3" s="38" t="s">
        <v>373</v>
      </c>
      <c r="O3" s="4" t="s">
        <v>40</v>
      </c>
      <c r="P3" s="38"/>
    </row>
    <row r="4" spans="1:16" s="8" customFormat="1" x14ac:dyDescent="0.4">
      <c r="A4" s="166"/>
      <c r="B4" s="167"/>
      <c r="C4" s="167"/>
      <c r="D4" s="167"/>
      <c r="E4" s="167"/>
      <c r="F4" s="166"/>
      <c r="G4" s="168"/>
      <c r="H4" s="169"/>
      <c r="I4" s="170"/>
      <c r="J4" s="171"/>
      <c r="K4" s="165"/>
      <c r="L4" s="168"/>
      <c r="M4" s="4" t="s">
        <v>41</v>
      </c>
      <c r="N4" s="38" t="s">
        <v>374</v>
      </c>
      <c r="O4" s="4" t="s">
        <v>42</v>
      </c>
      <c r="P4" s="38"/>
    </row>
    <row r="5" spans="1:16" s="8" customFormat="1" ht="15.5" customHeight="1" x14ac:dyDescent="0.4">
      <c r="A5" s="166"/>
      <c r="B5" s="167"/>
      <c r="C5" s="167"/>
      <c r="D5" s="167"/>
      <c r="E5" s="167"/>
      <c r="F5" s="166"/>
      <c r="G5" s="168"/>
      <c r="H5" s="169"/>
      <c r="I5" s="170"/>
      <c r="J5" s="171"/>
      <c r="K5" s="165" t="s">
        <v>43</v>
      </c>
      <c r="L5" s="168" t="s">
        <v>0</v>
      </c>
      <c r="M5" s="4" t="s">
        <v>44</v>
      </c>
      <c r="N5" s="38" t="s">
        <v>375</v>
      </c>
      <c r="O5" s="4" t="s">
        <v>45</v>
      </c>
      <c r="P5" s="38"/>
    </row>
    <row r="6" spans="1:16" s="8" customFormat="1" ht="15.5" customHeight="1" x14ac:dyDescent="0.4">
      <c r="A6" s="166"/>
      <c r="B6" s="167"/>
      <c r="C6" s="167"/>
      <c r="D6" s="167"/>
      <c r="E6" s="167"/>
      <c r="F6" s="166"/>
      <c r="G6" s="168"/>
      <c r="H6" s="169"/>
      <c r="I6" s="170"/>
      <c r="J6" s="171"/>
      <c r="K6" s="165"/>
      <c r="L6" s="168"/>
      <c r="M6" s="4" t="s">
        <v>46</v>
      </c>
      <c r="N6" s="38" t="s">
        <v>376</v>
      </c>
      <c r="O6" s="4" t="s">
        <v>47</v>
      </c>
      <c r="P6" s="38"/>
    </row>
    <row r="7" spans="1:16" s="8" customFormat="1" ht="15.5" customHeight="1" x14ac:dyDescent="0.4">
      <c r="A7" s="166"/>
      <c r="B7" s="167"/>
      <c r="C7" s="167"/>
      <c r="D7" s="167"/>
      <c r="E7" s="167"/>
      <c r="F7" s="166"/>
      <c r="G7" s="168"/>
      <c r="H7" s="169"/>
      <c r="I7" s="170"/>
      <c r="J7" s="171"/>
      <c r="K7" s="165" t="s">
        <v>48</v>
      </c>
      <c r="L7" s="168" t="s">
        <v>369</v>
      </c>
      <c r="M7" s="4" t="s">
        <v>49</v>
      </c>
      <c r="N7" s="38" t="s">
        <v>377</v>
      </c>
      <c r="O7" s="4" t="s">
        <v>50</v>
      </c>
      <c r="P7" s="38"/>
    </row>
    <row r="8" spans="1:16" s="8" customFormat="1" ht="15.5" customHeight="1" x14ac:dyDescent="0.4">
      <c r="A8" s="166"/>
      <c r="B8" s="167"/>
      <c r="C8" s="167"/>
      <c r="D8" s="167"/>
      <c r="E8" s="167"/>
      <c r="F8" s="166"/>
      <c r="G8" s="168"/>
      <c r="H8" s="169"/>
      <c r="I8" s="170"/>
      <c r="J8" s="171"/>
      <c r="K8" s="165"/>
      <c r="L8" s="168"/>
      <c r="M8" s="4" t="s">
        <v>51</v>
      </c>
      <c r="N8" s="38" t="s">
        <v>378</v>
      </c>
      <c r="O8" s="4" t="s">
        <v>52</v>
      </c>
      <c r="P8" s="38"/>
    </row>
    <row r="9" spans="1:16" s="8" customFormat="1" ht="15.5" customHeight="1" x14ac:dyDescent="0.4">
      <c r="A9" s="166"/>
      <c r="B9" s="167"/>
      <c r="C9" s="167"/>
      <c r="D9" s="167"/>
      <c r="E9" s="167"/>
      <c r="F9" s="166"/>
      <c r="G9" s="168"/>
      <c r="H9" s="169"/>
      <c r="I9" s="170"/>
      <c r="J9" s="171"/>
      <c r="K9" s="165" t="s">
        <v>53</v>
      </c>
      <c r="L9" s="168" t="s">
        <v>0</v>
      </c>
      <c r="M9" s="4" t="s">
        <v>54</v>
      </c>
      <c r="N9" s="38" t="s">
        <v>379</v>
      </c>
      <c r="O9" s="4" t="s">
        <v>55</v>
      </c>
      <c r="P9" s="38"/>
    </row>
    <row r="10" spans="1:16" s="8" customFormat="1" ht="15.5" customHeight="1" x14ac:dyDescent="0.4">
      <c r="A10" s="166"/>
      <c r="B10" s="167"/>
      <c r="C10" s="167"/>
      <c r="D10" s="167"/>
      <c r="E10" s="167"/>
      <c r="F10" s="166"/>
      <c r="G10" s="168"/>
      <c r="H10" s="169"/>
      <c r="I10" s="170"/>
      <c r="J10" s="171"/>
      <c r="K10" s="165"/>
      <c r="L10" s="168"/>
      <c r="M10" s="4" t="s">
        <v>56</v>
      </c>
      <c r="N10" s="38" t="s">
        <v>380</v>
      </c>
      <c r="O10" s="4" t="s">
        <v>57</v>
      </c>
      <c r="P10" s="38"/>
    </row>
    <row r="11" spans="1:16" s="8" customFormat="1" ht="15.5" customHeight="1" x14ac:dyDescent="0.4">
      <c r="A11" s="166"/>
      <c r="B11" s="167"/>
      <c r="C11" s="167"/>
      <c r="D11" s="167"/>
      <c r="E11" s="167"/>
      <c r="F11" s="166"/>
      <c r="G11" s="168"/>
      <c r="H11" s="169"/>
      <c r="I11" s="170"/>
      <c r="J11" s="171"/>
      <c r="K11" s="165" t="s">
        <v>58</v>
      </c>
      <c r="L11" s="168" t="s">
        <v>0</v>
      </c>
      <c r="M11" s="4" t="s">
        <v>59</v>
      </c>
      <c r="N11" s="38"/>
      <c r="O11" s="4" t="s">
        <v>60</v>
      </c>
      <c r="P11" s="38"/>
    </row>
    <row r="12" spans="1:16" s="8" customFormat="1" ht="15.5" customHeight="1" x14ac:dyDescent="0.4">
      <c r="A12" s="166"/>
      <c r="B12" s="167"/>
      <c r="C12" s="167"/>
      <c r="D12" s="167"/>
      <c r="E12" s="167"/>
      <c r="F12" s="166"/>
      <c r="G12" s="168"/>
      <c r="H12" s="169"/>
      <c r="I12" s="170"/>
      <c r="J12" s="171"/>
      <c r="K12" s="165"/>
      <c r="L12" s="168"/>
      <c r="M12" s="4" t="s">
        <v>61</v>
      </c>
      <c r="N12" s="38"/>
      <c r="O12" s="4" t="s">
        <v>62</v>
      </c>
      <c r="P12" s="38"/>
    </row>
    <row r="13" spans="1:16" s="8" customFormat="1" ht="15.5" customHeight="1" x14ac:dyDescent="0.4">
      <c r="A13" s="166"/>
      <c r="B13" s="167"/>
      <c r="C13" s="167"/>
      <c r="D13" s="167"/>
      <c r="E13" s="167"/>
      <c r="F13" s="166"/>
      <c r="G13" s="168"/>
      <c r="H13" s="169"/>
      <c r="I13" s="170"/>
      <c r="J13" s="171"/>
      <c r="K13" s="165" t="s">
        <v>63</v>
      </c>
      <c r="L13" s="168" t="s">
        <v>0</v>
      </c>
      <c r="M13" s="4" t="s">
        <v>64</v>
      </c>
      <c r="N13" s="38"/>
      <c r="O13" s="4" t="s">
        <v>65</v>
      </c>
      <c r="P13" s="38"/>
    </row>
    <row r="14" spans="1:16" s="8" customFormat="1" x14ac:dyDescent="0.4">
      <c r="A14" s="166"/>
      <c r="B14" s="167"/>
      <c r="C14" s="167"/>
      <c r="D14" s="167"/>
      <c r="E14" s="167"/>
      <c r="F14" s="166"/>
      <c r="G14" s="168"/>
      <c r="H14" s="169"/>
      <c r="I14" s="170"/>
      <c r="J14" s="171"/>
      <c r="K14" s="165"/>
      <c r="L14" s="168"/>
      <c r="M14" s="4" t="s">
        <v>66</v>
      </c>
      <c r="N14" s="38"/>
      <c r="O14" s="4" t="s">
        <v>67</v>
      </c>
      <c r="P14" s="38"/>
    </row>
  </sheetData>
  <sheetProtection selectLockedCells="1"/>
  <mergeCells count="24">
    <mergeCell ref="K13:K14"/>
    <mergeCell ref="L13:L14"/>
    <mergeCell ref="K7:K8"/>
    <mergeCell ref="L7:L8"/>
    <mergeCell ref="K9:K10"/>
    <mergeCell ref="L9:L10"/>
    <mergeCell ref="K11:K12"/>
    <mergeCell ref="L11:L12"/>
    <mergeCell ref="K2:L2"/>
    <mergeCell ref="M2:P2"/>
    <mergeCell ref="A3:A14"/>
    <mergeCell ref="B3:B14"/>
    <mergeCell ref="C3:C14"/>
    <mergeCell ref="D3:D14"/>
    <mergeCell ref="E3:E14"/>
    <mergeCell ref="F3:F14"/>
    <mergeCell ref="G3:G14"/>
    <mergeCell ref="H3:H14"/>
    <mergeCell ref="I3:I14"/>
    <mergeCell ref="J3:J14"/>
    <mergeCell ref="K3:K4"/>
    <mergeCell ref="L3:L4"/>
    <mergeCell ref="K5:K6"/>
    <mergeCell ref="L5:L6"/>
  </mergeCells>
  <phoneticPr fontId="15" type="noConversion"/>
  <pageMargins left="0.7" right="0.7" top="0.75" bottom="0.75" header="0.3" footer="0.3"/>
  <pageSetup orientation="portrait"/>
  <extLst>
    <ext xmlns:x14="http://schemas.microsoft.com/office/spreadsheetml/2009/9/main" uri="{CCE6A557-97BC-4b89-ADB6-D9C93CAAB3DF}">
      <x14:dataValidations xmlns:xm="http://schemas.microsoft.com/office/excel/2006/main" count="4">
        <x14:dataValidation type="list" allowBlank="1" showInputMessage="1" showErrorMessage="1">
          <x14:formula1>
            <xm:f>參考!$C$1:$C$4</xm:f>
          </x14:formula1>
          <xm:sqref>L3 L5 L7 L9 L11 L13</xm:sqref>
        </x14:dataValidation>
        <x14:dataValidation type="list" allowBlank="1" showInputMessage="1" showErrorMessage="1">
          <x14:formula1>
            <xm:f>參考!$B$1:$B$8</xm:f>
          </x14:formula1>
          <xm:sqref>G3</xm:sqref>
        </x14:dataValidation>
        <x14:dataValidation type="list" allowBlank="1" showInputMessage="1" showErrorMessage="1">
          <x14:formula1>
            <xm:f>參考!$A$1:$A$7</xm:f>
          </x14:formula1>
          <xm:sqref>E3</xm:sqref>
        </x14:dataValidation>
        <x14:dataValidation type="list" allowBlank="1" showInputMessage="1" showErrorMessage="1">
          <x14:formula1>
            <xm:f>參考!$D$1:$D$13</xm:f>
          </x14:formula1>
          <xm:sqref>J3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
  <sheetViews>
    <sheetView topLeftCell="A10" zoomScale="85" zoomScaleNormal="85" workbookViewId="0">
      <selection activeCell="H34" sqref="H34"/>
    </sheetView>
  </sheetViews>
  <sheetFormatPr defaultColWidth="8.7265625" defaultRowHeight="15.5" x14ac:dyDescent="0.4"/>
  <cols>
    <col min="1" max="1" width="30.26953125" style="8" customWidth="1"/>
    <col min="2" max="3" width="23.90625" style="8" customWidth="1"/>
    <col min="4" max="7" width="18.6328125" style="8" customWidth="1"/>
    <col min="8" max="8" width="13.36328125" style="8" customWidth="1"/>
    <col min="9" max="16384" width="8.7265625" style="8"/>
  </cols>
  <sheetData>
    <row r="1" spans="1:5" ht="20.5" x14ac:dyDescent="0.4">
      <c r="A1" s="1" t="s">
        <v>368</v>
      </c>
      <c r="B1" s="7"/>
      <c r="C1" s="7"/>
    </row>
    <row r="2" spans="1:5" x14ac:dyDescent="0.4">
      <c r="A2" s="8" t="s">
        <v>302</v>
      </c>
    </row>
    <row r="3" spans="1:5" x14ac:dyDescent="0.4">
      <c r="A3" s="198"/>
      <c r="B3" s="56"/>
      <c r="C3" s="57" t="s">
        <v>177</v>
      </c>
      <c r="D3" s="200" t="str">
        <f>參考!G1</f>
        <v xml:space="preserve">2024 年 11 月 </v>
      </c>
    </row>
    <row r="4" spans="1:5" x14ac:dyDescent="0.4">
      <c r="A4" s="199"/>
      <c r="B4" s="58" t="s">
        <v>176</v>
      </c>
      <c r="C4" s="59"/>
      <c r="D4" s="201"/>
      <c r="E4" s="9"/>
    </row>
    <row r="5" spans="1:5" ht="32" customHeight="1" x14ac:dyDescent="0.4">
      <c r="A5" s="173" t="s">
        <v>305</v>
      </c>
      <c r="B5" s="180" t="s">
        <v>68</v>
      </c>
      <c r="C5" s="180"/>
      <c r="D5" s="69" t="str">
        <f>IF(OR(ISNUMBER(D9),ISNUMBER(D13)),IF(ISNUMBER(D9),D9,0)+IF(ISNUMBER(D13),D13,0),"")</f>
        <v/>
      </c>
      <c r="E5" s="9"/>
    </row>
    <row r="6" spans="1:5" ht="32" customHeight="1" x14ac:dyDescent="0.4">
      <c r="A6" s="173"/>
      <c r="B6" s="180" t="s">
        <v>69</v>
      </c>
      <c r="C6" s="180"/>
      <c r="D6" s="69" t="str">
        <f>IF(OR(ISNUMBER(D10),ISNUMBER(D14)),IF(ISNUMBER(D10),D10,0)+IF(ISNUMBER(D14),D14,0),"")</f>
        <v/>
      </c>
      <c r="E6" s="9"/>
    </row>
    <row r="7" spans="1:5" ht="32" customHeight="1" x14ac:dyDescent="0.4">
      <c r="A7" s="173"/>
      <c r="B7" s="180" t="s">
        <v>70</v>
      </c>
      <c r="C7" s="180"/>
      <c r="D7" s="69" t="str">
        <f>IF(OR(ISNUMBER(D11),ISNUMBER(D15)),IF(ISNUMBER(D11),D11,0)+IF(ISNUMBER(D15),D15,0),"")</f>
        <v/>
      </c>
      <c r="E7" s="9"/>
    </row>
    <row r="8" spans="1:5" ht="32" customHeight="1" x14ac:dyDescent="0.4">
      <c r="A8" s="174"/>
      <c r="B8" s="181" t="s">
        <v>71</v>
      </c>
      <c r="C8" s="181"/>
      <c r="D8" s="70" t="str">
        <f>IF(OR(ISNUMBER(D12),ISNUMBER(D16)),IF(ISNUMBER(D12),D12,0)+IF(ISNUMBER(D16),D16,0),"")</f>
        <v/>
      </c>
      <c r="E8" s="9"/>
    </row>
    <row r="9" spans="1:5" ht="32" customHeight="1" x14ac:dyDescent="0.4">
      <c r="A9" s="172" t="s">
        <v>72</v>
      </c>
      <c r="B9" s="179" t="s">
        <v>73</v>
      </c>
      <c r="C9" s="179"/>
      <c r="D9" s="60"/>
      <c r="E9" s="9"/>
    </row>
    <row r="10" spans="1:5" ht="32" customHeight="1" x14ac:dyDescent="0.4">
      <c r="A10" s="173"/>
      <c r="B10" s="180" t="s">
        <v>74</v>
      </c>
      <c r="C10" s="180"/>
      <c r="D10" s="61"/>
      <c r="E10" s="9"/>
    </row>
    <row r="11" spans="1:5" ht="32" customHeight="1" x14ac:dyDescent="0.4">
      <c r="A11" s="173"/>
      <c r="B11" s="180" t="s">
        <v>75</v>
      </c>
      <c r="C11" s="180"/>
      <c r="D11" s="61"/>
      <c r="E11" s="9"/>
    </row>
    <row r="12" spans="1:5" ht="32" customHeight="1" x14ac:dyDescent="0.4">
      <c r="A12" s="174"/>
      <c r="B12" s="181" t="s">
        <v>76</v>
      </c>
      <c r="C12" s="181"/>
      <c r="D12" s="62"/>
      <c r="E12" s="9"/>
    </row>
    <row r="13" spans="1:5" ht="32" customHeight="1" x14ac:dyDescent="0.4">
      <c r="A13" s="175" t="s">
        <v>77</v>
      </c>
      <c r="B13" s="182" t="s">
        <v>78</v>
      </c>
      <c r="C13" s="182"/>
      <c r="D13" s="63"/>
      <c r="E13" s="9"/>
    </row>
    <row r="14" spans="1:5" ht="32" customHeight="1" x14ac:dyDescent="0.4">
      <c r="A14" s="173"/>
      <c r="B14" s="180" t="s">
        <v>79</v>
      </c>
      <c r="C14" s="180"/>
      <c r="D14" s="64"/>
      <c r="E14" s="9"/>
    </row>
    <row r="15" spans="1:5" ht="32" customHeight="1" x14ac:dyDescent="0.4">
      <c r="A15" s="173"/>
      <c r="B15" s="180" t="s">
        <v>80</v>
      </c>
      <c r="C15" s="180"/>
      <c r="D15" s="64"/>
      <c r="E15" s="9"/>
    </row>
    <row r="16" spans="1:5" ht="32" customHeight="1" x14ac:dyDescent="0.4">
      <c r="A16" s="173"/>
      <c r="B16" s="180" t="s">
        <v>81</v>
      </c>
      <c r="C16" s="180"/>
      <c r="D16" s="64"/>
      <c r="E16" s="9"/>
    </row>
    <row r="17" spans="1:7" ht="49.5" customHeight="1" x14ac:dyDescent="0.4">
      <c r="A17" s="176" t="s">
        <v>300</v>
      </c>
      <c r="B17" s="177"/>
      <c r="C17" s="177"/>
      <c r="D17" s="178"/>
      <c r="E17" s="10"/>
    </row>
    <row r="18" spans="1:7" x14ac:dyDescent="0.4">
      <c r="A18" s="172" t="s">
        <v>82</v>
      </c>
      <c r="B18" s="56"/>
      <c r="C18" s="57" t="s">
        <v>177</v>
      </c>
      <c r="D18" s="217" t="str">
        <f>參考!G1</f>
        <v xml:space="preserve">2024 年 11 月 </v>
      </c>
      <c r="E18" s="210" t="s">
        <v>276</v>
      </c>
      <c r="F18" s="210" t="s">
        <v>275</v>
      </c>
      <c r="G18" s="212" t="s">
        <v>269</v>
      </c>
    </row>
    <row r="19" spans="1:7" x14ac:dyDescent="0.4">
      <c r="A19" s="173"/>
      <c r="B19" s="58" t="s">
        <v>176</v>
      </c>
      <c r="C19" s="59"/>
      <c r="D19" s="218"/>
      <c r="E19" s="211"/>
      <c r="F19" s="211"/>
      <c r="G19" s="213"/>
    </row>
    <row r="20" spans="1:7" ht="17.5" x14ac:dyDescent="0.4">
      <c r="A20" s="173"/>
      <c r="B20" s="183" t="s">
        <v>270</v>
      </c>
      <c r="C20" s="183"/>
      <c r="D20" s="128"/>
      <c r="E20" s="126" t="str">
        <f>IF(AND(ISNUMBER(D20),ISNUMBER(參考!L2),ISNUMBER(參考!K2)),ROUNDUP(((D20/參考!L2)*參考!K2),0),"")</f>
        <v/>
      </c>
      <c r="F20" s="126" t="str">
        <f>IF(AND(ISNUMBER(E20),ISNUMBER(參考!L2),ISNUMBER(參考!K2)),ROUNDUP(E20/12,0),"")</f>
        <v/>
      </c>
      <c r="G20" s="127" t="str">
        <f>IF(AND(ISNUMBER(E20),ISNUMBER(參考!K2)),ROUNDUP(E20/參考!K2,0),"")</f>
        <v/>
      </c>
    </row>
    <row r="21" spans="1:7" x14ac:dyDescent="0.4">
      <c r="A21" s="173"/>
      <c r="B21" s="180" t="s">
        <v>83</v>
      </c>
      <c r="C21" s="180"/>
      <c r="D21" s="128"/>
      <c r="E21" s="126" t="str">
        <f>IF(AND(ISNUMBER(D21),ISNUMBER(參考!L2),ISNUMBER(參考!K2)),ROUNDUP(((D21/參考!L2)*參考!K2),0),"")</f>
        <v/>
      </c>
      <c r="F21" s="126" t="str">
        <f>IF(AND(ISNUMBER(E21),ISNUMBER(參考!L2),ISNUMBER(參考!K2)),ROUNDUP(E21/12,0),"")</f>
        <v/>
      </c>
      <c r="G21" s="127" t="str">
        <f>IF(AND(ISNUMBER(E21),ISNUMBER(參考!K2)),ROUNDUP(E21/參考!K2,0),"")</f>
        <v/>
      </c>
    </row>
    <row r="22" spans="1:7" x14ac:dyDescent="0.4">
      <c r="A22" s="173"/>
      <c r="B22" s="180" t="s">
        <v>84</v>
      </c>
      <c r="C22" s="180"/>
      <c r="D22" s="128"/>
      <c r="E22" s="126" t="str">
        <f>IF(AND(ISNUMBER(D22),ISNUMBER(參考!L2),ISNUMBER(參考!K2)),ROUNDUP(((D22/參考!L2)*參考!K2),0),"")</f>
        <v/>
      </c>
      <c r="F22" s="126" t="str">
        <f>IF(AND(ISNUMBER(E22),ISNUMBER(參考!L2),ISNUMBER(參考!K2)),ROUNDUP(E22/12,0),"")</f>
        <v/>
      </c>
      <c r="G22" s="127" t="str">
        <f>IF(AND(ISNUMBER(E22),ISNUMBER(參考!K2)),ROUNDUP(E22/參考!K2,0),"")</f>
        <v/>
      </c>
    </row>
    <row r="23" spans="1:7" ht="32" customHeight="1" x14ac:dyDescent="0.4">
      <c r="A23" s="173"/>
      <c r="B23" s="180" t="s">
        <v>174</v>
      </c>
      <c r="C23" s="180"/>
      <c r="D23" s="128"/>
      <c r="E23" s="126" t="str">
        <f>IF(AND(ISNUMBER(D23),ISNUMBER(參考!L2),ISNUMBER(參考!K2)),ROUNDUP(((D23/參考!L2)*參考!K2),0),"")</f>
        <v/>
      </c>
      <c r="F23" s="126" t="str">
        <f>IF(AND(ISNUMBER(E23),ISNUMBER(參考!L2),ISNUMBER(參考!K2)),ROUNDUP(E23/12,0),"")</f>
        <v/>
      </c>
      <c r="G23" s="127" t="str">
        <f>IF(AND(ISNUMBER(E23),ISNUMBER(參考!K2)),ROUNDUP(E23/參考!K2,0),"")</f>
        <v/>
      </c>
    </row>
    <row r="24" spans="1:7" ht="48" customHeight="1" x14ac:dyDescent="0.4">
      <c r="A24" s="214" t="s">
        <v>271</v>
      </c>
      <c r="B24" s="215"/>
      <c r="C24" s="215"/>
      <c r="D24" s="215"/>
      <c r="E24" s="215"/>
      <c r="F24" s="215"/>
      <c r="G24" s="216"/>
    </row>
    <row r="25" spans="1:7" ht="33.5" customHeight="1" x14ac:dyDescent="0.4">
      <c r="A25" s="219" t="s">
        <v>175</v>
      </c>
      <c r="B25" s="208" t="s">
        <v>272</v>
      </c>
      <c r="C25" s="208"/>
      <c r="D25" s="208"/>
      <c r="E25" s="208"/>
      <c r="F25" s="42" t="s">
        <v>386</v>
      </c>
      <c r="G25" s="43" t="s">
        <v>388</v>
      </c>
    </row>
    <row r="26" spans="1:7" ht="17.5" customHeight="1" x14ac:dyDescent="0.4">
      <c r="A26" s="192"/>
      <c r="B26" s="186" t="s">
        <v>277</v>
      </c>
      <c r="C26" s="186"/>
      <c r="D26" s="186"/>
      <c r="E26" s="186"/>
      <c r="F26" s="158" t="str">
        <f>IF(ISNUMBER(E21),ROUNDUP(E21/5000,0),"")</f>
        <v/>
      </c>
      <c r="G26" s="159"/>
    </row>
    <row r="27" spans="1:7" ht="17.5" customHeight="1" x14ac:dyDescent="0.4">
      <c r="A27" s="192"/>
      <c r="B27" s="186" t="s">
        <v>87</v>
      </c>
      <c r="C27" s="186"/>
      <c r="D27" s="186"/>
      <c r="E27" s="186"/>
      <c r="F27" s="158" t="str">
        <f>IF(ISNUMBER(F26),ROUNDUP(F26*0.5,0),"")</f>
        <v/>
      </c>
      <c r="G27" s="159"/>
    </row>
    <row r="28" spans="1:7" ht="17.5" customHeight="1" x14ac:dyDescent="0.4">
      <c r="A28" s="192"/>
      <c r="B28" s="186" t="s">
        <v>265</v>
      </c>
      <c r="C28" s="186"/>
      <c r="D28" s="186"/>
      <c r="E28" s="186"/>
      <c r="F28" s="158" t="str">
        <f>IF(ISNUMBER(G21),ROUNDUP(G21/12,0),"")</f>
        <v/>
      </c>
      <c r="G28" s="160"/>
    </row>
    <row r="29" spans="1:7" ht="17.5" customHeight="1" x14ac:dyDescent="0.4">
      <c r="A29" s="192"/>
      <c r="B29" s="186" t="s">
        <v>278</v>
      </c>
      <c r="C29" s="186"/>
      <c r="D29" s="186"/>
      <c r="E29" s="186"/>
      <c r="F29" s="158" t="str">
        <f>IF(ISNUMBER(F23),ROUNDUP(F23*1,0),"")</f>
        <v/>
      </c>
      <c r="G29" s="160"/>
    </row>
    <row r="30" spans="1:7" ht="17.5" customHeight="1" x14ac:dyDescent="0.4">
      <c r="A30" s="192"/>
      <c r="B30" s="186" t="s">
        <v>88</v>
      </c>
      <c r="C30" s="186"/>
      <c r="D30" s="186"/>
      <c r="E30" s="186"/>
      <c r="F30" s="158" t="str">
        <f>IF(AND(ISNUMBER(F28),ISNUMBER(F29)),MAX(F28:F29),"")</f>
        <v/>
      </c>
      <c r="G30" s="159"/>
    </row>
    <row r="31" spans="1:7" ht="32" customHeight="1" x14ac:dyDescent="0.4">
      <c r="A31" s="192"/>
      <c r="B31" s="209" t="s">
        <v>273</v>
      </c>
      <c r="C31" s="209"/>
      <c r="D31" s="209"/>
      <c r="E31" s="209"/>
      <c r="F31" s="52" t="s">
        <v>85</v>
      </c>
      <c r="G31" s="30" t="s">
        <v>86</v>
      </c>
    </row>
    <row r="32" spans="1:7" ht="17.5" customHeight="1" x14ac:dyDescent="0.4">
      <c r="A32" s="192"/>
      <c r="B32" s="186" t="s">
        <v>266</v>
      </c>
      <c r="C32" s="186"/>
      <c r="D32" s="186"/>
      <c r="E32" s="186"/>
      <c r="F32" s="158" t="str">
        <f>IF(ISNUMBER(E21),IF(E21&lt;20000,0,ROUNDUP(((E21-20000)/5000)+5,0)),"")</f>
        <v/>
      </c>
      <c r="G32" s="161"/>
    </row>
    <row r="33" spans="1:7" ht="17.5" customHeight="1" x14ac:dyDescent="0.4">
      <c r="A33" s="192"/>
      <c r="B33" s="186" t="s">
        <v>274</v>
      </c>
      <c r="C33" s="186"/>
      <c r="D33" s="186"/>
      <c r="E33" s="186"/>
      <c r="F33" s="158" t="str">
        <f>IF(ISNUMBER(F22),ROUNDUP(F22/600,0),"")</f>
        <v/>
      </c>
      <c r="G33" s="161"/>
    </row>
    <row r="34" spans="1:7" ht="17.5" customHeight="1" x14ac:dyDescent="0.4">
      <c r="A34" s="192"/>
      <c r="B34" s="186" t="s">
        <v>381</v>
      </c>
      <c r="C34" s="186"/>
      <c r="D34" s="186"/>
      <c r="E34" s="186"/>
      <c r="F34" s="187" t="s">
        <v>0</v>
      </c>
      <c r="G34" s="188"/>
    </row>
    <row r="35" spans="1:7" ht="17.5" customHeight="1" x14ac:dyDescent="0.4">
      <c r="A35" s="192"/>
      <c r="B35" s="186" t="s">
        <v>382</v>
      </c>
      <c r="C35" s="186"/>
      <c r="D35" s="186"/>
      <c r="E35" s="186"/>
      <c r="F35" s="189"/>
      <c r="G35" s="190"/>
    </row>
    <row r="36" spans="1:7" x14ac:dyDescent="0.4">
      <c r="A36" s="192"/>
      <c r="B36" s="186" t="s">
        <v>383</v>
      </c>
      <c r="C36" s="186"/>
      <c r="D36" s="186"/>
      <c r="E36" s="186"/>
      <c r="F36" s="163" t="str">
        <f>IF(ISNUMBER(F35),ROUNDUP(F35/10,0),"")</f>
        <v/>
      </c>
      <c r="G36" s="164"/>
    </row>
    <row r="37" spans="1:7" ht="17.5" customHeight="1" x14ac:dyDescent="0.4">
      <c r="A37" s="192"/>
      <c r="B37" s="186" t="s">
        <v>89</v>
      </c>
      <c r="C37" s="186"/>
      <c r="D37" s="186"/>
      <c r="E37" s="186"/>
      <c r="F37" s="158" t="str">
        <f>IF(OR(ISNUMBER(F32),ISNUMBER(F33),ISNUMBER(F36)),IF(ISNUMBER(F32),F32,0)+IF(ISNUMBER(F33),F33,0)+IF(ISNUMBER(F36),F36,0),"")</f>
        <v/>
      </c>
      <c r="G37" s="162"/>
    </row>
    <row r="38" spans="1:7" ht="17.5" customHeight="1" x14ac:dyDescent="0.4">
      <c r="A38" s="192"/>
      <c r="B38" s="186" t="s">
        <v>90</v>
      </c>
      <c r="C38" s="186"/>
      <c r="D38" s="186"/>
      <c r="E38" s="186"/>
      <c r="F38" s="158" t="str">
        <f>IF(ISNUMBER(G21),ROUNDUP(G21/12,0),"")</f>
        <v/>
      </c>
      <c r="G38" s="160"/>
    </row>
    <row r="39" spans="1:7" ht="17.5" customHeight="1" x14ac:dyDescent="0.4">
      <c r="A39" s="192"/>
      <c r="B39" s="186" t="s">
        <v>279</v>
      </c>
      <c r="C39" s="186"/>
      <c r="D39" s="186"/>
      <c r="E39" s="186"/>
      <c r="F39" s="158" t="str">
        <f>IF(ISNUMBER(F23),ROUNDUP(F23*1,0),"")</f>
        <v/>
      </c>
      <c r="G39" s="160"/>
    </row>
    <row r="40" spans="1:7" ht="17.5" customHeight="1" x14ac:dyDescent="0.4">
      <c r="A40" s="192"/>
      <c r="B40" s="186" t="s">
        <v>91</v>
      </c>
      <c r="C40" s="186"/>
      <c r="D40" s="186"/>
      <c r="E40" s="186"/>
      <c r="F40" s="158" t="str">
        <f>IF(OR(ISNUMBER(F38),ISNUMBER(F39)),IF(ISNUMBER(F38),F38,0)+IF(ISNUMBER(F39),F39,0),"")</f>
        <v/>
      </c>
      <c r="G40" s="159"/>
    </row>
    <row r="41" spans="1:7" ht="17.5" customHeight="1" x14ac:dyDescent="0.4">
      <c r="A41" s="192"/>
      <c r="B41" s="186" t="s">
        <v>384</v>
      </c>
      <c r="C41" s="186"/>
      <c r="D41" s="186"/>
      <c r="E41" s="186"/>
      <c r="F41" s="184" t="str">
        <f>IF(ISNUMBER(E20),IF(E20&lt;10000,參考!M5,IF(E20&lt;18000,參考!M4,IF(E20&lt;30000,參考!M3,參考!M2))),"")</f>
        <v/>
      </c>
      <c r="G41" s="185"/>
    </row>
    <row r="42" spans="1:7" ht="17.5" customHeight="1" x14ac:dyDescent="0.4">
      <c r="A42" s="192"/>
      <c r="B42" s="186" t="s">
        <v>385</v>
      </c>
      <c r="C42" s="186"/>
      <c r="D42" s="186"/>
      <c r="E42" s="186"/>
      <c r="F42" s="68" t="str">
        <f>IF(ISNUMBER(E20),IF(E20&lt;10000,"0%",IF(E20&lt;18000,"至少20%",IF(E20&lt;30000,"至少50%","24小時"))),"")</f>
        <v/>
      </c>
      <c r="G42" s="66"/>
    </row>
    <row r="43" spans="1:7" ht="17.5" customHeight="1" x14ac:dyDescent="0.4">
      <c r="A43" s="192"/>
      <c r="B43" s="186" t="s">
        <v>178</v>
      </c>
      <c r="C43" s="186"/>
      <c r="D43" s="186"/>
      <c r="E43" s="186"/>
      <c r="F43" s="187" t="s">
        <v>0</v>
      </c>
      <c r="G43" s="188"/>
    </row>
    <row r="44" spans="1:7" ht="17.5" customHeight="1" x14ac:dyDescent="0.4">
      <c r="A44" s="192"/>
      <c r="B44" s="186" t="s">
        <v>387</v>
      </c>
      <c r="C44" s="186"/>
      <c r="D44" s="186"/>
      <c r="E44" s="186"/>
      <c r="F44" s="187"/>
      <c r="G44" s="188"/>
    </row>
    <row r="45" spans="1:7" ht="17.5" customHeight="1" x14ac:dyDescent="0.4">
      <c r="A45" s="193"/>
      <c r="B45" s="202" t="s">
        <v>389</v>
      </c>
      <c r="C45" s="202"/>
      <c r="D45" s="202"/>
      <c r="E45" s="202"/>
      <c r="F45" s="67" t="str">
        <f>IF(AND(ISNUMBER(E20),F43="是"),ROUNDUP(E20/5000,0),"NA")</f>
        <v>NA</v>
      </c>
      <c r="G45" s="72"/>
    </row>
    <row r="47" spans="1:7" x14ac:dyDescent="0.4">
      <c r="A47" s="8" t="s">
        <v>391</v>
      </c>
    </row>
    <row r="48" spans="1:7" ht="17.5" customHeight="1" x14ac:dyDescent="0.4">
      <c r="A48" s="191" t="s">
        <v>390</v>
      </c>
      <c r="B48" s="196" t="s">
        <v>92</v>
      </c>
      <c r="C48" s="196"/>
      <c r="D48" s="196"/>
      <c r="E48" s="196"/>
      <c r="F48" s="194" t="str">
        <f>參考!G1</f>
        <v xml:space="preserve">2024 年 11 月 </v>
      </c>
      <c r="G48" s="195"/>
    </row>
    <row r="49" spans="1:7" x14ac:dyDescent="0.4">
      <c r="A49" s="192"/>
      <c r="B49" s="197" t="s">
        <v>392</v>
      </c>
      <c r="C49" s="197"/>
      <c r="D49" s="197"/>
      <c r="E49" s="197"/>
      <c r="F49" s="189"/>
      <c r="G49" s="190"/>
    </row>
    <row r="50" spans="1:7" x14ac:dyDescent="0.4">
      <c r="A50" s="192"/>
      <c r="B50" s="197" t="s">
        <v>393</v>
      </c>
      <c r="C50" s="197"/>
      <c r="D50" s="197"/>
      <c r="E50" s="197"/>
      <c r="F50" s="189"/>
      <c r="G50" s="190"/>
    </row>
    <row r="51" spans="1:7" x14ac:dyDescent="0.4">
      <c r="A51" s="192"/>
      <c r="B51" s="207" t="s">
        <v>394</v>
      </c>
      <c r="C51" s="207"/>
      <c r="D51" s="207"/>
      <c r="E51" s="207"/>
      <c r="F51" s="203" t="str">
        <f>IF(AND(ISNUMBER(F49),F49&lt;&gt;0),IF(ISNUMBER(F50),F50,0)/F49,"")</f>
        <v/>
      </c>
      <c r="G51" s="204"/>
    </row>
    <row r="52" spans="1:7" ht="16" x14ac:dyDescent="0.4">
      <c r="A52" s="192"/>
      <c r="B52" s="208" t="s">
        <v>94</v>
      </c>
      <c r="C52" s="208"/>
      <c r="D52" s="208"/>
      <c r="E52" s="208"/>
      <c r="F52" s="205" t="str">
        <f>參考!G1</f>
        <v xml:space="preserve">2024 年 11 月 </v>
      </c>
      <c r="G52" s="206"/>
    </row>
    <row r="53" spans="1:7" ht="32" customHeight="1" x14ac:dyDescent="0.4">
      <c r="A53" s="192"/>
      <c r="B53" s="197" t="s">
        <v>395</v>
      </c>
      <c r="C53" s="197"/>
      <c r="D53" s="197"/>
      <c r="E53" s="197"/>
      <c r="F53" s="189"/>
      <c r="G53" s="190"/>
    </row>
    <row r="54" spans="1:7" ht="32" customHeight="1" x14ac:dyDescent="0.4">
      <c r="A54" s="192"/>
      <c r="B54" s="197" t="s">
        <v>396</v>
      </c>
      <c r="C54" s="197"/>
      <c r="D54" s="197"/>
      <c r="E54" s="197"/>
      <c r="F54" s="189"/>
      <c r="G54" s="190"/>
    </row>
    <row r="55" spans="1:7" x14ac:dyDescent="0.4">
      <c r="A55" s="193"/>
      <c r="B55" s="207" t="s">
        <v>394</v>
      </c>
      <c r="C55" s="207"/>
      <c r="D55" s="207"/>
      <c r="E55" s="207"/>
      <c r="F55" s="203" t="str">
        <f>IF(AND(ISNUMBER(F53),F53&lt;&gt;0),IF(ISNUMBER(F54),F54,0)/F53,"")</f>
        <v/>
      </c>
      <c r="G55" s="204"/>
    </row>
  </sheetData>
  <sheetProtection selectLockedCells="1"/>
  <mergeCells count="71">
    <mergeCell ref="B32:E32"/>
    <mergeCell ref="B31:E31"/>
    <mergeCell ref="E18:E19"/>
    <mergeCell ref="F18:F19"/>
    <mergeCell ref="G18:G19"/>
    <mergeCell ref="A24:G24"/>
    <mergeCell ref="B25:E25"/>
    <mergeCell ref="D18:D19"/>
    <mergeCell ref="B23:C23"/>
    <mergeCell ref="B22:C22"/>
    <mergeCell ref="A25:A45"/>
    <mergeCell ref="B26:E26"/>
    <mergeCell ref="B27:E27"/>
    <mergeCell ref="B28:E28"/>
    <mergeCell ref="B29:E29"/>
    <mergeCell ref="B30:E30"/>
    <mergeCell ref="F43:G44"/>
    <mergeCell ref="B44:E44"/>
    <mergeCell ref="B45:E45"/>
    <mergeCell ref="F55:G55"/>
    <mergeCell ref="F54:G54"/>
    <mergeCell ref="F53:G53"/>
    <mergeCell ref="F52:G52"/>
    <mergeCell ref="F51:G51"/>
    <mergeCell ref="B55:E55"/>
    <mergeCell ref="B53:E53"/>
    <mergeCell ref="B54:E54"/>
    <mergeCell ref="B50:E50"/>
    <mergeCell ref="B51:E51"/>
    <mergeCell ref="B52:E52"/>
    <mergeCell ref="A3:A4"/>
    <mergeCell ref="D3:D4"/>
    <mergeCell ref="B5:C5"/>
    <mergeCell ref="B6:C6"/>
    <mergeCell ref="B7:C7"/>
    <mergeCell ref="A5:A8"/>
    <mergeCell ref="B8:C8"/>
    <mergeCell ref="B42:E42"/>
    <mergeCell ref="B43:E43"/>
    <mergeCell ref="B37:E37"/>
    <mergeCell ref="B38:E38"/>
    <mergeCell ref="B39:E39"/>
    <mergeCell ref="B40:E40"/>
    <mergeCell ref="A48:A55"/>
    <mergeCell ref="F48:G48"/>
    <mergeCell ref="B48:E48"/>
    <mergeCell ref="F49:G49"/>
    <mergeCell ref="B49:E49"/>
    <mergeCell ref="F50:G50"/>
    <mergeCell ref="F41:G41"/>
    <mergeCell ref="B41:E41"/>
    <mergeCell ref="B33:E33"/>
    <mergeCell ref="F34:G34"/>
    <mergeCell ref="B34:E34"/>
    <mergeCell ref="F35:G35"/>
    <mergeCell ref="B35:E35"/>
    <mergeCell ref="B36:E36"/>
    <mergeCell ref="A9:A12"/>
    <mergeCell ref="A13:A16"/>
    <mergeCell ref="A17:D17"/>
    <mergeCell ref="A18:A23"/>
    <mergeCell ref="B9:C9"/>
    <mergeCell ref="B10:C10"/>
    <mergeCell ref="B11:C11"/>
    <mergeCell ref="B12:C12"/>
    <mergeCell ref="B13:C13"/>
    <mergeCell ref="B14:C14"/>
    <mergeCell ref="B15:C15"/>
    <mergeCell ref="B16:C16"/>
    <mergeCell ref="B21:C21"/>
    <mergeCell ref="B20:C20"/>
  </mergeCells>
  <phoneticPr fontId="15" type="noConversion"/>
  <dataValidations count="2">
    <dataValidation type="whole" operator="greaterThanOrEqual" allowBlank="1" showInputMessage="1" showErrorMessage="1" sqref="D9:D16 D20:D23 G26:G27 G30 F35:G35 G37 G40 F49:G50 F53:G54">
      <formula1>0</formula1>
    </dataValidation>
    <dataValidation type="whole" operator="greaterThanOrEqual" allowBlank="1" showInputMessage="1" showErrorMessage="1" sqref="G45">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參考!$E$1:$E$3</xm:f>
          </x14:formula1>
          <xm:sqref>F34 F43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zoomScale="90" zoomScaleNormal="90" workbookViewId="0">
      <selection activeCell="A6" sqref="A6:A8"/>
    </sheetView>
  </sheetViews>
  <sheetFormatPr defaultColWidth="8.7265625" defaultRowHeight="15.5" x14ac:dyDescent="0.4"/>
  <cols>
    <col min="1" max="1" width="39.26953125" style="8" customWidth="1"/>
    <col min="2" max="7" width="22.6328125" style="8" customWidth="1"/>
    <col min="8" max="8" width="8.7265625" style="8" customWidth="1"/>
    <col min="9" max="16384" width="8.7265625" style="8"/>
  </cols>
  <sheetData>
    <row r="1" spans="1:11" ht="20.5" x14ac:dyDescent="0.4">
      <c r="A1" s="1" t="s">
        <v>397</v>
      </c>
      <c r="B1" s="1"/>
    </row>
    <row r="2" spans="1:11" x14ac:dyDescent="0.4">
      <c r="A2" s="8" t="s">
        <v>95</v>
      </c>
    </row>
    <row r="3" spans="1:11" x14ac:dyDescent="0.4">
      <c r="A3" s="8" t="s">
        <v>96</v>
      </c>
    </row>
    <row r="4" spans="1:11" x14ac:dyDescent="0.35">
      <c r="A4" s="191" t="s">
        <v>97</v>
      </c>
      <c r="B4" s="17"/>
      <c r="C4" s="18" t="s">
        <v>98</v>
      </c>
      <c r="D4" s="194" t="s">
        <v>179</v>
      </c>
      <c r="E4" s="194" t="s">
        <v>402</v>
      </c>
      <c r="F4" s="194" t="s">
        <v>403</v>
      </c>
      <c r="G4" s="222" t="str">
        <f>參考!G1&amp;"
支援報備時數"</f>
        <v>2024 年 11 月 
支援報備時數</v>
      </c>
    </row>
    <row r="5" spans="1:11" x14ac:dyDescent="0.35">
      <c r="A5" s="191"/>
      <c r="B5" s="19" t="s">
        <v>99</v>
      </c>
      <c r="C5" s="20"/>
      <c r="D5" s="194"/>
      <c r="E5" s="194"/>
      <c r="F5" s="194"/>
      <c r="G5" s="222"/>
    </row>
    <row r="6" spans="1:11" x14ac:dyDescent="0.4">
      <c r="A6" s="193" t="s">
        <v>398</v>
      </c>
      <c r="B6" s="220" t="s">
        <v>399</v>
      </c>
      <c r="C6" s="220"/>
      <c r="D6" s="144"/>
      <c r="E6" s="144"/>
      <c r="F6" s="144"/>
      <c r="G6" s="145"/>
    </row>
    <row r="7" spans="1:11" x14ac:dyDescent="0.4">
      <c r="A7" s="193"/>
      <c r="B7" s="220" t="s">
        <v>400</v>
      </c>
      <c r="C7" s="220"/>
      <c r="D7" s="146"/>
      <c r="E7" s="147"/>
      <c r="F7" s="147"/>
      <c r="G7" s="55"/>
    </row>
    <row r="8" spans="1:11" x14ac:dyDescent="0.4">
      <c r="A8" s="193"/>
      <c r="B8" s="221" t="s">
        <v>401</v>
      </c>
      <c r="C8" s="221"/>
      <c r="D8" s="55"/>
    </row>
    <row r="10" spans="1:11" x14ac:dyDescent="0.4">
      <c r="A10" s="22" t="s">
        <v>172</v>
      </c>
      <c r="B10" s="23" t="s">
        <v>405</v>
      </c>
      <c r="C10" s="23" t="s">
        <v>406</v>
      </c>
      <c r="D10" s="23" t="s">
        <v>407</v>
      </c>
      <c r="E10" s="23" t="s">
        <v>408</v>
      </c>
      <c r="F10" s="24" t="s">
        <v>409</v>
      </c>
      <c r="K10" s="21"/>
    </row>
    <row r="11" spans="1:11" x14ac:dyDescent="0.4">
      <c r="A11" s="234" t="s">
        <v>404</v>
      </c>
      <c r="B11" s="148"/>
      <c r="C11" s="148"/>
      <c r="D11" s="148"/>
      <c r="E11" s="148"/>
      <c r="F11" s="149"/>
    </row>
    <row r="12" spans="1:11" x14ac:dyDescent="0.4">
      <c r="A12" s="235"/>
      <c r="B12" s="148"/>
      <c r="C12" s="148"/>
      <c r="D12" s="148"/>
      <c r="E12" s="148"/>
      <c r="F12" s="149"/>
    </row>
    <row r="13" spans="1:11" s="15" customFormat="1" x14ac:dyDescent="0.4">
      <c r="A13" s="84"/>
      <c r="B13" s="148"/>
      <c r="C13" s="148"/>
      <c r="D13" s="148"/>
      <c r="E13" s="148"/>
      <c r="F13" s="149"/>
    </row>
    <row r="14" spans="1:11" ht="17" customHeight="1" x14ac:dyDescent="0.4">
      <c r="A14" s="231" t="s">
        <v>171</v>
      </c>
      <c r="B14" s="232"/>
      <c r="C14" s="232"/>
      <c r="D14" s="232"/>
      <c r="E14" s="232"/>
      <c r="F14" s="233"/>
    </row>
    <row r="16" spans="1:11" x14ac:dyDescent="0.4">
      <c r="A16" s="22" t="s">
        <v>172</v>
      </c>
      <c r="B16" s="23" t="s">
        <v>100</v>
      </c>
      <c r="C16" s="23" t="s">
        <v>101</v>
      </c>
      <c r="D16" s="23" t="s">
        <v>102</v>
      </c>
      <c r="E16" s="23" t="s">
        <v>103</v>
      </c>
      <c r="F16" s="24" t="s">
        <v>104</v>
      </c>
      <c r="H16" s="21"/>
    </row>
    <row r="17" spans="1:8" x14ac:dyDescent="0.4">
      <c r="A17" s="236" t="s">
        <v>410</v>
      </c>
      <c r="B17" s="148"/>
      <c r="C17" s="148"/>
      <c r="D17" s="148"/>
      <c r="E17" s="148"/>
      <c r="F17" s="149"/>
      <c r="H17" s="21"/>
    </row>
    <row r="18" spans="1:8" x14ac:dyDescent="0.4">
      <c r="A18" s="237"/>
      <c r="B18" s="148"/>
      <c r="C18" s="148"/>
      <c r="D18" s="148"/>
      <c r="E18" s="148"/>
      <c r="F18" s="149"/>
      <c r="H18" s="21"/>
    </row>
    <row r="19" spans="1:8" s="15" customFormat="1" x14ac:dyDescent="0.4">
      <c r="A19" s="85"/>
      <c r="B19" s="148"/>
      <c r="C19" s="148"/>
      <c r="D19" s="148"/>
      <c r="E19" s="148"/>
      <c r="F19" s="149"/>
      <c r="H19" s="16"/>
    </row>
    <row r="20" spans="1:8" x14ac:dyDescent="0.4">
      <c r="A20" s="231" t="s">
        <v>171</v>
      </c>
      <c r="B20" s="232"/>
      <c r="C20" s="232"/>
      <c r="D20" s="232"/>
      <c r="E20" s="232"/>
      <c r="F20" s="233"/>
      <c r="H20" s="21"/>
    </row>
    <row r="22" spans="1:8" x14ac:dyDescent="0.4">
      <c r="A22" s="8" t="s">
        <v>411</v>
      </c>
    </row>
    <row r="23" spans="1:8" ht="16" customHeight="1" x14ac:dyDescent="0.4">
      <c r="A23" s="191" t="s">
        <v>97</v>
      </c>
      <c r="B23" s="17"/>
      <c r="C23" s="25" t="s">
        <v>105</v>
      </c>
      <c r="D23" s="195" t="str">
        <f>參考!G1</f>
        <v xml:space="preserve">2024 年 11 月 </v>
      </c>
    </row>
    <row r="24" spans="1:8" ht="16" customHeight="1" x14ac:dyDescent="0.4">
      <c r="A24" s="192"/>
      <c r="B24" s="19" t="s">
        <v>98</v>
      </c>
      <c r="C24" s="26"/>
      <c r="D24" s="185"/>
    </row>
    <row r="25" spans="1:8" x14ac:dyDescent="0.4">
      <c r="A25" s="223" t="s">
        <v>413</v>
      </c>
      <c r="B25" s="220" t="s">
        <v>187</v>
      </c>
      <c r="C25" s="220"/>
      <c r="D25" s="66"/>
    </row>
    <row r="26" spans="1:8" x14ac:dyDescent="0.4">
      <c r="A26" s="223"/>
      <c r="B26" s="220" t="s">
        <v>188</v>
      </c>
      <c r="C26" s="220"/>
      <c r="D26" s="66"/>
    </row>
    <row r="27" spans="1:8" x14ac:dyDescent="0.4">
      <c r="A27" s="224"/>
      <c r="B27" s="221" t="s">
        <v>189</v>
      </c>
      <c r="C27" s="221"/>
      <c r="D27" s="71" t="str">
        <f>IF(OR(ISNUMBER(D25),ISNUMBER(D26)),IF(ISNUMBER(D25),D25,0)+IF(ISNUMBER(D26),D26,0),"")</f>
        <v/>
      </c>
    </row>
    <row r="29" spans="1:8" x14ac:dyDescent="0.4">
      <c r="A29" s="8" t="s">
        <v>106</v>
      </c>
    </row>
    <row r="30" spans="1:8" ht="16" customHeight="1" x14ac:dyDescent="0.4">
      <c r="A30" s="191" t="s">
        <v>97</v>
      </c>
      <c r="B30" s="27"/>
      <c r="C30" s="25" t="s">
        <v>105</v>
      </c>
      <c r="D30" s="195" t="str">
        <f>參考!G1</f>
        <v xml:space="preserve">2024 年 11 月 </v>
      </c>
    </row>
    <row r="31" spans="1:8" ht="16" customHeight="1" x14ac:dyDescent="0.4">
      <c r="A31" s="192"/>
      <c r="B31" s="19" t="s">
        <v>98</v>
      </c>
      <c r="C31" s="26"/>
      <c r="D31" s="185"/>
    </row>
    <row r="32" spans="1:8" x14ac:dyDescent="0.4">
      <c r="A32" s="223" t="s">
        <v>412</v>
      </c>
      <c r="B32" s="225" t="s">
        <v>418</v>
      </c>
      <c r="C32" s="225"/>
      <c r="D32" s="66"/>
    </row>
    <row r="33" spans="1:4" x14ac:dyDescent="0.4">
      <c r="A33" s="224"/>
      <c r="B33" s="226" t="s">
        <v>419</v>
      </c>
      <c r="C33" s="226"/>
      <c r="D33" s="72"/>
    </row>
    <row r="35" spans="1:4" x14ac:dyDescent="0.4">
      <c r="A35" s="8" t="s">
        <v>420</v>
      </c>
    </row>
    <row r="36" spans="1:4" ht="16" customHeight="1" x14ac:dyDescent="0.4">
      <c r="A36" s="191" t="s">
        <v>97</v>
      </c>
      <c r="B36" s="27" t="s">
        <v>107</v>
      </c>
      <c r="C36" s="25" t="s">
        <v>105</v>
      </c>
      <c r="D36" s="195" t="str">
        <f>參考!G1</f>
        <v xml:space="preserve">2024 年 11 月 </v>
      </c>
    </row>
    <row r="37" spans="1:4" ht="16" customHeight="1" x14ac:dyDescent="0.4">
      <c r="A37" s="192"/>
      <c r="B37" s="28" t="s">
        <v>98</v>
      </c>
      <c r="C37" s="29"/>
      <c r="D37" s="185"/>
    </row>
    <row r="38" spans="1:4" ht="32" customHeight="1" x14ac:dyDescent="0.4">
      <c r="A38" s="223" t="s">
        <v>414</v>
      </c>
      <c r="B38" s="227" t="s">
        <v>421</v>
      </c>
      <c r="C38" s="227"/>
      <c r="D38" s="66"/>
    </row>
    <row r="39" spans="1:4" ht="32" customHeight="1" x14ac:dyDescent="0.4">
      <c r="A39" s="223"/>
      <c r="B39" s="227" t="s">
        <v>190</v>
      </c>
      <c r="C39" s="227"/>
      <c r="D39" s="66"/>
    </row>
    <row r="40" spans="1:4" ht="32" customHeight="1" x14ac:dyDescent="0.4">
      <c r="A40" s="223"/>
      <c r="B40" s="227" t="s">
        <v>108</v>
      </c>
      <c r="C40" s="227"/>
      <c r="D40" s="66"/>
    </row>
    <row r="41" spans="1:4" ht="32" customHeight="1" x14ac:dyDescent="0.4">
      <c r="A41" s="223"/>
      <c r="B41" s="227" t="s">
        <v>109</v>
      </c>
      <c r="C41" s="227"/>
      <c r="D41" s="66"/>
    </row>
    <row r="42" spans="1:4" ht="32" customHeight="1" x14ac:dyDescent="0.4">
      <c r="A42" s="223"/>
      <c r="B42" s="227" t="s">
        <v>109</v>
      </c>
      <c r="C42" s="227"/>
      <c r="D42" s="66"/>
    </row>
    <row r="43" spans="1:4" x14ac:dyDescent="0.4">
      <c r="A43" s="224"/>
      <c r="B43" s="226" t="s">
        <v>110</v>
      </c>
      <c r="C43" s="226"/>
      <c r="D43" s="72"/>
    </row>
    <row r="45" spans="1:4" x14ac:dyDescent="0.4">
      <c r="A45" s="8" t="s">
        <v>422</v>
      </c>
    </row>
    <row r="46" spans="1:4" ht="16" customHeight="1" x14ac:dyDescent="0.4">
      <c r="A46" s="191" t="s">
        <v>97</v>
      </c>
      <c r="B46" s="27" t="s">
        <v>107</v>
      </c>
      <c r="C46" s="25" t="s">
        <v>105</v>
      </c>
      <c r="D46" s="195" t="str">
        <f>參考!G1</f>
        <v xml:space="preserve">2024 年 11 月 </v>
      </c>
    </row>
    <row r="47" spans="1:4" ht="16" customHeight="1" x14ac:dyDescent="0.4">
      <c r="A47" s="192"/>
      <c r="B47" s="28" t="s">
        <v>98</v>
      </c>
      <c r="C47" s="29"/>
      <c r="D47" s="185"/>
    </row>
    <row r="48" spans="1:4" x14ac:dyDescent="0.4">
      <c r="A48" s="223" t="s">
        <v>415</v>
      </c>
      <c r="B48" s="227" t="s">
        <v>191</v>
      </c>
      <c r="C48" s="227"/>
      <c r="D48" s="66"/>
    </row>
    <row r="49" spans="1:5" ht="32" customHeight="1" x14ac:dyDescent="0.4">
      <c r="A49" s="223"/>
      <c r="B49" s="197" t="s">
        <v>111</v>
      </c>
      <c r="C49" s="197"/>
      <c r="D49" s="66"/>
    </row>
    <row r="50" spans="1:5" x14ac:dyDescent="0.4">
      <c r="A50" s="223"/>
      <c r="B50" s="225" t="s">
        <v>93</v>
      </c>
      <c r="C50" s="225"/>
      <c r="D50" s="73" t="str">
        <f>IF(AND(ISNUMBER(D48),D48&lt;&gt;0),IF(ISNUMBER(D49),D49,0)/D48,"")</f>
        <v/>
      </c>
    </row>
    <row r="51" spans="1:5" ht="64" customHeight="1" x14ac:dyDescent="0.4">
      <c r="A51" s="224"/>
      <c r="B51" s="207" t="s">
        <v>112</v>
      </c>
      <c r="C51" s="207"/>
      <c r="D51" s="228"/>
    </row>
    <row r="53" spans="1:5" x14ac:dyDescent="0.4">
      <c r="A53" s="8" t="s">
        <v>113</v>
      </c>
    </row>
    <row r="54" spans="1:5" ht="16" customHeight="1" x14ac:dyDescent="0.4">
      <c r="A54" s="191" t="s">
        <v>97</v>
      </c>
      <c r="B54" s="27" t="s">
        <v>107</v>
      </c>
      <c r="C54" s="25" t="s">
        <v>105</v>
      </c>
      <c r="D54" s="195" t="str">
        <f>參考!G1</f>
        <v xml:space="preserve">2024 年 11 月 </v>
      </c>
    </row>
    <row r="55" spans="1:5" ht="16" customHeight="1" x14ac:dyDescent="0.4">
      <c r="A55" s="192"/>
      <c r="B55" s="28" t="s">
        <v>98</v>
      </c>
      <c r="C55" s="29"/>
      <c r="D55" s="185"/>
    </row>
    <row r="56" spans="1:5" ht="32" customHeight="1" x14ac:dyDescent="0.4">
      <c r="A56" s="223" t="s">
        <v>416</v>
      </c>
      <c r="B56" s="197" t="s">
        <v>423</v>
      </c>
      <c r="C56" s="197"/>
      <c r="D56" s="66"/>
    </row>
    <row r="57" spans="1:5" ht="32" customHeight="1" x14ac:dyDescent="0.4">
      <c r="A57" s="223"/>
      <c r="B57" s="197" t="s">
        <v>424</v>
      </c>
      <c r="C57" s="197"/>
      <c r="D57" s="66"/>
    </row>
    <row r="58" spans="1:5" x14ac:dyDescent="0.4">
      <c r="A58" s="223"/>
      <c r="B58" s="197" t="s">
        <v>114</v>
      </c>
      <c r="C58" s="197"/>
      <c r="D58" s="73" t="str">
        <f>IF(AND(ISNUMBER(D56),D56&lt;&gt;0),IF(ISNUMBER(D57),D57,0)/D56,"")</f>
        <v/>
      </c>
    </row>
    <row r="59" spans="1:5" ht="173" customHeight="1" x14ac:dyDescent="0.4">
      <c r="A59" s="224"/>
      <c r="B59" s="229" t="s">
        <v>115</v>
      </c>
      <c r="C59" s="229"/>
      <c r="D59" s="230"/>
      <c r="E59" s="31"/>
    </row>
    <row r="61" spans="1:5" x14ac:dyDescent="0.4">
      <c r="A61" s="8" t="s">
        <v>425</v>
      </c>
    </row>
    <row r="62" spans="1:5" ht="16" customHeight="1" x14ac:dyDescent="0.4">
      <c r="A62" s="191" t="s">
        <v>97</v>
      </c>
      <c r="B62" s="27" t="s">
        <v>107</v>
      </c>
      <c r="C62" s="25" t="s">
        <v>105</v>
      </c>
      <c r="D62" s="195" t="str">
        <f>參考!G1</f>
        <v xml:space="preserve">2024 年 11 月 </v>
      </c>
    </row>
    <row r="63" spans="1:5" ht="16" customHeight="1" x14ac:dyDescent="0.4">
      <c r="A63" s="192"/>
      <c r="B63" s="28" t="s">
        <v>98</v>
      </c>
      <c r="C63" s="29"/>
      <c r="D63" s="185"/>
    </row>
    <row r="64" spans="1:5" ht="32" customHeight="1" x14ac:dyDescent="0.4">
      <c r="A64" s="223" t="s">
        <v>417</v>
      </c>
      <c r="B64" s="197" t="s">
        <v>116</v>
      </c>
      <c r="C64" s="197"/>
      <c r="D64" s="66"/>
    </row>
    <row r="65" spans="1:5" ht="32" customHeight="1" x14ac:dyDescent="0.4">
      <c r="A65" s="223"/>
      <c r="B65" s="197" t="s">
        <v>117</v>
      </c>
      <c r="C65" s="197"/>
      <c r="D65" s="66"/>
    </row>
    <row r="66" spans="1:5" ht="32" customHeight="1" x14ac:dyDescent="0.4">
      <c r="A66" s="223"/>
      <c r="B66" s="197" t="s">
        <v>118</v>
      </c>
      <c r="C66" s="197"/>
      <c r="D66" s="73" t="str">
        <f>IF(AND(ISNUMBER(D64),D64&lt;&gt;0),IF(ISNUMBER(D65),D65,0)/D64,"")</f>
        <v/>
      </c>
    </row>
    <row r="67" spans="1:5" ht="220.5" customHeight="1" x14ac:dyDescent="0.4">
      <c r="A67" s="224"/>
      <c r="B67" s="229" t="s">
        <v>119</v>
      </c>
      <c r="C67" s="229"/>
      <c r="D67" s="230"/>
    </row>
    <row r="68" spans="1:5" x14ac:dyDescent="0.4">
      <c r="A68" s="6"/>
      <c r="B68" s="6"/>
      <c r="C68" s="31"/>
      <c r="D68" s="31"/>
      <c r="E68" s="31"/>
    </row>
  </sheetData>
  <sheetProtection insertRows="0" selectLockedCells="1"/>
  <mergeCells count="54">
    <mergeCell ref="A14:F14"/>
    <mergeCell ref="A20:F20"/>
    <mergeCell ref="A11:A12"/>
    <mergeCell ref="A17:A18"/>
    <mergeCell ref="A62:A63"/>
    <mergeCell ref="D62:D63"/>
    <mergeCell ref="A54:A55"/>
    <mergeCell ref="D54:D55"/>
    <mergeCell ref="A56:A59"/>
    <mergeCell ref="B56:C56"/>
    <mergeCell ref="B57:C57"/>
    <mergeCell ref="B58:C58"/>
    <mergeCell ref="B59:D59"/>
    <mergeCell ref="A46:A47"/>
    <mergeCell ref="D46:D47"/>
    <mergeCell ref="A48:A51"/>
    <mergeCell ref="A64:A67"/>
    <mergeCell ref="B64:C64"/>
    <mergeCell ref="B65:C65"/>
    <mergeCell ref="B66:C66"/>
    <mergeCell ref="B67:D67"/>
    <mergeCell ref="A38:A43"/>
    <mergeCell ref="B38:C38"/>
    <mergeCell ref="B39:C39"/>
    <mergeCell ref="B40:C40"/>
    <mergeCell ref="B41:C41"/>
    <mergeCell ref="B42:C42"/>
    <mergeCell ref="B43:C43"/>
    <mergeCell ref="B33:C33"/>
    <mergeCell ref="B48:C48"/>
    <mergeCell ref="B49:C49"/>
    <mergeCell ref="B50:C50"/>
    <mergeCell ref="B51:D51"/>
    <mergeCell ref="D4:D5"/>
    <mergeCell ref="E4:E5"/>
    <mergeCell ref="F4:F5"/>
    <mergeCell ref="G4:G5"/>
    <mergeCell ref="A36:A37"/>
    <mergeCell ref="D36:D37"/>
    <mergeCell ref="A23:A24"/>
    <mergeCell ref="D23:D24"/>
    <mergeCell ref="A25:A27"/>
    <mergeCell ref="B25:C25"/>
    <mergeCell ref="B26:C26"/>
    <mergeCell ref="B27:C27"/>
    <mergeCell ref="A30:A31"/>
    <mergeCell ref="D30:D31"/>
    <mergeCell ref="A32:A33"/>
    <mergeCell ref="B32:C32"/>
    <mergeCell ref="A6:A8"/>
    <mergeCell ref="B6:C6"/>
    <mergeCell ref="B7:C7"/>
    <mergeCell ref="B8:C8"/>
    <mergeCell ref="A4:A5"/>
  </mergeCells>
  <phoneticPr fontId="15" type="noConversion"/>
  <dataValidations count="3">
    <dataValidation type="whole" operator="greaterThanOrEqual" allowBlank="1" showInputMessage="1" showErrorMessage="1" sqref="D6:G7 D8 D25:D26 D32:D33 D38:D43 D49 D57 D65 D48">
      <formula1>0</formula1>
    </dataValidation>
    <dataValidation type="whole" operator="greaterThanOrEqual" allowBlank="1" showInputMessage="1" showErrorMessage="1" sqref="D64">
      <formula1>0</formula1>
    </dataValidation>
    <dataValidation type="whole" operator="greaterThanOrEqual" allowBlank="1" showInputMessage="1" showErrorMessage="1" sqref="D56">
      <formula1>0</formula1>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topLeftCell="A22" workbookViewId="0">
      <selection activeCell="F43" sqref="F43:G43"/>
    </sheetView>
  </sheetViews>
  <sheetFormatPr defaultColWidth="8.7265625" defaultRowHeight="15.5" x14ac:dyDescent="0.4"/>
  <cols>
    <col min="1" max="1" width="25" style="8" customWidth="1"/>
    <col min="2" max="7" width="19.6328125" style="8" customWidth="1"/>
    <col min="8" max="8" width="8.7265625" style="8" customWidth="1"/>
    <col min="9" max="16384" width="8.7265625" style="8"/>
  </cols>
  <sheetData>
    <row r="1" spans="1:12" ht="20.5" x14ac:dyDescent="0.4">
      <c r="A1" s="1" t="s">
        <v>426</v>
      </c>
    </row>
    <row r="2" spans="1:12" x14ac:dyDescent="0.4">
      <c r="A2" s="8" t="s">
        <v>120</v>
      </c>
    </row>
    <row r="3" spans="1:12" ht="16" customHeight="1" x14ac:dyDescent="0.4">
      <c r="A3" s="238"/>
      <c r="B3" s="27" t="s">
        <v>121</v>
      </c>
      <c r="C3" s="25" t="s">
        <v>98</v>
      </c>
      <c r="D3" s="194" t="s">
        <v>179</v>
      </c>
      <c r="E3" s="194" t="s">
        <v>180</v>
      </c>
      <c r="F3" s="194" t="s">
        <v>181</v>
      </c>
      <c r="G3" s="222" t="str">
        <f>參考!G1&amp;"
支援報備時數"</f>
        <v>2024 年 11 月 
支援報備時數</v>
      </c>
    </row>
    <row r="4" spans="1:12" ht="16" customHeight="1" x14ac:dyDescent="0.4">
      <c r="A4" s="239"/>
      <c r="B4" s="34" t="s">
        <v>99</v>
      </c>
      <c r="C4" s="35"/>
      <c r="D4" s="184"/>
      <c r="E4" s="184"/>
      <c r="F4" s="184"/>
      <c r="G4" s="240"/>
    </row>
    <row r="5" spans="1:12" ht="16" customHeight="1" x14ac:dyDescent="0.4">
      <c r="A5" s="223" t="s">
        <v>427</v>
      </c>
      <c r="B5" s="197" t="s">
        <v>192</v>
      </c>
      <c r="C5" s="197"/>
      <c r="D5" s="32"/>
      <c r="E5" s="32"/>
      <c r="F5" s="32"/>
      <c r="G5" s="14"/>
    </row>
    <row r="6" spans="1:12" ht="16" customHeight="1" x14ac:dyDescent="0.4">
      <c r="A6" s="223"/>
      <c r="B6" s="197" t="s">
        <v>194</v>
      </c>
      <c r="C6" s="197"/>
      <c r="D6" s="32"/>
      <c r="E6" s="32"/>
      <c r="F6" s="32"/>
      <c r="G6" s="14"/>
    </row>
    <row r="7" spans="1:12" ht="16" customHeight="1" x14ac:dyDescent="0.4">
      <c r="A7" s="223"/>
      <c r="B7" s="197" t="s">
        <v>195</v>
      </c>
      <c r="C7" s="197"/>
      <c r="D7" s="32"/>
      <c r="E7" s="32"/>
      <c r="F7" s="32"/>
      <c r="G7" s="14"/>
    </row>
    <row r="8" spans="1:12" ht="16" customHeight="1" x14ac:dyDescent="0.4">
      <c r="A8" s="224"/>
      <c r="B8" s="207" t="s">
        <v>193</v>
      </c>
      <c r="C8" s="207"/>
      <c r="D8" s="241" t="s">
        <v>0</v>
      </c>
      <c r="E8" s="241"/>
      <c r="F8" s="241"/>
      <c r="G8" s="242"/>
    </row>
    <row r="10" spans="1:12" ht="16" customHeight="1" x14ac:dyDescent="0.4">
      <c r="A10" s="36" t="s">
        <v>172</v>
      </c>
      <c r="B10" s="12" t="s">
        <v>182</v>
      </c>
      <c r="C10" s="12" t="s">
        <v>183</v>
      </c>
      <c r="D10" s="12" t="s">
        <v>184</v>
      </c>
      <c r="E10" s="12" t="s">
        <v>185</v>
      </c>
      <c r="F10" s="13" t="s">
        <v>186</v>
      </c>
    </row>
    <row r="11" spans="1:12" ht="16" customHeight="1" x14ac:dyDescent="0.4">
      <c r="A11" s="259" t="s">
        <v>428</v>
      </c>
      <c r="B11" s="38"/>
      <c r="C11" s="38"/>
      <c r="D11" s="38"/>
      <c r="E11" s="38"/>
      <c r="F11" s="39"/>
    </row>
    <row r="12" spans="1:12" ht="16" customHeight="1" x14ac:dyDescent="0.4">
      <c r="A12" s="260"/>
      <c r="B12" s="38"/>
      <c r="C12" s="38"/>
      <c r="D12" s="38"/>
      <c r="E12" s="38"/>
      <c r="F12" s="39"/>
    </row>
    <row r="13" spans="1:12" s="15" customFormat="1" ht="16" customHeight="1" x14ac:dyDescent="0.4">
      <c r="A13" s="81"/>
      <c r="B13" s="74"/>
      <c r="C13" s="74"/>
      <c r="D13" s="74"/>
      <c r="E13" s="74"/>
      <c r="F13" s="75"/>
      <c r="L13" s="16"/>
    </row>
    <row r="14" spans="1:12" ht="16" customHeight="1" x14ac:dyDescent="0.4">
      <c r="A14" s="261" t="s">
        <v>429</v>
      </c>
      <c r="B14" s="40"/>
      <c r="C14" s="40"/>
      <c r="D14" s="40"/>
      <c r="E14" s="40"/>
      <c r="F14" s="41"/>
      <c r="L14" s="21"/>
    </row>
    <row r="15" spans="1:12" ht="16" customHeight="1" x14ac:dyDescent="0.4">
      <c r="A15" s="262"/>
      <c r="B15" s="38"/>
      <c r="C15" s="38"/>
      <c r="D15" s="38"/>
      <c r="E15" s="38"/>
      <c r="F15" s="39"/>
      <c r="L15" s="21"/>
    </row>
    <row r="16" spans="1:12" s="15" customFormat="1" ht="16" customHeight="1" x14ac:dyDescent="0.4">
      <c r="A16" s="82"/>
      <c r="B16" s="38"/>
      <c r="C16" s="38"/>
      <c r="D16" s="38"/>
      <c r="E16" s="38"/>
      <c r="F16" s="39"/>
      <c r="L16" s="16"/>
    </row>
    <row r="17" spans="1:12" ht="16" customHeight="1" x14ac:dyDescent="0.4">
      <c r="A17" s="243" t="s">
        <v>171</v>
      </c>
      <c r="B17" s="244"/>
      <c r="C17" s="244"/>
      <c r="D17" s="244"/>
      <c r="E17" s="244"/>
      <c r="F17" s="245"/>
      <c r="L17" s="21"/>
    </row>
    <row r="18" spans="1:12" ht="16" customHeight="1" x14ac:dyDescent="0.4">
      <c r="L18" s="21"/>
    </row>
    <row r="19" spans="1:12" ht="16" customHeight="1" x14ac:dyDescent="0.4">
      <c r="A19" s="8" t="s">
        <v>122</v>
      </c>
      <c r="L19" s="21"/>
    </row>
    <row r="20" spans="1:12" ht="16" customHeight="1" x14ac:dyDescent="0.4">
      <c r="A20" s="36" t="s">
        <v>172</v>
      </c>
      <c r="B20" s="12" t="s">
        <v>100</v>
      </c>
      <c r="C20" s="12" t="s">
        <v>101</v>
      </c>
      <c r="D20" s="12" t="s">
        <v>102</v>
      </c>
      <c r="E20" s="12" t="s">
        <v>103</v>
      </c>
      <c r="F20" s="13" t="s">
        <v>104</v>
      </c>
    </row>
    <row r="21" spans="1:12" ht="16" customHeight="1" x14ac:dyDescent="0.4">
      <c r="A21" s="259" t="s">
        <v>430</v>
      </c>
      <c r="B21" s="38"/>
      <c r="C21" s="38"/>
      <c r="D21" s="38"/>
      <c r="E21" s="38"/>
      <c r="F21" s="39"/>
    </row>
    <row r="22" spans="1:12" ht="16" customHeight="1" x14ac:dyDescent="0.4">
      <c r="A22" s="262"/>
      <c r="B22" s="38"/>
      <c r="C22" s="38"/>
      <c r="D22" s="38"/>
      <c r="E22" s="38"/>
      <c r="F22" s="39"/>
    </row>
    <row r="23" spans="1:12" s="15" customFormat="1" x14ac:dyDescent="0.4">
      <c r="A23" s="83"/>
      <c r="B23" s="38"/>
      <c r="C23" s="38"/>
      <c r="D23" s="38"/>
      <c r="E23" s="38"/>
      <c r="F23" s="39"/>
    </row>
    <row r="24" spans="1:12" x14ac:dyDescent="0.4">
      <c r="A24" s="243" t="s">
        <v>171</v>
      </c>
      <c r="B24" s="244"/>
      <c r="C24" s="244"/>
      <c r="D24" s="244"/>
      <c r="E24" s="244"/>
      <c r="F24" s="245"/>
    </row>
    <row r="25" spans="1:12" ht="16" customHeight="1" x14ac:dyDescent="0.4">
      <c r="G25" s="9"/>
      <c r="H25" s="9"/>
      <c r="I25" s="9"/>
      <c r="J25" s="9"/>
      <c r="K25" s="9"/>
      <c r="L25" s="9"/>
    </row>
    <row r="26" spans="1:12" ht="16" customHeight="1" x14ac:dyDescent="0.4">
      <c r="A26" s="8" t="s">
        <v>432</v>
      </c>
      <c r="G26" s="9"/>
      <c r="H26" s="37"/>
      <c r="I26" s="37"/>
      <c r="J26" s="37"/>
      <c r="K26" s="37"/>
      <c r="L26" s="37"/>
    </row>
    <row r="27" spans="1:12" ht="16" customHeight="1" x14ac:dyDescent="0.4">
      <c r="A27" s="246" t="s">
        <v>97</v>
      </c>
      <c r="B27" s="76"/>
      <c r="C27" s="77" t="s">
        <v>177</v>
      </c>
      <c r="D27" s="248" t="str">
        <f>參考!G1</f>
        <v xml:space="preserve">2024 年 11 月 </v>
      </c>
      <c r="G27" s="9"/>
      <c r="H27" s="37"/>
      <c r="I27" s="37"/>
      <c r="J27" s="37"/>
      <c r="K27" s="37"/>
      <c r="L27" s="37"/>
    </row>
    <row r="28" spans="1:12" ht="16" customHeight="1" x14ac:dyDescent="0.4">
      <c r="A28" s="247"/>
      <c r="B28" s="78" t="s">
        <v>176</v>
      </c>
      <c r="C28" s="79"/>
      <c r="D28" s="249"/>
      <c r="G28" s="9"/>
      <c r="H28" s="37"/>
      <c r="I28" s="37"/>
      <c r="J28" s="37"/>
      <c r="K28" s="37"/>
      <c r="L28" s="37"/>
    </row>
    <row r="29" spans="1:12" ht="16" customHeight="1" x14ac:dyDescent="0.4">
      <c r="A29" s="223" t="s">
        <v>431</v>
      </c>
      <c r="B29" s="197" t="s">
        <v>196</v>
      </c>
      <c r="C29" s="197"/>
      <c r="D29" s="66"/>
      <c r="G29" s="9"/>
      <c r="H29" s="37"/>
      <c r="I29" s="37"/>
      <c r="J29" s="37"/>
      <c r="K29" s="37"/>
      <c r="L29" s="37"/>
    </row>
    <row r="30" spans="1:12" ht="32" customHeight="1" x14ac:dyDescent="0.4">
      <c r="A30" s="223"/>
      <c r="B30" s="197" t="s">
        <v>197</v>
      </c>
      <c r="C30" s="197"/>
      <c r="D30" s="66"/>
      <c r="G30" s="9"/>
      <c r="H30" s="37"/>
      <c r="I30" s="37"/>
      <c r="J30" s="37"/>
      <c r="K30" s="37"/>
      <c r="L30" s="37"/>
    </row>
    <row r="31" spans="1:12" ht="16" customHeight="1" x14ac:dyDescent="0.4">
      <c r="A31" s="223"/>
      <c r="B31" s="197" t="s">
        <v>93</v>
      </c>
      <c r="C31" s="197"/>
      <c r="D31" s="73" t="str">
        <f>IF(AND(ISNUMBER(D29),D29&lt;&gt;0),IF(ISNUMBER(D30),D30,0)/D29,"")</f>
        <v/>
      </c>
      <c r="G31" s="9"/>
      <c r="H31" s="37"/>
      <c r="I31" s="37"/>
      <c r="J31" s="37"/>
      <c r="K31" s="37"/>
      <c r="L31" s="37"/>
    </row>
    <row r="32" spans="1:12" ht="64" customHeight="1" x14ac:dyDescent="0.4">
      <c r="A32" s="224"/>
      <c r="B32" s="207" t="s">
        <v>123</v>
      </c>
      <c r="C32" s="207"/>
      <c r="D32" s="228"/>
    </row>
    <row r="34" spans="1:7" x14ac:dyDescent="0.4">
      <c r="A34" s="8" t="s">
        <v>433</v>
      </c>
    </row>
    <row r="35" spans="1:7" x14ac:dyDescent="0.4">
      <c r="A35" s="246" t="s">
        <v>97</v>
      </c>
      <c r="B35" s="76"/>
      <c r="C35" s="77" t="s">
        <v>177</v>
      </c>
      <c r="D35" s="248" t="str">
        <f>參考!G1</f>
        <v xml:space="preserve">2024 年 11 月 </v>
      </c>
    </row>
    <row r="36" spans="1:7" x14ac:dyDescent="0.4">
      <c r="A36" s="247"/>
      <c r="B36" s="78" t="s">
        <v>176</v>
      </c>
      <c r="C36" s="79"/>
      <c r="D36" s="249"/>
    </row>
    <row r="37" spans="1:7" x14ac:dyDescent="0.4">
      <c r="A37" s="223" t="s">
        <v>434</v>
      </c>
      <c r="B37" s="197" t="s">
        <v>124</v>
      </c>
      <c r="C37" s="197"/>
      <c r="D37" s="66"/>
    </row>
    <row r="38" spans="1:7" ht="48" customHeight="1" x14ac:dyDescent="0.4">
      <c r="A38" s="223"/>
      <c r="B38" s="197" t="s">
        <v>125</v>
      </c>
      <c r="C38" s="197"/>
      <c r="D38" s="66"/>
    </row>
    <row r="39" spans="1:7" x14ac:dyDescent="0.4">
      <c r="A39" s="223"/>
      <c r="B39" s="197" t="s">
        <v>114</v>
      </c>
      <c r="C39" s="197"/>
      <c r="D39" s="73" t="str">
        <f>IF(AND(ISNUMBER(D37),D37&lt;&gt;0),IF(ISNUMBER(D38),D38,0)/D37,"")</f>
        <v/>
      </c>
    </row>
    <row r="40" spans="1:7" ht="80" customHeight="1" x14ac:dyDescent="0.4">
      <c r="A40" s="224"/>
      <c r="B40" s="207" t="s">
        <v>126</v>
      </c>
      <c r="C40" s="207"/>
      <c r="D40" s="228"/>
    </row>
    <row r="42" spans="1:7" x14ac:dyDescent="0.4">
      <c r="A42" s="8" t="s">
        <v>435</v>
      </c>
    </row>
    <row r="43" spans="1:7" x14ac:dyDescent="0.4">
      <c r="A43" s="246" t="s">
        <v>97</v>
      </c>
      <c r="B43" s="76"/>
      <c r="C43" s="77" t="s">
        <v>177</v>
      </c>
      <c r="D43" s="194" t="s">
        <v>439</v>
      </c>
      <c r="E43" s="194"/>
      <c r="F43" s="194" t="s">
        <v>440</v>
      </c>
      <c r="G43" s="195"/>
    </row>
    <row r="44" spans="1:7" x14ac:dyDescent="0.4">
      <c r="A44" s="247"/>
      <c r="B44" s="78" t="s">
        <v>176</v>
      </c>
      <c r="C44" s="79"/>
      <c r="D44" s="184" t="str">
        <f>參考!G1</f>
        <v xml:space="preserve">2024 年 11 月 </v>
      </c>
      <c r="E44" s="184"/>
      <c r="F44" s="184" t="str">
        <f>參考!G1</f>
        <v xml:space="preserve">2024 年 11 月 </v>
      </c>
      <c r="G44" s="185"/>
    </row>
    <row r="45" spans="1:7" ht="48" customHeight="1" x14ac:dyDescent="0.4">
      <c r="A45" s="223" t="s">
        <v>436</v>
      </c>
      <c r="B45" s="197" t="s">
        <v>198</v>
      </c>
      <c r="C45" s="197"/>
      <c r="D45" s="189"/>
      <c r="E45" s="189"/>
      <c r="F45" s="189"/>
      <c r="G45" s="190"/>
    </row>
    <row r="46" spans="1:7" ht="48" customHeight="1" x14ac:dyDescent="0.4">
      <c r="A46" s="223"/>
      <c r="B46" s="197" t="s">
        <v>199</v>
      </c>
      <c r="C46" s="197"/>
      <c r="D46" s="189"/>
      <c r="E46" s="189"/>
      <c r="F46" s="189"/>
      <c r="G46" s="190"/>
    </row>
    <row r="47" spans="1:7" x14ac:dyDescent="0.4">
      <c r="A47" s="223"/>
      <c r="B47" s="197" t="s">
        <v>118</v>
      </c>
      <c r="C47" s="197"/>
      <c r="D47" s="250" t="str">
        <f>IF(AND(ISNUMBER(D45),D45&lt;&gt;0),IF(ISNUMBER(D46),D46,0)/D45,"")</f>
        <v/>
      </c>
      <c r="E47" s="250"/>
      <c r="F47" s="250" t="str">
        <f>IF(AND(ISNUMBER(F45),F45&lt;&gt;0),IF(ISNUMBER(F46),F46,0)/F45,"")</f>
        <v/>
      </c>
      <c r="G47" s="250"/>
    </row>
    <row r="48" spans="1:7" x14ac:dyDescent="0.4">
      <c r="A48" s="224"/>
      <c r="B48" s="207" t="s">
        <v>285</v>
      </c>
      <c r="C48" s="207"/>
      <c r="D48" s="207"/>
      <c r="E48" s="207"/>
      <c r="F48" s="207"/>
      <c r="G48" s="228"/>
    </row>
    <row r="49" spans="1:7" ht="32" customHeight="1" x14ac:dyDescent="0.4">
      <c r="A49" s="251" t="s">
        <v>437</v>
      </c>
      <c r="B49" s="252" t="s">
        <v>200</v>
      </c>
      <c r="C49" s="252"/>
      <c r="D49" s="253"/>
      <c r="E49" s="253"/>
      <c r="F49" s="256"/>
      <c r="G49" s="257"/>
    </row>
    <row r="50" spans="1:7" ht="32" customHeight="1" x14ac:dyDescent="0.4">
      <c r="A50" s="223"/>
      <c r="B50" s="197" t="s">
        <v>201</v>
      </c>
      <c r="C50" s="197"/>
      <c r="D50" s="254"/>
      <c r="E50" s="255"/>
      <c r="F50" s="254"/>
      <c r="G50" s="258"/>
    </row>
    <row r="51" spans="1:7" ht="48" customHeight="1" x14ac:dyDescent="0.4">
      <c r="A51" s="223"/>
      <c r="B51" s="197" t="s">
        <v>202</v>
      </c>
      <c r="C51" s="197"/>
      <c r="D51" s="254"/>
      <c r="E51" s="255"/>
      <c r="F51" s="254"/>
      <c r="G51" s="258"/>
    </row>
    <row r="52" spans="1:7" x14ac:dyDescent="0.4">
      <c r="A52" s="224"/>
      <c r="B52" s="207" t="s">
        <v>286</v>
      </c>
      <c r="C52" s="207"/>
      <c r="D52" s="207"/>
      <c r="E52" s="207"/>
      <c r="F52" s="207"/>
      <c r="G52" s="228"/>
    </row>
    <row r="53" spans="1:7" x14ac:dyDescent="0.4">
      <c r="A53" s="251" t="s">
        <v>438</v>
      </c>
      <c r="B53" s="252" t="s">
        <v>203</v>
      </c>
      <c r="C53" s="252"/>
      <c r="D53" s="253"/>
      <c r="E53" s="253"/>
      <c r="F53" s="256"/>
      <c r="G53" s="257"/>
    </row>
    <row r="54" spans="1:7" ht="32" customHeight="1" x14ac:dyDescent="0.4">
      <c r="A54" s="223"/>
      <c r="B54" s="197" t="s">
        <v>204</v>
      </c>
      <c r="C54" s="197"/>
      <c r="D54" s="254"/>
      <c r="E54" s="255"/>
      <c r="F54" s="254"/>
      <c r="G54" s="258"/>
    </row>
    <row r="55" spans="1:7" ht="112" customHeight="1" x14ac:dyDescent="0.4">
      <c r="A55" s="224"/>
      <c r="B55" s="229" t="s">
        <v>127</v>
      </c>
      <c r="C55" s="229"/>
      <c r="D55" s="229"/>
      <c r="E55" s="229"/>
      <c r="F55" s="229"/>
      <c r="G55" s="230"/>
    </row>
  </sheetData>
  <sheetProtection insertRows="0" selectLockedCells="1"/>
  <mergeCells count="65">
    <mergeCell ref="A35:A36"/>
    <mergeCell ref="D35:D36"/>
    <mergeCell ref="A11:A12"/>
    <mergeCell ref="A14:A15"/>
    <mergeCell ref="A21:A22"/>
    <mergeCell ref="A24:F24"/>
    <mergeCell ref="F47:G47"/>
    <mergeCell ref="B48:G48"/>
    <mergeCell ref="B52:G52"/>
    <mergeCell ref="B55:G55"/>
    <mergeCell ref="F49:G49"/>
    <mergeCell ref="F50:G50"/>
    <mergeCell ref="F51:G51"/>
    <mergeCell ref="F53:G53"/>
    <mergeCell ref="F54:G54"/>
    <mergeCell ref="F43:G43"/>
    <mergeCell ref="F44:G44"/>
    <mergeCell ref="F45:G45"/>
    <mergeCell ref="F46:G46"/>
    <mergeCell ref="A53:A55"/>
    <mergeCell ref="B53:C53"/>
    <mergeCell ref="D53:E53"/>
    <mergeCell ref="B54:C54"/>
    <mergeCell ref="D54:E54"/>
    <mergeCell ref="A49:A52"/>
    <mergeCell ref="B49:C49"/>
    <mergeCell ref="D49:E49"/>
    <mergeCell ref="B50:C50"/>
    <mergeCell ref="D50:E50"/>
    <mergeCell ref="B51:C51"/>
    <mergeCell ref="D51:E51"/>
    <mergeCell ref="A45:A48"/>
    <mergeCell ref="B45:C45"/>
    <mergeCell ref="D45:E45"/>
    <mergeCell ref="B46:C46"/>
    <mergeCell ref="D46:E46"/>
    <mergeCell ref="B47:C47"/>
    <mergeCell ref="D47:E47"/>
    <mergeCell ref="A43:A44"/>
    <mergeCell ref="D43:E43"/>
    <mergeCell ref="D44:E44"/>
    <mergeCell ref="A37:A40"/>
    <mergeCell ref="B37:C37"/>
    <mergeCell ref="B38:C38"/>
    <mergeCell ref="B39:C39"/>
    <mergeCell ref="B40:D40"/>
    <mergeCell ref="D8:G8"/>
    <mergeCell ref="A29:A32"/>
    <mergeCell ref="B29:C29"/>
    <mergeCell ref="B30:C30"/>
    <mergeCell ref="B31:C31"/>
    <mergeCell ref="B32:D32"/>
    <mergeCell ref="A17:F17"/>
    <mergeCell ref="A5:A8"/>
    <mergeCell ref="B5:C5"/>
    <mergeCell ref="B6:C6"/>
    <mergeCell ref="B7:C7"/>
    <mergeCell ref="B8:C8"/>
    <mergeCell ref="A27:A28"/>
    <mergeCell ref="D27:D28"/>
    <mergeCell ref="A3:A4"/>
    <mergeCell ref="D3:D4"/>
    <mergeCell ref="E3:E4"/>
    <mergeCell ref="F3:F4"/>
    <mergeCell ref="G3:G4"/>
  </mergeCells>
  <phoneticPr fontId="15" type="noConversion"/>
  <dataValidations count="1">
    <dataValidation type="whole" operator="greaterThanOrEqual" allowBlank="1" showInputMessage="1" showErrorMessage="1" sqref="D5:G7 D30 D38 D37 D49:G51 D53:G54 D29 D45:G46">
      <formula1>0</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showInputMessage="1" showErrorMessage="1">
          <x14:formula1>
            <xm:f>參考!$F$1:$F$3</xm:f>
          </x14:formula1>
          <xm:sqref>D8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topLeftCell="A79" workbookViewId="0">
      <selection activeCell="D34" sqref="D34"/>
    </sheetView>
  </sheetViews>
  <sheetFormatPr defaultColWidth="8.7265625" defaultRowHeight="15.5" x14ac:dyDescent="0.4"/>
  <cols>
    <col min="1" max="1" width="27.36328125" style="8" customWidth="1"/>
    <col min="2" max="6" width="23.08984375" style="8" customWidth="1"/>
    <col min="7" max="7" width="8.7265625" style="8" customWidth="1"/>
    <col min="8" max="16384" width="8.7265625" style="8"/>
  </cols>
  <sheetData>
    <row r="1" spans="1:6" ht="20.5" x14ac:dyDescent="0.4">
      <c r="A1" s="1" t="s">
        <v>205</v>
      </c>
    </row>
    <row r="2" spans="1:6" x14ac:dyDescent="0.4">
      <c r="A2" s="8" t="s">
        <v>128</v>
      </c>
    </row>
    <row r="3" spans="1:6" ht="16" customHeight="1" x14ac:dyDescent="0.4">
      <c r="A3" s="238"/>
      <c r="B3" s="27"/>
      <c r="C3" s="25" t="s">
        <v>98</v>
      </c>
      <c r="D3" s="195" t="s">
        <v>129</v>
      </c>
      <c r="E3" s="195"/>
    </row>
    <row r="4" spans="1:6" ht="16" customHeight="1" x14ac:dyDescent="0.4">
      <c r="A4" s="238"/>
      <c r="B4" s="28" t="s">
        <v>99</v>
      </c>
      <c r="C4" s="29"/>
      <c r="D4" s="195"/>
      <c r="E4" s="195"/>
    </row>
    <row r="5" spans="1:6" ht="16" customHeight="1" x14ac:dyDescent="0.4">
      <c r="A5" s="193" t="s">
        <v>299</v>
      </c>
      <c r="B5" s="220" t="s">
        <v>206</v>
      </c>
      <c r="C5" s="220"/>
      <c r="D5" s="188" t="s">
        <v>0</v>
      </c>
      <c r="E5" s="188"/>
    </row>
    <row r="6" spans="1:6" ht="16" customHeight="1" x14ac:dyDescent="0.4">
      <c r="A6" s="193"/>
      <c r="B6" s="220" t="s">
        <v>130</v>
      </c>
      <c r="C6" s="220"/>
      <c r="D6" s="188"/>
      <c r="E6" s="188"/>
    </row>
    <row r="7" spans="1:6" ht="16" customHeight="1" x14ac:dyDescent="0.4">
      <c r="A7" s="193"/>
      <c r="B7" s="220" t="s">
        <v>131</v>
      </c>
      <c r="C7" s="220"/>
      <c r="D7" s="188"/>
      <c r="E7" s="188"/>
    </row>
    <row r="8" spans="1:6" ht="16" customHeight="1" x14ac:dyDescent="0.4">
      <c r="A8" s="193"/>
      <c r="B8" s="263" t="s">
        <v>287</v>
      </c>
      <c r="C8" s="263"/>
      <c r="D8" s="263"/>
      <c r="E8" s="263"/>
    </row>
    <row r="10" spans="1:6" ht="31" x14ac:dyDescent="0.4">
      <c r="A10" s="22" t="s">
        <v>172</v>
      </c>
      <c r="B10" s="141" t="s">
        <v>208</v>
      </c>
      <c r="C10" s="141" t="s">
        <v>182</v>
      </c>
      <c r="D10" s="141" t="s">
        <v>132</v>
      </c>
      <c r="E10" s="44" t="s">
        <v>133</v>
      </c>
      <c r="F10" s="139" t="s">
        <v>134</v>
      </c>
    </row>
    <row r="11" spans="1:6" ht="17" customHeight="1" x14ac:dyDescent="0.4">
      <c r="A11" s="236" t="s">
        <v>207</v>
      </c>
      <c r="B11" s="151" t="s">
        <v>0</v>
      </c>
      <c r="C11" s="53"/>
      <c r="D11" s="53"/>
      <c r="E11" s="53"/>
      <c r="F11" s="54"/>
    </row>
    <row r="12" spans="1:6" x14ac:dyDescent="0.4">
      <c r="A12" s="237"/>
      <c r="B12" s="151" t="s">
        <v>0</v>
      </c>
      <c r="C12" s="53"/>
      <c r="D12" s="53"/>
      <c r="E12" s="53"/>
      <c r="F12" s="54"/>
    </row>
    <row r="13" spans="1:6" x14ac:dyDescent="0.4">
      <c r="A13" s="237"/>
      <c r="B13" s="151" t="s">
        <v>0</v>
      </c>
      <c r="C13" s="53"/>
      <c r="D13" s="53"/>
      <c r="E13" s="53"/>
      <c r="F13" s="54"/>
    </row>
    <row r="14" spans="1:6" s="15" customFormat="1" x14ac:dyDescent="0.4">
      <c r="A14" s="84"/>
      <c r="B14" s="151" t="s">
        <v>0</v>
      </c>
      <c r="C14" s="53"/>
      <c r="D14" s="53"/>
      <c r="E14" s="53"/>
      <c r="F14" s="54"/>
    </row>
    <row r="15" spans="1:6" ht="48" customHeight="1" x14ac:dyDescent="0.4">
      <c r="A15" s="267" t="s">
        <v>173</v>
      </c>
      <c r="B15" s="268"/>
      <c r="C15" s="268"/>
      <c r="D15" s="268"/>
      <c r="E15" s="268"/>
      <c r="F15" s="269"/>
    </row>
    <row r="16" spans="1:6" ht="16" customHeight="1" x14ac:dyDescent="0.4"/>
    <row r="17" spans="1:4" ht="16" customHeight="1" x14ac:dyDescent="0.4">
      <c r="A17" s="8" t="s">
        <v>135</v>
      </c>
    </row>
    <row r="18" spans="1:4" x14ac:dyDescent="0.4">
      <c r="A18" s="191" t="s">
        <v>97</v>
      </c>
      <c r="B18" s="45"/>
      <c r="C18" s="46" t="s">
        <v>105</v>
      </c>
      <c r="D18" s="195" t="str">
        <f>參考!G1</f>
        <v xml:space="preserve">2024 年 11 月 </v>
      </c>
    </row>
    <row r="19" spans="1:4" x14ac:dyDescent="0.4">
      <c r="A19" s="191"/>
      <c r="B19" s="34" t="s">
        <v>98</v>
      </c>
      <c r="C19" s="47"/>
      <c r="D19" s="195"/>
    </row>
    <row r="20" spans="1:4" ht="16" customHeight="1" x14ac:dyDescent="0.4">
      <c r="A20" s="223" t="s">
        <v>209</v>
      </c>
      <c r="B20" s="197" t="s">
        <v>136</v>
      </c>
      <c r="C20" s="197"/>
      <c r="D20" s="66"/>
    </row>
    <row r="21" spans="1:4" ht="32" customHeight="1" x14ac:dyDescent="0.4">
      <c r="A21" s="223"/>
      <c r="B21" s="197" t="s">
        <v>137</v>
      </c>
      <c r="C21" s="197"/>
      <c r="D21" s="66"/>
    </row>
    <row r="22" spans="1:4" ht="16" customHeight="1" x14ac:dyDescent="0.4">
      <c r="A22" s="223"/>
      <c r="B22" s="197" t="s">
        <v>93</v>
      </c>
      <c r="C22" s="197"/>
      <c r="D22" s="143" t="str">
        <f>IF(AND(ISNUMBER(D20),D20&lt;&gt;0),IF(ISNUMBER(D21),D21,0)/D20,"")</f>
        <v/>
      </c>
    </row>
    <row r="23" spans="1:4" ht="32" customHeight="1" x14ac:dyDescent="0.4">
      <c r="A23" s="264" t="s">
        <v>138</v>
      </c>
      <c r="B23" s="264"/>
      <c r="C23" s="264"/>
      <c r="D23" s="264"/>
    </row>
    <row r="24" spans="1:4" ht="16" customHeight="1" x14ac:dyDescent="0.4"/>
    <row r="25" spans="1:4" x14ac:dyDescent="0.4">
      <c r="A25" s="8" t="s">
        <v>139</v>
      </c>
    </row>
    <row r="26" spans="1:4" x14ac:dyDescent="0.4">
      <c r="A26" s="191" t="s">
        <v>97</v>
      </c>
      <c r="B26" s="45"/>
      <c r="C26" s="46" t="s">
        <v>105</v>
      </c>
      <c r="D26" s="195" t="str">
        <f>參考!G1</f>
        <v xml:space="preserve">2024 年 11 月 </v>
      </c>
    </row>
    <row r="27" spans="1:4" x14ac:dyDescent="0.4">
      <c r="A27" s="191"/>
      <c r="B27" s="34" t="s">
        <v>98</v>
      </c>
      <c r="C27" s="47"/>
      <c r="D27" s="195"/>
    </row>
    <row r="28" spans="1:4" ht="32" customHeight="1" x14ac:dyDescent="0.4">
      <c r="A28" s="224" t="s">
        <v>210</v>
      </c>
      <c r="B28" s="197" t="s">
        <v>211</v>
      </c>
      <c r="C28" s="197"/>
      <c r="D28" s="66"/>
    </row>
    <row r="29" spans="1:4" ht="16" customHeight="1" x14ac:dyDescent="0.4">
      <c r="A29" s="224"/>
      <c r="B29" s="197" t="s">
        <v>140</v>
      </c>
      <c r="C29" s="197"/>
      <c r="D29" s="66"/>
    </row>
    <row r="30" spans="1:4" ht="16" customHeight="1" x14ac:dyDescent="0.4">
      <c r="A30" s="224"/>
      <c r="B30" s="207" t="s">
        <v>93</v>
      </c>
      <c r="C30" s="207"/>
      <c r="D30" s="140" t="str">
        <f>IF(AND(ISNUMBER(D28),D28&lt;&gt;0),IF(ISNUMBER(D29),D29,0)/D28,"")</f>
        <v/>
      </c>
    </row>
    <row r="31" spans="1:4" ht="16" customHeight="1" x14ac:dyDescent="0.4"/>
    <row r="32" spans="1:4" ht="16" customHeight="1" x14ac:dyDescent="0.4">
      <c r="A32" s="8" t="s">
        <v>141</v>
      </c>
    </row>
    <row r="33" spans="1:4" x14ac:dyDescent="0.4">
      <c r="A33" s="137" t="s">
        <v>97</v>
      </c>
      <c r="B33" s="194" t="s">
        <v>142</v>
      </c>
      <c r="C33" s="194"/>
      <c r="D33" s="138" t="s">
        <v>143</v>
      </c>
    </row>
    <row r="34" spans="1:4" x14ac:dyDescent="0.4">
      <c r="A34" s="224" t="s">
        <v>212</v>
      </c>
      <c r="B34" s="220" t="s">
        <v>144</v>
      </c>
      <c r="C34" s="220"/>
      <c r="D34" s="33" t="s">
        <v>0</v>
      </c>
    </row>
    <row r="35" spans="1:4" ht="16" customHeight="1" x14ac:dyDescent="0.4">
      <c r="A35" s="224"/>
      <c r="B35" s="220" t="s">
        <v>145</v>
      </c>
      <c r="C35" s="220"/>
      <c r="D35" s="33" t="s">
        <v>0</v>
      </c>
    </row>
    <row r="36" spans="1:4" ht="16" customHeight="1" x14ac:dyDescent="0.4">
      <c r="A36" s="224"/>
      <c r="B36" s="220" t="s">
        <v>146</v>
      </c>
      <c r="C36" s="220"/>
      <c r="D36" s="33" t="s">
        <v>0</v>
      </c>
    </row>
    <row r="37" spans="1:4" ht="16" customHeight="1" x14ac:dyDescent="0.4">
      <c r="A37" s="224"/>
      <c r="B37" s="220" t="s">
        <v>147</v>
      </c>
      <c r="C37" s="220"/>
      <c r="D37" s="33" t="s">
        <v>0</v>
      </c>
    </row>
    <row r="38" spans="1:4" ht="16" customHeight="1" x14ac:dyDescent="0.4">
      <c r="A38" s="224"/>
      <c r="B38" s="220" t="s">
        <v>148</v>
      </c>
      <c r="C38" s="220"/>
      <c r="D38" s="33" t="s">
        <v>0</v>
      </c>
    </row>
    <row r="39" spans="1:4" ht="16" customHeight="1" x14ac:dyDescent="0.4">
      <c r="A39" s="224"/>
      <c r="B39" s="220" t="s">
        <v>149</v>
      </c>
      <c r="C39" s="220"/>
      <c r="D39" s="33" t="s">
        <v>0</v>
      </c>
    </row>
    <row r="40" spans="1:4" ht="16" customHeight="1" x14ac:dyDescent="0.4">
      <c r="A40" s="224"/>
      <c r="B40" s="220" t="s">
        <v>150</v>
      </c>
      <c r="C40" s="220"/>
      <c r="D40" s="33" t="s">
        <v>0</v>
      </c>
    </row>
    <row r="41" spans="1:4" ht="16" customHeight="1" x14ac:dyDescent="0.4">
      <c r="A41" s="224"/>
      <c r="B41" s="220" t="s">
        <v>151</v>
      </c>
      <c r="C41" s="220"/>
      <c r="D41" s="33" t="s">
        <v>0</v>
      </c>
    </row>
    <row r="42" spans="1:4" ht="16" customHeight="1" x14ac:dyDescent="0.4">
      <c r="A42" s="224"/>
      <c r="B42" s="220" t="s">
        <v>152</v>
      </c>
      <c r="C42" s="220"/>
      <c r="D42" s="33" t="s">
        <v>0</v>
      </c>
    </row>
    <row r="43" spans="1:4" ht="16" customHeight="1" x14ac:dyDescent="0.4">
      <c r="A43" s="224"/>
      <c r="B43" s="220" t="s">
        <v>153</v>
      </c>
      <c r="C43" s="220"/>
      <c r="D43" s="33" t="s">
        <v>0</v>
      </c>
    </row>
    <row r="44" spans="1:4" ht="16" customHeight="1" x14ac:dyDescent="0.4">
      <c r="A44" s="224"/>
      <c r="B44" s="221" t="s">
        <v>154</v>
      </c>
      <c r="C44" s="221"/>
      <c r="D44" s="55"/>
    </row>
    <row r="45" spans="1:4" ht="16" customHeight="1" x14ac:dyDescent="0.4"/>
    <row r="46" spans="1:4" ht="16" customHeight="1" x14ac:dyDescent="0.4">
      <c r="A46" s="8" t="s">
        <v>155</v>
      </c>
    </row>
    <row r="47" spans="1:4" x14ac:dyDescent="0.4">
      <c r="A47" s="191" t="s">
        <v>97</v>
      </c>
      <c r="B47" s="45"/>
      <c r="C47" s="46" t="s">
        <v>105</v>
      </c>
      <c r="D47" s="195" t="str">
        <f>參考!G1</f>
        <v xml:space="preserve">2024 年 11 月 </v>
      </c>
    </row>
    <row r="48" spans="1:4" x14ac:dyDescent="0.4">
      <c r="A48" s="191"/>
      <c r="B48" s="34" t="s">
        <v>98</v>
      </c>
      <c r="C48" s="47"/>
      <c r="D48" s="195"/>
    </row>
    <row r="49" spans="1:4" ht="16" customHeight="1" x14ac:dyDescent="0.4">
      <c r="A49" s="224" t="s">
        <v>213</v>
      </c>
      <c r="B49" s="197" t="s">
        <v>156</v>
      </c>
      <c r="C49" s="197"/>
      <c r="D49" s="66"/>
    </row>
    <row r="50" spans="1:4" ht="16" customHeight="1" x14ac:dyDescent="0.4">
      <c r="A50" s="224"/>
      <c r="B50" s="197" t="s">
        <v>157</v>
      </c>
      <c r="C50" s="197"/>
      <c r="D50" s="66"/>
    </row>
    <row r="51" spans="1:4" ht="32" customHeight="1" x14ac:dyDescent="0.4">
      <c r="A51" s="224"/>
      <c r="B51" s="197" t="s">
        <v>158</v>
      </c>
      <c r="C51" s="197"/>
      <c r="D51" s="66"/>
    </row>
    <row r="52" spans="1:4" ht="16" customHeight="1" x14ac:dyDescent="0.4">
      <c r="A52" s="224"/>
      <c r="B52" s="197" t="s">
        <v>159</v>
      </c>
      <c r="C52" s="197"/>
      <c r="D52" s="66"/>
    </row>
    <row r="53" spans="1:4" x14ac:dyDescent="0.4">
      <c r="A53" s="224"/>
      <c r="B53" s="197" t="s">
        <v>160</v>
      </c>
      <c r="C53" s="197"/>
      <c r="D53" s="66"/>
    </row>
    <row r="54" spans="1:4" ht="32" customHeight="1" x14ac:dyDescent="0.4">
      <c r="A54" s="224"/>
      <c r="B54" s="197" t="s">
        <v>161</v>
      </c>
      <c r="C54" s="197"/>
      <c r="D54" s="66"/>
    </row>
    <row r="55" spans="1:4" ht="32" customHeight="1" x14ac:dyDescent="0.4">
      <c r="A55" s="224"/>
      <c r="B55" s="228" t="s">
        <v>162</v>
      </c>
      <c r="C55" s="228"/>
      <c r="D55" s="228"/>
    </row>
    <row r="57" spans="1:4" x14ac:dyDescent="0.4">
      <c r="A57" s="8" t="s">
        <v>163</v>
      </c>
    </row>
    <row r="58" spans="1:4" x14ac:dyDescent="0.4">
      <c r="A58" s="191" t="s">
        <v>97</v>
      </c>
      <c r="B58" s="45"/>
      <c r="C58" s="46" t="s">
        <v>105</v>
      </c>
      <c r="D58" s="195" t="str">
        <f>參考!G1</f>
        <v xml:space="preserve">2024 年 11 月 </v>
      </c>
    </row>
    <row r="59" spans="1:4" x14ac:dyDescent="0.4">
      <c r="A59" s="191"/>
      <c r="B59" s="34" t="s">
        <v>98</v>
      </c>
      <c r="C59" s="47"/>
      <c r="D59" s="195"/>
    </row>
    <row r="60" spans="1:4" ht="16" customHeight="1" x14ac:dyDescent="0.4">
      <c r="A60" s="193" t="s">
        <v>214</v>
      </c>
      <c r="B60" s="197" t="s">
        <v>306</v>
      </c>
      <c r="C60" s="197"/>
      <c r="D60" s="66"/>
    </row>
    <row r="61" spans="1:4" ht="32" customHeight="1" x14ac:dyDescent="0.4">
      <c r="A61" s="193"/>
      <c r="B61" s="197" t="s">
        <v>307</v>
      </c>
      <c r="C61" s="197"/>
      <c r="D61" s="66"/>
    </row>
    <row r="62" spans="1:4" ht="32" customHeight="1" x14ac:dyDescent="0.4">
      <c r="A62" s="193"/>
      <c r="B62" s="197" t="s">
        <v>308</v>
      </c>
      <c r="C62" s="197"/>
      <c r="D62" s="66"/>
    </row>
    <row r="63" spans="1:4" ht="32" customHeight="1" x14ac:dyDescent="0.4">
      <c r="A63" s="193"/>
      <c r="B63" s="197" t="s">
        <v>309</v>
      </c>
      <c r="C63" s="197"/>
      <c r="D63" s="143" t="str">
        <f>IF(AND(ISNUMBER(D60),D60&lt;&gt;0),IF(ISNUMBER(D61),D61,0)/D60,"")</f>
        <v/>
      </c>
    </row>
    <row r="64" spans="1:4" ht="32" customHeight="1" x14ac:dyDescent="0.4">
      <c r="A64" s="193"/>
      <c r="B64" s="207" t="s">
        <v>310</v>
      </c>
      <c r="C64" s="207"/>
      <c r="D64" s="140" t="str">
        <f>IF(AND(ISNUMBER(D60),D60&lt;&gt;0),IF(ISNUMBER(D62),D62,0)/D60,"")</f>
        <v/>
      </c>
    </row>
    <row r="65" spans="1:4" x14ac:dyDescent="0.4">
      <c r="D65" s="11"/>
    </row>
    <row r="66" spans="1:4" x14ac:dyDescent="0.4">
      <c r="A66" s="8" t="s">
        <v>164</v>
      </c>
    </row>
    <row r="67" spans="1:4" x14ac:dyDescent="0.4">
      <c r="A67" s="191" t="s">
        <v>97</v>
      </c>
      <c r="B67" s="45"/>
      <c r="C67" s="46" t="s">
        <v>105</v>
      </c>
      <c r="D67" s="195" t="str">
        <f>參考!G1</f>
        <v xml:space="preserve">2024 年 11 月 </v>
      </c>
    </row>
    <row r="68" spans="1:4" x14ac:dyDescent="0.4">
      <c r="A68" s="191"/>
      <c r="B68" s="34" t="s">
        <v>98</v>
      </c>
      <c r="C68" s="47"/>
      <c r="D68" s="195"/>
    </row>
    <row r="69" spans="1:4" ht="16" customHeight="1" x14ac:dyDescent="0.4">
      <c r="A69" s="224" t="s">
        <v>215</v>
      </c>
      <c r="B69" s="197" t="s">
        <v>311</v>
      </c>
      <c r="C69" s="197"/>
      <c r="D69" s="86"/>
    </row>
    <row r="70" spans="1:4" ht="32" customHeight="1" x14ac:dyDescent="0.4">
      <c r="A70" s="224"/>
      <c r="B70" s="197" t="s">
        <v>312</v>
      </c>
      <c r="C70" s="197"/>
      <c r="D70" s="66"/>
    </row>
    <row r="71" spans="1:4" x14ac:dyDescent="0.4">
      <c r="A71" s="224"/>
      <c r="B71" s="197" t="s">
        <v>313</v>
      </c>
      <c r="C71" s="197"/>
      <c r="D71" s="143" t="str">
        <f>IF(AND(ISNUMBER(D69),D69&lt;&gt;0),IF(ISNUMBER(D70),D70,0)/D69,"")</f>
        <v/>
      </c>
    </row>
    <row r="72" spans="1:4" x14ac:dyDescent="0.4">
      <c r="A72" s="224"/>
      <c r="B72" s="263" t="s">
        <v>314</v>
      </c>
      <c r="C72" s="263"/>
      <c r="D72" s="263"/>
    </row>
    <row r="73" spans="1:4" x14ac:dyDescent="0.4">
      <c r="A73" s="87"/>
      <c r="B73" s="88"/>
      <c r="C73" s="88"/>
      <c r="D73" s="88"/>
    </row>
    <row r="74" spans="1:4" x14ac:dyDescent="0.4">
      <c r="A74" s="88" t="s">
        <v>288</v>
      </c>
      <c r="B74" s="88"/>
      <c r="C74" s="88"/>
      <c r="D74" s="88"/>
    </row>
    <row r="75" spans="1:4" x14ac:dyDescent="0.4">
      <c r="A75" s="191" t="s">
        <v>97</v>
      </c>
      <c r="B75" s="45"/>
      <c r="C75" s="46" t="s">
        <v>105</v>
      </c>
      <c r="D75" s="195" t="str">
        <f>參考!G1</f>
        <v xml:space="preserve">2024 年 11 月 </v>
      </c>
    </row>
    <row r="76" spans="1:4" x14ac:dyDescent="0.4">
      <c r="A76" s="191"/>
      <c r="B76" s="34" t="s">
        <v>98</v>
      </c>
      <c r="C76" s="47"/>
      <c r="D76" s="195"/>
    </row>
    <row r="77" spans="1:4" x14ac:dyDescent="0.4">
      <c r="A77" s="275" t="s">
        <v>289</v>
      </c>
      <c r="B77" s="270" t="s">
        <v>290</v>
      </c>
      <c r="C77" s="271"/>
      <c r="D77" s="136"/>
    </row>
    <row r="78" spans="1:4" x14ac:dyDescent="0.4">
      <c r="A78" s="276"/>
      <c r="B78" s="270" t="s">
        <v>291</v>
      </c>
      <c r="C78" s="271"/>
      <c r="D78" s="136"/>
    </row>
    <row r="79" spans="1:4" x14ac:dyDescent="0.4">
      <c r="A79" s="276"/>
      <c r="B79" s="270" t="s">
        <v>292</v>
      </c>
      <c r="C79" s="271"/>
      <c r="D79" s="89" t="str">
        <f>IF(AND(ISNUMBER(D77),D77&lt;&gt;0),IF(ISNUMBER(D78),D78,0)/D77,"")</f>
        <v/>
      </c>
    </row>
    <row r="80" spans="1:4" x14ac:dyDescent="0.4">
      <c r="A80" s="277"/>
      <c r="B80" s="272" t="s">
        <v>293</v>
      </c>
      <c r="C80" s="273"/>
      <c r="D80" s="274"/>
    </row>
    <row r="82" spans="1:7" ht="16" customHeight="1" x14ac:dyDescent="0.4">
      <c r="A82" s="8" t="s">
        <v>165</v>
      </c>
    </row>
    <row r="83" spans="1:7" x14ac:dyDescent="0.4">
      <c r="A83" s="265" t="s">
        <v>216</v>
      </c>
      <c r="B83" s="194" t="s">
        <v>315</v>
      </c>
      <c r="C83" s="194"/>
      <c r="D83" s="195" t="str">
        <f>參考!G1</f>
        <v xml:space="preserve">2024 年 11 月 </v>
      </c>
      <c r="E83" s="195"/>
      <c r="F83" s="195"/>
    </row>
    <row r="84" spans="1:7" x14ac:dyDescent="0.4">
      <c r="A84" s="265"/>
      <c r="B84" s="49"/>
      <c r="C84" s="50" t="s">
        <v>166</v>
      </c>
      <c r="D84" s="184" t="s">
        <v>217</v>
      </c>
      <c r="E84" s="184" t="s">
        <v>218</v>
      </c>
      <c r="F84" s="185" t="s">
        <v>189</v>
      </c>
    </row>
    <row r="85" spans="1:7" x14ac:dyDescent="0.4">
      <c r="A85" s="265"/>
      <c r="B85" s="51" t="s">
        <v>167</v>
      </c>
      <c r="C85" s="47"/>
      <c r="D85" s="184"/>
      <c r="E85" s="184"/>
      <c r="F85" s="185"/>
    </row>
    <row r="86" spans="1:7" ht="16" customHeight="1" x14ac:dyDescent="0.4">
      <c r="A86" s="265"/>
      <c r="B86" s="197" t="s">
        <v>316</v>
      </c>
      <c r="C86" s="197"/>
      <c r="D86" s="90"/>
      <c r="E86" s="90"/>
      <c r="F86" s="93" t="str">
        <f>IF(OR(ISNUMBER(D86),ISNUMBER(E86)),IF(ISNUMBER(D86),D86,0)+IF(ISNUMBER(E86),E86,0),"")</f>
        <v/>
      </c>
    </row>
    <row r="87" spans="1:7" ht="16" customHeight="1" x14ac:dyDescent="0.4">
      <c r="A87" s="265"/>
      <c r="B87" s="197" t="s">
        <v>317</v>
      </c>
      <c r="C87" s="197"/>
      <c r="D87" s="91"/>
      <c r="E87" s="91"/>
      <c r="F87" s="92" t="str">
        <f>IF(OR(AND(ISNUMBER(D86),D86&lt;&gt;0),AND(ISNUMBER(E86),E86&lt;&gt;0)),(IF(ISNUMBER(D86),D86,0)*IF(ISNUMBER(D87),D87,0)+IF(ISNUMBER(E86),E86,0)*IF(ISNUMBER(E87),E87,0))/(IF(ISNUMBER(D86),D86,0)+IF(ISNUMBER(E86),E86,0)),"")</f>
        <v/>
      </c>
    </row>
    <row r="88" spans="1:7" x14ac:dyDescent="0.4">
      <c r="A88" s="265"/>
      <c r="B88" s="197" t="s">
        <v>318</v>
      </c>
      <c r="C88" s="197"/>
      <c r="D88" s="90"/>
      <c r="E88" s="90"/>
      <c r="F88" s="93" t="str">
        <f>IF(OR(ISNUMBER(D88),ISNUMBER(E88)),IF(ISNUMBER(D88),D88,0)+IF(ISNUMBER(E88),E88,0),"")</f>
        <v/>
      </c>
    </row>
    <row r="89" spans="1:7" x14ac:dyDescent="0.4">
      <c r="A89" s="265"/>
      <c r="B89" s="197" t="s">
        <v>319</v>
      </c>
      <c r="C89" s="197"/>
      <c r="D89" s="142" t="str">
        <f>IF(AND(ISNUMBER(D86),D86&lt;&gt;0),IF(ISNUMBER(D88),D88,0)/D86,"")</f>
        <v/>
      </c>
      <c r="E89" s="142" t="str">
        <f>IF(AND(ISNUMBER(E86),E86&lt;&gt;0),IF(ISNUMBER(E88),E88,0)/E86,"")</f>
        <v/>
      </c>
      <c r="F89" s="143" t="str">
        <f>IF(AND(ISNUMBER(F86),F86&lt;&gt;0),IF(ISNUMBER(F88),F88,0)/F86,"")</f>
        <v/>
      </c>
    </row>
    <row r="90" spans="1:7" x14ac:dyDescent="0.4">
      <c r="A90" s="265"/>
      <c r="B90" s="197" t="s">
        <v>320</v>
      </c>
      <c r="C90" s="197"/>
      <c r="D90" s="90"/>
      <c r="E90" s="90"/>
      <c r="F90" s="135" t="str">
        <f>IF(OR(ISNUMBER(D90),ISNUMBER(E90)),IF(ISNUMBER(D90),D90,0)+IF(ISNUMBER(E90),E90,0),"")</f>
        <v/>
      </c>
    </row>
    <row r="91" spans="1:7" x14ac:dyDescent="0.4">
      <c r="A91" s="265"/>
      <c r="B91" s="197" t="s">
        <v>321</v>
      </c>
      <c r="C91" s="197"/>
      <c r="D91" s="142" t="str">
        <f>IF(AND(ISNUMBER(D86),D86&lt;&gt;0),IF(ISNUMBER(D90),D90,0)/D86,"")</f>
        <v/>
      </c>
      <c r="E91" s="142" t="str">
        <f>IF(AND(ISNUMBER(E86),E86&lt;&gt;0),IF(ISNUMBER(E90),E90,0)/E86,"")</f>
        <v/>
      </c>
      <c r="F91" s="143" t="str">
        <f>IF(AND(ISNUMBER(F86),F86&lt;&gt;0),IF(ISNUMBER(F90),F90,0)/F86,"")</f>
        <v/>
      </c>
    </row>
    <row r="92" spans="1:7" x14ac:dyDescent="0.4">
      <c r="A92" s="265"/>
      <c r="B92" s="197" t="s">
        <v>322</v>
      </c>
      <c r="C92" s="197"/>
      <c r="D92" s="90"/>
      <c r="E92" s="90"/>
      <c r="F92" s="135" t="str">
        <f>IF(OR(ISNUMBER(D92),ISNUMBER(E92)),IF(ISNUMBER(D92),D92,0)+IF(ISNUMBER(E92),E92,0),"")</f>
        <v/>
      </c>
    </row>
    <row r="93" spans="1:7" x14ac:dyDescent="0.4">
      <c r="A93" s="265"/>
      <c r="B93" s="197" t="s">
        <v>323</v>
      </c>
      <c r="C93" s="197"/>
      <c r="D93" s="142" t="str">
        <f>IF(AND(ISNUMBER(D86),D86&lt;&gt;0),IF(ISNUMBER(D92),D92,0)/D86,"")</f>
        <v/>
      </c>
      <c r="E93" s="142" t="str">
        <f>IF(AND(ISNUMBER(E86),E86&lt;&gt;0),IF(ISNUMBER(E92),E92,0)/E86,"")</f>
        <v/>
      </c>
      <c r="F93" s="143" t="str">
        <f>IF(AND(ISNUMBER(F86),F86&lt;&gt;0),IF(ISNUMBER(F92),F92,0)/F86,"")</f>
        <v/>
      </c>
    </row>
    <row r="94" spans="1:7" x14ac:dyDescent="0.4">
      <c r="A94" s="265"/>
      <c r="B94" s="197" t="s">
        <v>324</v>
      </c>
      <c r="C94" s="197"/>
      <c r="D94" s="91"/>
      <c r="E94" s="91"/>
      <c r="F94" s="92" t="str">
        <f>IF(OR(AND(ISNUMBER(D92),D92&gt;0),AND(ISNUMBER(E92),E92&gt;0)),(IF(ISNUMBER(D92),D92,0)*IF(ISNUMBER(D94),D94,0)+IF(ISNUMBER(E92),E92,0)*IF(ISNUMBER(E94),E94,0))/(IF(AND(ISNUMBER(D92),D92&gt;0),D92,0)+IF(AND(ISNUMBER(E92),E92&gt;0),E92,0)),"")</f>
        <v/>
      </c>
      <c r="G94" s="150"/>
    </row>
    <row r="95" spans="1:7" x14ac:dyDescent="0.4">
      <c r="A95" s="265"/>
      <c r="B95" s="228" t="s">
        <v>325</v>
      </c>
      <c r="C95" s="228"/>
      <c r="D95" s="228"/>
      <c r="E95" s="228"/>
      <c r="F95" s="228"/>
    </row>
    <row r="96" spans="1:7" x14ac:dyDescent="0.4">
      <c r="B96" s="266"/>
      <c r="C96" s="266"/>
    </row>
    <row r="97" ht="16" customHeight="1" x14ac:dyDescent="0.4"/>
  </sheetData>
  <sheetProtection insertRows="0" selectLockedCells="1"/>
  <mergeCells count="87">
    <mergeCell ref="B96:C96"/>
    <mergeCell ref="A15:F15"/>
    <mergeCell ref="A11:A13"/>
    <mergeCell ref="A75:A76"/>
    <mergeCell ref="D75:D76"/>
    <mergeCell ref="B77:C77"/>
    <mergeCell ref="B78:C78"/>
    <mergeCell ref="B79:C79"/>
    <mergeCell ref="B80:D80"/>
    <mergeCell ref="A77:A80"/>
    <mergeCell ref="B90:C90"/>
    <mergeCell ref="B91:C91"/>
    <mergeCell ref="B92:C92"/>
    <mergeCell ref="B93:C93"/>
    <mergeCell ref="B94:C94"/>
    <mergeCell ref="B95:F95"/>
    <mergeCell ref="A83:A95"/>
    <mergeCell ref="B83:C83"/>
    <mergeCell ref="D83:F83"/>
    <mergeCell ref="D84:D85"/>
    <mergeCell ref="E84:E85"/>
    <mergeCell ref="F84:F85"/>
    <mergeCell ref="B86:C86"/>
    <mergeCell ref="B87:C87"/>
    <mergeCell ref="B88:C88"/>
    <mergeCell ref="B89:C89"/>
    <mergeCell ref="B64:C64"/>
    <mergeCell ref="A67:A68"/>
    <mergeCell ref="D67:D68"/>
    <mergeCell ref="A69:A72"/>
    <mergeCell ref="B69:C69"/>
    <mergeCell ref="B70:C70"/>
    <mergeCell ref="B71:C71"/>
    <mergeCell ref="B72:D72"/>
    <mergeCell ref="A60:A64"/>
    <mergeCell ref="B60:C60"/>
    <mergeCell ref="B61:C61"/>
    <mergeCell ref="B62:C62"/>
    <mergeCell ref="B63:C63"/>
    <mergeCell ref="A58:A59"/>
    <mergeCell ref="D58:D59"/>
    <mergeCell ref="A49:A55"/>
    <mergeCell ref="B49:C49"/>
    <mergeCell ref="B50:C50"/>
    <mergeCell ref="B51:C51"/>
    <mergeCell ref="B52:C52"/>
    <mergeCell ref="A47:A48"/>
    <mergeCell ref="D47:D48"/>
    <mergeCell ref="B53:C53"/>
    <mergeCell ref="B54:C54"/>
    <mergeCell ref="B55:D55"/>
    <mergeCell ref="B33:C33"/>
    <mergeCell ref="A34:A44"/>
    <mergeCell ref="B34:C34"/>
    <mergeCell ref="B35:C35"/>
    <mergeCell ref="B36:C36"/>
    <mergeCell ref="B37:C37"/>
    <mergeCell ref="B38:C38"/>
    <mergeCell ref="B39:C39"/>
    <mergeCell ref="B40:C40"/>
    <mergeCell ref="B41:C41"/>
    <mergeCell ref="B42:C42"/>
    <mergeCell ref="B43:C43"/>
    <mergeCell ref="B44:C44"/>
    <mergeCell ref="A23:D23"/>
    <mergeCell ref="A26:A27"/>
    <mergeCell ref="D26:D27"/>
    <mergeCell ref="A28:A30"/>
    <mergeCell ref="B28:C28"/>
    <mergeCell ref="B29:C29"/>
    <mergeCell ref="B30:C30"/>
    <mergeCell ref="A18:A19"/>
    <mergeCell ref="D18:D19"/>
    <mergeCell ref="A20:A22"/>
    <mergeCell ref="B20:C20"/>
    <mergeCell ref="B21:C21"/>
    <mergeCell ref="B22:C22"/>
    <mergeCell ref="A3:A4"/>
    <mergeCell ref="D3:E4"/>
    <mergeCell ref="A5:A8"/>
    <mergeCell ref="B5:C5"/>
    <mergeCell ref="D5:E5"/>
    <mergeCell ref="B6:C6"/>
    <mergeCell ref="D6:E6"/>
    <mergeCell ref="B7:C7"/>
    <mergeCell ref="D7:E7"/>
    <mergeCell ref="B8:E8"/>
  </mergeCells>
  <phoneticPr fontId="15" type="noConversion"/>
  <dataValidations count="3">
    <dataValidation type="whole" operator="greaterThanOrEqual" allowBlank="1" showInputMessage="1" showErrorMessage="1" sqref="D6:E7 D92:E92 D49:D54 D28:D29 D60:D62 D69:D70 D88:E88 D90:E90 D20:D21 D77:D78">
      <formula1>0</formula1>
    </dataValidation>
    <dataValidation type="whole" operator="greaterThanOrEqual" allowBlank="1" showInputMessage="1" showErrorMessage="1" sqref="D86:E86">
      <formula1>0</formula1>
    </dataValidation>
    <dataValidation type="decimal" operator="greaterThanOrEqual" allowBlank="1" showInputMessage="1" showErrorMessage="1" sqref="D87:E87 D94:E94">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showInputMessage="1" showErrorMessage="1">
          <x14:formula1>
            <xm:f>參考!$H$1:$H$3</xm:f>
          </x14:formula1>
          <xm:sqref>D5</xm:sqref>
        </x14:dataValidation>
        <x14:dataValidation type="list" showInputMessage="1" showErrorMessage="1">
          <x14:formula1>
            <xm:f>參考!$J$1:$J$4</xm:f>
          </x14:formula1>
          <xm:sqref>D34:D43</xm:sqref>
        </x14:dataValidation>
        <x14:dataValidation type="list" allowBlank="1" showInputMessage="1" showErrorMessage="1">
          <x14:formula1>
            <xm:f>參考!$I$1:$I$5</xm:f>
          </x14:formula1>
          <xm:sqref>B11:B14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G11" sqref="G11"/>
    </sheetView>
  </sheetViews>
  <sheetFormatPr defaultColWidth="8.7265625" defaultRowHeight="15.5" x14ac:dyDescent="0.4"/>
  <cols>
    <col min="1" max="1" width="21.453125" style="8" customWidth="1"/>
    <col min="2" max="3" width="28.7265625" style="8" customWidth="1"/>
    <col min="4" max="5" width="26.90625" style="8" customWidth="1"/>
    <col min="6" max="6" width="8.7265625" style="8" customWidth="1"/>
    <col min="7" max="16384" width="8.7265625" style="8"/>
  </cols>
  <sheetData>
    <row r="1" spans="1:5" ht="20.5" x14ac:dyDescent="0.4">
      <c r="A1" s="1" t="s">
        <v>219</v>
      </c>
    </row>
    <row r="2" spans="1:5" x14ac:dyDescent="0.4">
      <c r="A2" s="8" t="s">
        <v>326</v>
      </c>
    </row>
    <row r="3" spans="1:5" ht="16" customHeight="1" x14ac:dyDescent="0.4">
      <c r="A3" s="191" t="s">
        <v>329</v>
      </c>
      <c r="B3" s="27"/>
      <c r="C3" s="25" t="s">
        <v>105</v>
      </c>
      <c r="D3" s="195" t="str">
        <f>參考!G1</f>
        <v xml:space="preserve">2024 年 11 月 </v>
      </c>
      <c r="E3" s="195"/>
    </row>
    <row r="4" spans="1:5" ht="16" customHeight="1" x14ac:dyDescent="0.4">
      <c r="A4" s="191"/>
      <c r="B4" s="28" t="s">
        <v>98</v>
      </c>
      <c r="C4" s="29"/>
      <c r="D4" s="195"/>
      <c r="E4" s="195"/>
    </row>
    <row r="5" spans="1:5" x14ac:dyDescent="0.4">
      <c r="A5" s="224" t="s">
        <v>220</v>
      </c>
      <c r="B5" s="197" t="s">
        <v>330</v>
      </c>
      <c r="C5" s="197"/>
      <c r="D5" s="190"/>
      <c r="E5" s="190"/>
    </row>
    <row r="6" spans="1:5" ht="32" customHeight="1" x14ac:dyDescent="0.4">
      <c r="A6" s="224"/>
      <c r="B6" s="197" t="s">
        <v>331</v>
      </c>
      <c r="C6" s="197"/>
      <c r="D6" s="190"/>
      <c r="E6" s="190"/>
    </row>
    <row r="7" spans="1:5" x14ac:dyDescent="0.4">
      <c r="A7" s="224"/>
      <c r="B7" s="197" t="s">
        <v>313</v>
      </c>
      <c r="C7" s="197"/>
      <c r="D7" s="278" t="str">
        <f>IF(AND(ISNUMBER(D5),D5&lt;&gt;0),IF(ISNUMBER(D6),D6,0)/D5,"")</f>
        <v/>
      </c>
      <c r="E7" s="278"/>
    </row>
    <row r="8" spans="1:5" ht="48" customHeight="1" x14ac:dyDescent="0.4">
      <c r="A8" s="224"/>
      <c r="B8" s="228" t="s">
        <v>332</v>
      </c>
      <c r="C8" s="228"/>
      <c r="D8" s="228"/>
      <c r="E8" s="228"/>
    </row>
    <row r="10" spans="1:5" x14ac:dyDescent="0.4">
      <c r="A10" s="8" t="s">
        <v>327</v>
      </c>
    </row>
    <row r="11" spans="1:5" ht="16" customHeight="1" x14ac:dyDescent="0.4">
      <c r="A11" s="191" t="s">
        <v>97</v>
      </c>
      <c r="B11" s="27"/>
      <c r="C11" s="25" t="s">
        <v>105</v>
      </c>
      <c r="D11" s="195" t="str">
        <f>參考!G1</f>
        <v xml:space="preserve">2024 年 11 月 </v>
      </c>
      <c r="E11" s="195"/>
    </row>
    <row r="12" spans="1:5" ht="16" customHeight="1" x14ac:dyDescent="0.4">
      <c r="A12" s="191"/>
      <c r="B12" s="28" t="s">
        <v>98</v>
      </c>
      <c r="C12" s="29"/>
      <c r="D12" s="195"/>
      <c r="E12" s="195"/>
    </row>
    <row r="13" spans="1:5" x14ac:dyDescent="0.4">
      <c r="A13" s="193" t="s">
        <v>221</v>
      </c>
      <c r="B13" s="197" t="s">
        <v>333</v>
      </c>
      <c r="C13" s="197"/>
      <c r="D13" s="190"/>
      <c r="E13" s="190"/>
    </row>
    <row r="14" spans="1:5" x14ac:dyDescent="0.4">
      <c r="A14" s="193"/>
      <c r="B14" s="197" t="s">
        <v>334</v>
      </c>
      <c r="C14" s="197"/>
      <c r="D14" s="190"/>
      <c r="E14" s="190"/>
    </row>
    <row r="15" spans="1:5" x14ac:dyDescent="0.4">
      <c r="A15" s="193"/>
      <c r="B15" s="197" t="s">
        <v>335</v>
      </c>
      <c r="C15" s="197"/>
      <c r="D15" s="278" t="str">
        <f>IF(AND(ISNUMBER(D13),D13&lt;&gt;0),IF(ISNUMBER(D14),D14,0)/D13,"")</f>
        <v/>
      </c>
      <c r="E15" s="278"/>
    </row>
    <row r="16" spans="1:5" x14ac:dyDescent="0.4">
      <c r="A16" s="193"/>
      <c r="B16" s="197" t="s">
        <v>336</v>
      </c>
      <c r="C16" s="197"/>
      <c r="D16" s="190"/>
      <c r="E16" s="190"/>
    </row>
    <row r="17" spans="1:5" x14ac:dyDescent="0.4">
      <c r="A17" s="193"/>
      <c r="B17" s="197" t="s">
        <v>338</v>
      </c>
      <c r="C17" s="197"/>
      <c r="D17" s="190"/>
      <c r="E17" s="190"/>
    </row>
    <row r="18" spans="1:5" x14ac:dyDescent="0.4">
      <c r="A18" s="193"/>
      <c r="B18" s="197" t="s">
        <v>337</v>
      </c>
      <c r="C18" s="197"/>
      <c r="D18" s="278" t="str">
        <f>IF(AND(ISNUMBER(D16),D16&lt;&gt;0),IF(ISNUMBER(D17),D17,0)/D16,"")</f>
        <v/>
      </c>
      <c r="E18" s="278"/>
    </row>
    <row r="19" spans="1:5" x14ac:dyDescent="0.4">
      <c r="A19" s="193"/>
      <c r="B19" s="197" t="s">
        <v>339</v>
      </c>
      <c r="C19" s="197"/>
      <c r="D19" s="190"/>
      <c r="E19" s="190"/>
    </row>
    <row r="20" spans="1:5" x14ac:dyDescent="0.4">
      <c r="A20" s="193"/>
      <c r="B20" s="197" t="s">
        <v>340</v>
      </c>
      <c r="C20" s="197"/>
      <c r="D20" s="190"/>
      <c r="E20" s="190"/>
    </row>
    <row r="21" spans="1:5" x14ac:dyDescent="0.4">
      <c r="A21" s="193"/>
      <c r="B21" s="197" t="s">
        <v>341</v>
      </c>
      <c r="C21" s="197"/>
      <c r="D21" s="278" t="str">
        <f>IF(AND(ISNUMBER(D19),D19&lt;&gt;0),IF(ISNUMBER(D20),D20,0)/D19,"")</f>
        <v/>
      </c>
      <c r="E21" s="278"/>
    </row>
    <row r="22" spans="1:5" x14ac:dyDescent="0.4">
      <c r="A22" s="193"/>
      <c r="B22" s="197" t="s">
        <v>342</v>
      </c>
      <c r="C22" s="197"/>
      <c r="D22" s="190"/>
      <c r="E22" s="190"/>
    </row>
    <row r="23" spans="1:5" x14ac:dyDescent="0.4">
      <c r="A23" s="193"/>
      <c r="B23" s="197" t="s">
        <v>343</v>
      </c>
      <c r="C23" s="197"/>
      <c r="D23" s="190"/>
      <c r="E23" s="190"/>
    </row>
    <row r="24" spans="1:5" x14ac:dyDescent="0.4">
      <c r="A24" s="193"/>
      <c r="B24" s="197" t="s">
        <v>344</v>
      </c>
      <c r="C24" s="197"/>
      <c r="D24" s="278" t="str">
        <f>IF(AND(ISNUMBER(D22),D22&lt;&gt;0),IF(ISNUMBER(D23),D23,0)/D22,"")</f>
        <v/>
      </c>
      <c r="E24" s="278"/>
    </row>
    <row r="25" spans="1:5" x14ac:dyDescent="0.4">
      <c r="A25" s="193"/>
      <c r="B25" s="228" t="s">
        <v>345</v>
      </c>
      <c r="C25" s="228"/>
      <c r="D25" s="228"/>
      <c r="E25" s="228"/>
    </row>
    <row r="26" spans="1:5" ht="32" customHeight="1" x14ac:dyDescent="0.4">
      <c r="A26" s="265" t="s">
        <v>222</v>
      </c>
      <c r="B26" s="252" t="s">
        <v>346</v>
      </c>
      <c r="C26" s="252"/>
      <c r="D26" s="279"/>
      <c r="E26" s="279"/>
    </row>
    <row r="27" spans="1:5" ht="32" customHeight="1" x14ac:dyDescent="0.4">
      <c r="A27" s="265"/>
      <c r="B27" s="197" t="s">
        <v>347</v>
      </c>
      <c r="C27" s="197"/>
      <c r="D27" s="190"/>
      <c r="E27" s="190"/>
    </row>
    <row r="28" spans="1:5" x14ac:dyDescent="0.4">
      <c r="A28" s="265"/>
      <c r="B28" s="207" t="s">
        <v>313</v>
      </c>
      <c r="C28" s="207"/>
      <c r="D28" s="204" t="str">
        <f>IF(AND(ISNUMBER(D26),D26&lt;&gt;0),IF(ISNUMBER(D27),D27,0)/D26,"")</f>
        <v/>
      </c>
      <c r="E28" s="204"/>
    </row>
    <row r="30" spans="1:5" x14ac:dyDescent="0.4">
      <c r="A30" s="8" t="s">
        <v>328</v>
      </c>
    </row>
    <row r="31" spans="1:5" x14ac:dyDescent="0.4">
      <c r="A31" s="191" t="s">
        <v>97</v>
      </c>
      <c r="B31" s="27"/>
      <c r="C31" s="25" t="s">
        <v>105</v>
      </c>
      <c r="D31" s="195" t="str">
        <f>參考!G1</f>
        <v xml:space="preserve">2024 年 11 月 </v>
      </c>
      <c r="E31" s="195"/>
    </row>
    <row r="32" spans="1:5" x14ac:dyDescent="0.4">
      <c r="A32" s="191"/>
      <c r="B32" s="28" t="s">
        <v>98</v>
      </c>
      <c r="C32" s="29"/>
      <c r="D32" s="195"/>
      <c r="E32" s="195"/>
    </row>
    <row r="33" spans="1:5" x14ac:dyDescent="0.4">
      <c r="A33" s="224" t="s">
        <v>223</v>
      </c>
      <c r="B33" s="197" t="s">
        <v>348</v>
      </c>
      <c r="C33" s="197"/>
      <c r="D33" s="190"/>
      <c r="E33" s="190"/>
    </row>
    <row r="34" spans="1:5" x14ac:dyDescent="0.4">
      <c r="A34" s="224"/>
      <c r="B34" s="197" t="s">
        <v>349</v>
      </c>
      <c r="C34" s="197"/>
      <c r="D34" s="190"/>
      <c r="E34" s="190"/>
    </row>
    <row r="35" spans="1:5" ht="32" customHeight="1" x14ac:dyDescent="0.4">
      <c r="A35" s="224"/>
      <c r="B35" s="197" t="s">
        <v>350</v>
      </c>
      <c r="C35" s="197"/>
      <c r="D35" s="190"/>
      <c r="E35" s="190"/>
    </row>
    <row r="36" spans="1:5" x14ac:dyDescent="0.4">
      <c r="A36" s="224"/>
      <c r="B36" s="197" t="s">
        <v>313</v>
      </c>
      <c r="C36" s="197"/>
      <c r="D36" s="278" t="str">
        <f>IF(AND(ISNUMBER(D34),D34&lt;&gt;0),IF(ISNUMBER(D35),D35,0)/D34,"")</f>
        <v/>
      </c>
      <c r="E36" s="278"/>
    </row>
    <row r="37" spans="1:5" x14ac:dyDescent="0.4">
      <c r="A37" s="224"/>
      <c r="B37" s="263" t="s">
        <v>351</v>
      </c>
      <c r="C37" s="263"/>
      <c r="D37" s="263"/>
      <c r="E37" s="263"/>
    </row>
  </sheetData>
  <sheetProtection selectLockedCells="1"/>
  <mergeCells count="57">
    <mergeCell ref="A31:A32"/>
    <mergeCell ref="D31:E32"/>
    <mergeCell ref="A33:A37"/>
    <mergeCell ref="B33:C33"/>
    <mergeCell ref="D33:E33"/>
    <mergeCell ref="B34:C34"/>
    <mergeCell ref="D34:E34"/>
    <mergeCell ref="B35:C35"/>
    <mergeCell ref="D35:E35"/>
    <mergeCell ref="B36:C36"/>
    <mergeCell ref="D36:E36"/>
    <mergeCell ref="B37:E37"/>
    <mergeCell ref="B22:C22"/>
    <mergeCell ref="D22:E22"/>
    <mergeCell ref="A26:A28"/>
    <mergeCell ref="B26:C26"/>
    <mergeCell ref="D26:E26"/>
    <mergeCell ref="B27:C27"/>
    <mergeCell ref="D27:E27"/>
    <mergeCell ref="B23:C23"/>
    <mergeCell ref="D23:E23"/>
    <mergeCell ref="B24:C24"/>
    <mergeCell ref="D24:E24"/>
    <mergeCell ref="B25:E25"/>
    <mergeCell ref="B28:C28"/>
    <mergeCell ref="D28:E28"/>
    <mergeCell ref="D20:E20"/>
    <mergeCell ref="B21:C21"/>
    <mergeCell ref="D21:E21"/>
    <mergeCell ref="B19:C19"/>
    <mergeCell ref="D19:E19"/>
    <mergeCell ref="A11:A12"/>
    <mergeCell ref="D11:E12"/>
    <mergeCell ref="A13:A25"/>
    <mergeCell ref="B13:C13"/>
    <mergeCell ref="D13:E13"/>
    <mergeCell ref="B14:C14"/>
    <mergeCell ref="D14:E14"/>
    <mergeCell ref="B15:C15"/>
    <mergeCell ref="D15:E15"/>
    <mergeCell ref="B16:C16"/>
    <mergeCell ref="D16:E16"/>
    <mergeCell ref="B17:C17"/>
    <mergeCell ref="D17:E17"/>
    <mergeCell ref="B18:C18"/>
    <mergeCell ref="D18:E18"/>
    <mergeCell ref="B20:C20"/>
    <mergeCell ref="A3:A4"/>
    <mergeCell ref="D3:E4"/>
    <mergeCell ref="A5:A8"/>
    <mergeCell ref="B5:C5"/>
    <mergeCell ref="D5:E5"/>
    <mergeCell ref="B6:C6"/>
    <mergeCell ref="D6:E6"/>
    <mergeCell ref="B7:C7"/>
    <mergeCell ref="D7:E7"/>
    <mergeCell ref="B8:E8"/>
  </mergeCells>
  <phoneticPr fontId="15" type="noConversion"/>
  <dataValidations count="1">
    <dataValidation type="whole" operator="greaterThanOrEqual" allowBlank="1" showInputMessage="1" showErrorMessage="1" sqref="D5:E6 D13:E14 D16:E17 D19:E20 D22:E23 D26:E27 D33:E35">
      <formula1>0</formula1>
    </dataValidation>
  </dataValidation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6"/>
  <sheetViews>
    <sheetView tabSelected="1" topLeftCell="B1" workbookViewId="0">
      <selection activeCell="F63" sqref="F63"/>
    </sheetView>
  </sheetViews>
  <sheetFormatPr defaultColWidth="8.7265625" defaultRowHeight="15.5" x14ac:dyDescent="0.4"/>
  <cols>
    <col min="1" max="1" width="23.453125" style="8" customWidth="1"/>
    <col min="2" max="3" width="21.7265625" style="8" customWidth="1"/>
    <col min="4" max="27" width="12.6328125" style="8" customWidth="1"/>
    <col min="28" max="28" width="8.7265625" style="8" customWidth="1"/>
    <col min="29" max="16384" width="8.7265625" style="8"/>
  </cols>
  <sheetData>
    <row r="1" spans="1:27" ht="20.5" x14ac:dyDescent="0.4">
      <c r="A1" s="1" t="s">
        <v>352</v>
      </c>
    </row>
    <row r="2" spans="1:27" x14ac:dyDescent="0.4">
      <c r="A2" s="8" t="s">
        <v>353</v>
      </c>
    </row>
    <row r="3" spans="1:27" ht="16" customHeight="1" x14ac:dyDescent="0.4">
      <c r="A3" s="191" t="s">
        <v>329</v>
      </c>
      <c r="B3" s="194" t="s">
        <v>315</v>
      </c>
      <c r="C3" s="194"/>
      <c r="D3" s="195" t="str">
        <f>參考!G1</f>
        <v xml:space="preserve">2024 年 11 月 </v>
      </c>
      <c r="E3" s="195"/>
      <c r="F3" s="195"/>
      <c r="G3" s="195"/>
      <c r="H3" s="195"/>
      <c r="I3" s="195"/>
      <c r="J3" s="195"/>
      <c r="K3" s="195"/>
      <c r="L3" s="195"/>
      <c r="M3" s="195"/>
      <c r="N3" s="195"/>
      <c r="O3" s="195"/>
      <c r="P3" s="195"/>
      <c r="Q3" s="195"/>
      <c r="R3" s="195"/>
      <c r="S3" s="195"/>
      <c r="T3" s="195"/>
      <c r="U3" s="195"/>
      <c r="V3" s="195"/>
      <c r="W3" s="195"/>
      <c r="X3" s="195"/>
      <c r="Y3" s="195"/>
      <c r="Z3" s="195"/>
      <c r="AA3" s="195"/>
    </row>
    <row r="4" spans="1:27" ht="16" customHeight="1" x14ac:dyDescent="0.4">
      <c r="A4" s="191"/>
      <c r="B4" s="94"/>
      <c r="C4" s="50" t="s">
        <v>357</v>
      </c>
      <c r="D4" s="184" t="str">
        <f>""&amp;醫院申請資料!N3</f>
        <v>內科 ICU</v>
      </c>
      <c r="E4" s="184" t="str">
        <f>""&amp;醫院申請資料!N4</f>
        <v>外科 ICU</v>
      </c>
      <c r="F4" s="184" t="str">
        <f>""&amp;醫院申請資料!N5</f>
        <v>小兒 ICU</v>
      </c>
      <c r="G4" s="184" t="str">
        <f>""&amp;醫院申請資料!N6</f>
        <v>新生兒 ICU</v>
      </c>
      <c r="H4" s="184" t="str">
        <f>""&amp;醫院申請資料!N7</f>
        <v>呼吸治療 ICU</v>
      </c>
      <c r="I4" s="184" t="str">
        <f>""&amp;醫院申請資料!N8</f>
        <v>負壓隔離床</v>
      </c>
      <c r="J4" s="184" t="str">
        <f>""&amp;醫院申請資料!N9</f>
        <v>負壓 ICU</v>
      </c>
      <c r="K4" s="184" t="str">
        <f>""&amp;醫院申請資料!N10</f>
        <v>正壓隔離床</v>
      </c>
      <c r="L4" s="184" t="str">
        <f>""&amp;醫院申請資料!N11</f>
        <v/>
      </c>
      <c r="M4" s="184" t="str">
        <f>""&amp;醫院申請資料!N12</f>
        <v/>
      </c>
      <c r="N4" s="184" t="str">
        <f>""&amp;醫院申請資料!N13</f>
        <v/>
      </c>
      <c r="O4" s="184" t="str">
        <f>""&amp;醫院申請資料!N14</f>
        <v/>
      </c>
      <c r="P4" s="184" t="str">
        <f>""&amp;醫院申請資料!P3</f>
        <v/>
      </c>
      <c r="Q4" s="184" t="str">
        <f>""&amp;醫院申請資料!P4</f>
        <v/>
      </c>
      <c r="R4" s="184" t="str">
        <f>""&amp;醫院申請資料!P5</f>
        <v/>
      </c>
      <c r="S4" s="184" t="str">
        <f>""&amp;醫院申請資料!P6</f>
        <v/>
      </c>
      <c r="T4" s="184" t="str">
        <f>""&amp;醫院申請資料!P7</f>
        <v/>
      </c>
      <c r="U4" s="184" t="str">
        <f>""&amp;醫院申請資料!P8</f>
        <v/>
      </c>
      <c r="V4" s="184" t="str">
        <f>""&amp;醫院申請資料!P9</f>
        <v/>
      </c>
      <c r="W4" s="184" t="str">
        <f>""&amp;醫院申請資料!P10</f>
        <v/>
      </c>
      <c r="X4" s="184" t="str">
        <f>""&amp;醫院申請資料!P11</f>
        <v/>
      </c>
      <c r="Y4" s="184" t="str">
        <f>""&amp;醫院申請資料!P12</f>
        <v/>
      </c>
      <c r="Z4" s="184" t="str">
        <f>""&amp;醫院申請資料!P13</f>
        <v/>
      </c>
      <c r="AA4" s="185" t="str">
        <f>""&amp;醫院申請資料!P14</f>
        <v/>
      </c>
    </row>
    <row r="5" spans="1:27" ht="16" customHeight="1" x14ac:dyDescent="0.4">
      <c r="A5" s="191"/>
      <c r="B5" s="95" t="s">
        <v>358</v>
      </c>
      <c r="C5" s="96"/>
      <c r="D5" s="184"/>
      <c r="E5" s="184"/>
      <c r="F5" s="184"/>
      <c r="G5" s="184"/>
      <c r="H5" s="184"/>
      <c r="I5" s="184"/>
      <c r="J5" s="184"/>
      <c r="K5" s="184"/>
      <c r="L5" s="184"/>
      <c r="M5" s="184"/>
      <c r="N5" s="184"/>
      <c r="O5" s="184"/>
      <c r="P5" s="184"/>
      <c r="Q5" s="184"/>
      <c r="R5" s="184"/>
      <c r="S5" s="184"/>
      <c r="T5" s="184"/>
      <c r="U5" s="184"/>
      <c r="V5" s="184"/>
      <c r="W5" s="184"/>
      <c r="X5" s="184"/>
      <c r="Y5" s="184"/>
      <c r="Z5" s="184"/>
      <c r="AA5" s="185"/>
    </row>
    <row r="6" spans="1:27" x14ac:dyDescent="0.4">
      <c r="A6" s="284" t="s">
        <v>224</v>
      </c>
      <c r="B6" s="197" t="s">
        <v>225</v>
      </c>
      <c r="C6" s="197"/>
      <c r="D6" s="120">
        <v>21</v>
      </c>
      <c r="E6" s="120">
        <v>27</v>
      </c>
      <c r="F6" s="120">
        <v>5</v>
      </c>
      <c r="G6" s="120">
        <v>9</v>
      </c>
      <c r="H6" s="120">
        <v>10</v>
      </c>
      <c r="I6" s="120">
        <v>8</v>
      </c>
      <c r="J6" s="120">
        <v>5</v>
      </c>
      <c r="K6" s="120">
        <v>5</v>
      </c>
      <c r="L6" s="90"/>
      <c r="M6" s="90"/>
      <c r="N6" s="90"/>
      <c r="O6" s="90"/>
      <c r="P6" s="90"/>
      <c r="Q6" s="90"/>
      <c r="R6" s="90"/>
      <c r="S6" s="90"/>
      <c r="T6" s="90"/>
      <c r="U6" s="90"/>
      <c r="V6" s="90"/>
      <c r="W6" s="90"/>
      <c r="X6" s="90"/>
      <c r="Y6" s="90"/>
      <c r="Z6" s="90"/>
      <c r="AA6" s="66"/>
    </row>
    <row r="7" spans="1:27" x14ac:dyDescent="0.4">
      <c r="A7" s="284"/>
      <c r="B7" s="197" t="s">
        <v>226</v>
      </c>
      <c r="C7" s="197"/>
      <c r="D7" s="107"/>
      <c r="E7" s="107"/>
      <c r="F7" s="107"/>
      <c r="G7" s="107"/>
      <c r="H7" s="107"/>
      <c r="I7" s="107"/>
      <c r="J7" s="107"/>
      <c r="K7" s="107"/>
      <c r="L7" s="103"/>
      <c r="M7" s="103"/>
      <c r="N7" s="103"/>
      <c r="O7" s="103"/>
      <c r="P7" s="103"/>
      <c r="Q7" s="103"/>
      <c r="R7" s="103"/>
      <c r="S7" s="103"/>
      <c r="T7" s="103"/>
      <c r="U7" s="103"/>
      <c r="V7" s="103"/>
      <c r="W7" s="103"/>
      <c r="X7" s="103"/>
      <c r="Y7" s="103"/>
      <c r="Z7" s="103"/>
      <c r="AA7" s="104"/>
    </row>
    <row r="8" spans="1:27" ht="32" customHeight="1" x14ac:dyDescent="0.4">
      <c r="A8" s="193"/>
      <c r="B8" s="207" t="s">
        <v>227</v>
      </c>
      <c r="C8" s="207"/>
      <c r="D8" s="106" t="str">
        <f>IF(AND(ISNUMBER(D6),ISNUMBER(D7)),ROUND(D6*D7,0),"")</f>
        <v/>
      </c>
      <c r="E8" s="106" t="str">
        <f t="shared" ref="E8:AA8" si="0">IF(AND(ISNUMBER(E6),ISNUMBER(E7)),ROUND(E6*E7,0),"")</f>
        <v/>
      </c>
      <c r="F8" s="106" t="str">
        <f t="shared" si="0"/>
        <v/>
      </c>
      <c r="G8" s="106" t="str">
        <f t="shared" si="0"/>
        <v/>
      </c>
      <c r="H8" s="106" t="str">
        <f t="shared" si="0"/>
        <v/>
      </c>
      <c r="I8" s="106" t="str">
        <f t="shared" si="0"/>
        <v/>
      </c>
      <c r="J8" s="106" t="str">
        <f t="shared" si="0"/>
        <v/>
      </c>
      <c r="K8" s="106" t="str">
        <f t="shared" si="0"/>
        <v/>
      </c>
      <c r="L8" s="106" t="str">
        <f t="shared" si="0"/>
        <v/>
      </c>
      <c r="M8" s="106" t="str">
        <f t="shared" si="0"/>
        <v/>
      </c>
      <c r="N8" s="106" t="str">
        <f t="shared" si="0"/>
        <v/>
      </c>
      <c r="O8" s="106" t="str">
        <f t="shared" si="0"/>
        <v/>
      </c>
      <c r="P8" s="106" t="str">
        <f t="shared" si="0"/>
        <v/>
      </c>
      <c r="Q8" s="106" t="str">
        <f t="shared" si="0"/>
        <v/>
      </c>
      <c r="R8" s="106" t="str">
        <f t="shared" si="0"/>
        <v/>
      </c>
      <c r="S8" s="106" t="str">
        <f t="shared" si="0"/>
        <v/>
      </c>
      <c r="T8" s="106" t="str">
        <f t="shared" si="0"/>
        <v/>
      </c>
      <c r="U8" s="106" t="str">
        <f t="shared" si="0"/>
        <v/>
      </c>
      <c r="V8" s="106" t="str">
        <f t="shared" si="0"/>
        <v/>
      </c>
      <c r="W8" s="106" t="str">
        <f t="shared" si="0"/>
        <v/>
      </c>
      <c r="X8" s="106" t="str">
        <f t="shared" si="0"/>
        <v/>
      </c>
      <c r="Y8" s="106" t="str">
        <f t="shared" si="0"/>
        <v/>
      </c>
      <c r="Z8" s="106" t="str">
        <f t="shared" si="0"/>
        <v/>
      </c>
      <c r="AA8" s="71" t="str">
        <f t="shared" si="0"/>
        <v/>
      </c>
    </row>
    <row r="9" spans="1:27" ht="32" customHeight="1" x14ac:dyDescent="0.4">
      <c r="A9" s="302" t="s">
        <v>228</v>
      </c>
      <c r="B9" s="252" t="s">
        <v>229</v>
      </c>
      <c r="C9" s="252"/>
      <c r="D9" s="112" t="str">
        <f>IF(ISNUMBER(D8),ROUNDUP(D8/10,0),"")</f>
        <v/>
      </c>
      <c r="E9" s="112" t="str">
        <f t="shared" ref="E9:AA9" si="1">IF(ISNUMBER(E8),ROUNDUP(E8/10,0),"")</f>
        <v/>
      </c>
      <c r="F9" s="112" t="str">
        <f t="shared" si="1"/>
        <v/>
      </c>
      <c r="G9" s="112" t="str">
        <f t="shared" si="1"/>
        <v/>
      </c>
      <c r="H9" s="112" t="str">
        <f t="shared" si="1"/>
        <v/>
      </c>
      <c r="I9" s="112" t="str">
        <f t="shared" si="1"/>
        <v/>
      </c>
      <c r="J9" s="112" t="str">
        <f t="shared" si="1"/>
        <v/>
      </c>
      <c r="K9" s="112" t="str">
        <f t="shared" si="1"/>
        <v/>
      </c>
      <c r="L9" s="112" t="str">
        <f t="shared" si="1"/>
        <v/>
      </c>
      <c r="M9" s="112" t="str">
        <f t="shared" si="1"/>
        <v/>
      </c>
      <c r="N9" s="112" t="str">
        <f t="shared" si="1"/>
        <v/>
      </c>
      <c r="O9" s="112" t="str">
        <f t="shared" si="1"/>
        <v/>
      </c>
      <c r="P9" s="112" t="str">
        <f t="shared" si="1"/>
        <v/>
      </c>
      <c r="Q9" s="112" t="str">
        <f t="shared" si="1"/>
        <v/>
      </c>
      <c r="R9" s="112" t="str">
        <f t="shared" si="1"/>
        <v/>
      </c>
      <c r="S9" s="112" t="str">
        <f t="shared" si="1"/>
        <v/>
      </c>
      <c r="T9" s="112" t="str">
        <f t="shared" si="1"/>
        <v/>
      </c>
      <c r="U9" s="112" t="str">
        <f t="shared" si="1"/>
        <v/>
      </c>
      <c r="V9" s="112" t="str">
        <f t="shared" si="1"/>
        <v/>
      </c>
      <c r="W9" s="112" t="str">
        <f t="shared" si="1"/>
        <v/>
      </c>
      <c r="X9" s="112" t="str">
        <f t="shared" si="1"/>
        <v/>
      </c>
      <c r="Y9" s="112" t="str">
        <f t="shared" si="1"/>
        <v/>
      </c>
      <c r="Z9" s="112" t="str">
        <f t="shared" si="1"/>
        <v/>
      </c>
      <c r="AA9" s="113" t="str">
        <f t="shared" si="1"/>
        <v/>
      </c>
    </row>
    <row r="10" spans="1:27" ht="17" customHeight="1" x14ac:dyDescent="0.4">
      <c r="A10" s="303"/>
      <c r="B10" s="197" t="s">
        <v>230</v>
      </c>
      <c r="C10" s="197"/>
      <c r="D10" s="90"/>
      <c r="E10" s="90"/>
      <c r="F10" s="90"/>
      <c r="G10" s="90"/>
      <c r="H10" s="90"/>
      <c r="I10" s="90"/>
      <c r="J10" s="90"/>
      <c r="K10" s="90"/>
      <c r="L10" s="90"/>
      <c r="M10" s="90"/>
      <c r="N10" s="90"/>
      <c r="O10" s="90"/>
      <c r="P10" s="90"/>
      <c r="Q10" s="90"/>
      <c r="R10" s="90"/>
      <c r="S10" s="90"/>
      <c r="T10" s="90"/>
      <c r="U10" s="90"/>
      <c r="V10" s="90"/>
      <c r="W10" s="90"/>
      <c r="X10" s="90"/>
      <c r="Y10" s="90"/>
      <c r="Z10" s="90"/>
      <c r="AA10" s="66"/>
    </row>
    <row r="11" spans="1:27" ht="32" customHeight="1" x14ac:dyDescent="0.4">
      <c r="A11" s="303"/>
      <c r="B11" s="197" t="s">
        <v>295</v>
      </c>
      <c r="C11" s="197"/>
      <c r="D11" s="65" t="str">
        <f>IF(AND(ISNUMBER(D10),D10&lt;&gt;0),ROUNDUP(IF(ISNUMBER(D8),D8,0)/D10,0),"")</f>
        <v/>
      </c>
      <c r="E11" s="65" t="str">
        <f t="shared" ref="E11:AA11" si="2">IF(AND(ISNUMBER(E10),E10&lt;&gt;0),ROUNDUP(IF(ISNUMBER(E8),E8,0)/E10,0),"")</f>
        <v/>
      </c>
      <c r="F11" s="65" t="str">
        <f t="shared" si="2"/>
        <v/>
      </c>
      <c r="G11" s="65" t="str">
        <f t="shared" si="2"/>
        <v/>
      </c>
      <c r="H11" s="65" t="str">
        <f t="shared" si="2"/>
        <v/>
      </c>
      <c r="I11" s="65" t="str">
        <f t="shared" si="2"/>
        <v/>
      </c>
      <c r="J11" s="65" t="str">
        <f t="shared" si="2"/>
        <v/>
      </c>
      <c r="K11" s="65" t="str">
        <f t="shared" si="2"/>
        <v/>
      </c>
      <c r="L11" s="65" t="str">
        <f t="shared" si="2"/>
        <v/>
      </c>
      <c r="M11" s="65" t="str">
        <f t="shared" si="2"/>
        <v/>
      </c>
      <c r="N11" s="65" t="str">
        <f t="shared" si="2"/>
        <v/>
      </c>
      <c r="O11" s="65" t="str">
        <f t="shared" si="2"/>
        <v/>
      </c>
      <c r="P11" s="65" t="str">
        <f t="shared" si="2"/>
        <v/>
      </c>
      <c r="Q11" s="65" t="str">
        <f t="shared" si="2"/>
        <v/>
      </c>
      <c r="R11" s="65" t="str">
        <f t="shared" si="2"/>
        <v/>
      </c>
      <c r="S11" s="65" t="str">
        <f t="shared" si="2"/>
        <v/>
      </c>
      <c r="T11" s="65" t="str">
        <f t="shared" si="2"/>
        <v/>
      </c>
      <c r="U11" s="65" t="str">
        <f t="shared" si="2"/>
        <v/>
      </c>
      <c r="V11" s="65" t="str">
        <f t="shared" si="2"/>
        <v/>
      </c>
      <c r="W11" s="65" t="str">
        <f t="shared" si="2"/>
        <v/>
      </c>
      <c r="X11" s="65" t="str">
        <f t="shared" si="2"/>
        <v/>
      </c>
      <c r="Y11" s="65" t="str">
        <f t="shared" si="2"/>
        <v/>
      </c>
      <c r="Z11" s="65" t="str">
        <f t="shared" si="2"/>
        <v/>
      </c>
      <c r="AA11" s="93" t="str">
        <f t="shared" si="2"/>
        <v/>
      </c>
    </row>
    <row r="12" spans="1:27" ht="48" customHeight="1" x14ac:dyDescent="0.4">
      <c r="A12" s="303"/>
      <c r="B12" s="228" t="s">
        <v>294</v>
      </c>
      <c r="C12" s="228"/>
      <c r="D12" s="228"/>
      <c r="E12" s="228"/>
      <c r="F12" s="228"/>
      <c r="G12" s="228"/>
      <c r="H12" s="228"/>
      <c r="I12" s="228"/>
      <c r="J12" s="228"/>
      <c r="K12" s="228"/>
      <c r="L12" s="228"/>
      <c r="M12" s="228"/>
      <c r="N12" s="228"/>
      <c r="O12" s="228"/>
      <c r="P12" s="228"/>
      <c r="Q12" s="228"/>
      <c r="R12" s="228"/>
      <c r="S12" s="228"/>
      <c r="T12" s="228"/>
      <c r="U12" s="228"/>
      <c r="V12" s="228"/>
      <c r="W12" s="228"/>
      <c r="X12" s="228"/>
      <c r="Y12" s="228"/>
      <c r="Z12" s="228"/>
      <c r="AA12" s="282"/>
    </row>
    <row r="13" spans="1:27" ht="16" customHeight="1" x14ac:dyDescent="0.4">
      <c r="A13" s="108"/>
      <c r="B13" s="283" t="s">
        <v>231</v>
      </c>
      <c r="C13" s="283"/>
      <c r="D13" s="109" t="s">
        <v>359</v>
      </c>
      <c r="E13" s="109" t="s">
        <v>360</v>
      </c>
      <c r="F13" s="110" t="s">
        <v>361</v>
      </c>
      <c r="G13" s="111"/>
      <c r="H13" s="97"/>
      <c r="I13" s="97"/>
      <c r="J13" s="97"/>
      <c r="K13" s="97"/>
      <c r="L13" s="97"/>
      <c r="M13" s="97"/>
      <c r="N13" s="97"/>
      <c r="O13" s="97"/>
      <c r="P13" s="97"/>
      <c r="Q13" s="97"/>
      <c r="R13" s="97"/>
      <c r="S13" s="97"/>
      <c r="T13" s="97"/>
      <c r="U13" s="97"/>
      <c r="V13" s="97"/>
      <c r="W13" s="97"/>
      <c r="X13" s="97"/>
      <c r="Y13" s="97"/>
      <c r="Z13" s="97"/>
      <c r="AA13" s="97"/>
    </row>
    <row r="14" spans="1:27" ht="16" customHeight="1" x14ac:dyDescent="0.4">
      <c r="A14" s="108"/>
      <c r="B14" s="180" t="s">
        <v>232</v>
      </c>
      <c r="C14" s="180"/>
      <c r="D14" s="151"/>
      <c r="E14" s="151"/>
      <c r="F14" s="153"/>
      <c r="G14" s="97"/>
      <c r="H14" s="97"/>
      <c r="I14" s="97"/>
      <c r="J14" s="97"/>
      <c r="K14" s="97"/>
      <c r="L14" s="97"/>
      <c r="M14" s="97"/>
      <c r="N14" s="97"/>
      <c r="O14" s="97"/>
      <c r="P14" s="97"/>
      <c r="Q14" s="97"/>
      <c r="R14" s="97"/>
      <c r="S14" s="97"/>
      <c r="T14" s="97"/>
      <c r="U14" s="97"/>
      <c r="V14" s="97"/>
      <c r="W14" s="97"/>
      <c r="X14" s="97"/>
      <c r="Y14" s="97"/>
      <c r="Z14" s="97"/>
    </row>
    <row r="15" spans="1:27" ht="16" customHeight="1" x14ac:dyDescent="0.4">
      <c r="A15" s="108"/>
      <c r="B15" s="180" t="s">
        <v>233</v>
      </c>
      <c r="C15" s="180"/>
      <c r="D15" s="148"/>
      <c r="E15" s="148"/>
      <c r="F15" s="154"/>
      <c r="G15" s="97"/>
      <c r="H15" s="97"/>
    </row>
    <row r="16" spans="1:27" ht="16" customHeight="1" x14ac:dyDescent="0.4">
      <c r="A16" s="108"/>
      <c r="B16" s="180" t="s">
        <v>234</v>
      </c>
      <c r="C16" s="180"/>
      <c r="D16" s="148"/>
      <c r="E16" s="148"/>
      <c r="F16" s="154"/>
      <c r="G16" s="97"/>
      <c r="H16" s="97"/>
    </row>
    <row r="17" spans="1:27" ht="16" customHeight="1" x14ac:dyDescent="0.4">
      <c r="A17" s="108"/>
      <c r="B17" s="180" t="s">
        <v>169</v>
      </c>
      <c r="C17" s="180"/>
      <c r="D17" s="148"/>
      <c r="E17" s="148"/>
      <c r="F17" s="154"/>
      <c r="G17" s="97"/>
      <c r="H17" s="97"/>
    </row>
    <row r="18" spans="1:27" ht="16" customHeight="1" x14ac:dyDescent="0.4">
      <c r="A18" s="108"/>
      <c r="B18" s="280" t="s">
        <v>301</v>
      </c>
      <c r="C18" s="281"/>
      <c r="D18" s="152"/>
      <c r="E18" s="152"/>
      <c r="F18" s="155"/>
      <c r="G18" s="97"/>
      <c r="H18" s="97"/>
    </row>
    <row r="19" spans="1:27" s="15" customFormat="1" ht="16" customHeight="1" x14ac:dyDescent="0.4">
      <c r="A19" s="114"/>
      <c r="B19" s="294" t="s">
        <v>235</v>
      </c>
      <c r="C19" s="295"/>
      <c r="D19" s="125"/>
      <c r="E19" s="125"/>
      <c r="F19" s="156"/>
      <c r="G19" s="115"/>
      <c r="H19" s="115"/>
    </row>
    <row r="20" spans="1:27" ht="16" customHeight="1" x14ac:dyDescent="0.4">
      <c r="A20" s="98"/>
      <c r="G20" s="97"/>
      <c r="H20" s="97"/>
    </row>
    <row r="21" spans="1:27" ht="16" customHeight="1" x14ac:dyDescent="0.4">
      <c r="A21" s="8" t="s">
        <v>354</v>
      </c>
    </row>
    <row r="22" spans="1:27" x14ac:dyDescent="0.4">
      <c r="A22" s="48" t="s">
        <v>329</v>
      </c>
      <c r="B22" s="194" t="s">
        <v>315</v>
      </c>
      <c r="C22" s="194"/>
      <c r="D22" s="195" t="str">
        <f>參考!G1</f>
        <v xml:space="preserve">2024 年 11 月 </v>
      </c>
      <c r="E22" s="195"/>
    </row>
    <row r="23" spans="1:27" ht="16" customHeight="1" x14ac:dyDescent="0.4">
      <c r="A23" s="193" t="s">
        <v>237</v>
      </c>
      <c r="B23" s="197" t="s">
        <v>239</v>
      </c>
      <c r="C23" s="197"/>
      <c r="D23" s="190"/>
      <c r="E23" s="190"/>
      <c r="F23" s="99"/>
    </row>
    <row r="24" spans="1:27" ht="32" customHeight="1" x14ac:dyDescent="0.4">
      <c r="A24" s="193"/>
      <c r="B24" s="207" t="s">
        <v>240</v>
      </c>
      <c r="C24" s="207"/>
      <c r="D24" s="289"/>
      <c r="E24" s="289"/>
    </row>
    <row r="25" spans="1:27" x14ac:dyDescent="0.4">
      <c r="A25" s="251" t="s">
        <v>238</v>
      </c>
      <c r="B25" s="285" t="s">
        <v>241</v>
      </c>
      <c r="C25" s="285"/>
      <c r="D25" s="286"/>
      <c r="E25" s="286"/>
    </row>
    <row r="26" spans="1:27" ht="32" customHeight="1" x14ac:dyDescent="0.4">
      <c r="A26" s="251"/>
      <c r="B26" s="287" t="s">
        <v>242</v>
      </c>
      <c r="C26" s="287"/>
      <c r="D26" s="288"/>
      <c r="E26" s="288"/>
    </row>
    <row r="27" spans="1:27" x14ac:dyDescent="0.4">
      <c r="A27" s="299" t="s">
        <v>362</v>
      </c>
      <c r="B27" s="300"/>
      <c r="C27" s="300"/>
      <c r="D27" s="300"/>
      <c r="E27" s="301"/>
    </row>
    <row r="28" spans="1:27" ht="16" customHeight="1" x14ac:dyDescent="0.4"/>
    <row r="29" spans="1:27" x14ac:dyDescent="0.4">
      <c r="A29" s="8" t="s">
        <v>355</v>
      </c>
    </row>
    <row r="30" spans="1:27" x14ac:dyDescent="0.4">
      <c r="A30" s="191" t="s">
        <v>329</v>
      </c>
      <c r="B30" s="194" t="s">
        <v>315</v>
      </c>
      <c r="C30" s="194"/>
      <c r="D30" s="296" t="str">
        <f>參考!G1</f>
        <v xml:space="preserve">2024 年 11 月 </v>
      </c>
      <c r="E30" s="297"/>
      <c r="F30" s="297"/>
      <c r="G30" s="297"/>
      <c r="H30" s="297"/>
      <c r="I30" s="297"/>
      <c r="J30" s="297"/>
      <c r="K30" s="297"/>
      <c r="L30" s="297"/>
      <c r="M30" s="297"/>
      <c r="N30" s="297"/>
      <c r="O30" s="297"/>
      <c r="P30" s="297"/>
      <c r="Q30" s="297"/>
      <c r="R30" s="297"/>
      <c r="S30" s="297"/>
      <c r="T30" s="297"/>
      <c r="U30" s="297"/>
      <c r="V30" s="297"/>
      <c r="W30" s="297"/>
      <c r="X30" s="297"/>
      <c r="Y30" s="297"/>
      <c r="Z30" s="297"/>
      <c r="AA30" s="298"/>
    </row>
    <row r="31" spans="1:27" ht="16" customHeight="1" x14ac:dyDescent="0.4">
      <c r="A31" s="191"/>
      <c r="B31" s="100"/>
      <c r="C31" s="101" t="s">
        <v>168</v>
      </c>
      <c r="D31" s="184" t="str">
        <f t="shared" ref="D31:AA31" si="3">D4</f>
        <v>內科 ICU</v>
      </c>
      <c r="E31" s="184" t="str">
        <f t="shared" si="3"/>
        <v>外科 ICU</v>
      </c>
      <c r="F31" s="184" t="str">
        <f t="shared" si="3"/>
        <v>小兒 ICU</v>
      </c>
      <c r="G31" s="184" t="str">
        <f t="shared" si="3"/>
        <v>新生兒 ICU</v>
      </c>
      <c r="H31" s="184" t="str">
        <f t="shared" si="3"/>
        <v>呼吸治療 ICU</v>
      </c>
      <c r="I31" s="184" t="str">
        <f t="shared" si="3"/>
        <v>負壓隔離床</v>
      </c>
      <c r="J31" s="184" t="str">
        <f t="shared" si="3"/>
        <v>負壓 ICU</v>
      </c>
      <c r="K31" s="184" t="str">
        <f t="shared" si="3"/>
        <v>正壓隔離床</v>
      </c>
      <c r="L31" s="184" t="str">
        <f t="shared" si="3"/>
        <v/>
      </c>
      <c r="M31" s="184" t="str">
        <f t="shared" si="3"/>
        <v/>
      </c>
      <c r="N31" s="184" t="str">
        <f t="shared" si="3"/>
        <v/>
      </c>
      <c r="O31" s="184" t="str">
        <f t="shared" si="3"/>
        <v/>
      </c>
      <c r="P31" s="184" t="str">
        <f t="shared" si="3"/>
        <v/>
      </c>
      <c r="Q31" s="184" t="str">
        <f t="shared" si="3"/>
        <v/>
      </c>
      <c r="R31" s="184" t="str">
        <f t="shared" si="3"/>
        <v/>
      </c>
      <c r="S31" s="184" t="str">
        <f t="shared" si="3"/>
        <v/>
      </c>
      <c r="T31" s="184" t="str">
        <f t="shared" si="3"/>
        <v/>
      </c>
      <c r="U31" s="184" t="str">
        <f t="shared" si="3"/>
        <v/>
      </c>
      <c r="V31" s="184" t="str">
        <f t="shared" si="3"/>
        <v/>
      </c>
      <c r="W31" s="184" t="str">
        <f t="shared" si="3"/>
        <v/>
      </c>
      <c r="X31" s="184" t="str">
        <f t="shared" si="3"/>
        <v/>
      </c>
      <c r="Y31" s="184" t="str">
        <f t="shared" si="3"/>
        <v/>
      </c>
      <c r="Z31" s="184" t="str">
        <f t="shared" si="3"/>
        <v/>
      </c>
      <c r="AA31" s="185" t="str">
        <f t="shared" si="3"/>
        <v/>
      </c>
    </row>
    <row r="32" spans="1:27" x14ac:dyDescent="0.4">
      <c r="A32" s="191"/>
      <c r="B32" s="95" t="s">
        <v>98</v>
      </c>
      <c r="C32" s="96"/>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5"/>
    </row>
    <row r="33" spans="1:27" x14ac:dyDescent="0.4">
      <c r="A33" s="193" t="s">
        <v>224</v>
      </c>
      <c r="B33" s="197" t="s">
        <v>225</v>
      </c>
      <c r="C33" s="197"/>
      <c r="D33" s="65">
        <f t="shared" ref="D33:AA33" si="4">IF(D6,D6,"")</f>
        <v>21</v>
      </c>
      <c r="E33" s="65">
        <f t="shared" si="4"/>
        <v>27</v>
      </c>
      <c r="F33" s="65">
        <f t="shared" si="4"/>
        <v>5</v>
      </c>
      <c r="G33" s="65">
        <f t="shared" si="4"/>
        <v>9</v>
      </c>
      <c r="H33" s="65">
        <f t="shared" si="4"/>
        <v>10</v>
      </c>
      <c r="I33" s="65">
        <f t="shared" si="4"/>
        <v>8</v>
      </c>
      <c r="J33" s="65">
        <f t="shared" si="4"/>
        <v>5</v>
      </c>
      <c r="K33" s="65">
        <f t="shared" si="4"/>
        <v>5</v>
      </c>
      <c r="L33" s="65" t="str">
        <f t="shared" si="4"/>
        <v/>
      </c>
      <c r="M33" s="65" t="str">
        <f t="shared" si="4"/>
        <v/>
      </c>
      <c r="N33" s="65" t="str">
        <f t="shared" si="4"/>
        <v/>
      </c>
      <c r="O33" s="65" t="str">
        <f t="shared" si="4"/>
        <v/>
      </c>
      <c r="P33" s="65" t="str">
        <f t="shared" si="4"/>
        <v/>
      </c>
      <c r="Q33" s="65" t="str">
        <f t="shared" si="4"/>
        <v/>
      </c>
      <c r="R33" s="65" t="str">
        <f t="shared" si="4"/>
        <v/>
      </c>
      <c r="S33" s="65" t="str">
        <f t="shared" si="4"/>
        <v/>
      </c>
      <c r="T33" s="65" t="str">
        <f t="shared" si="4"/>
        <v/>
      </c>
      <c r="U33" s="65" t="str">
        <f t="shared" si="4"/>
        <v/>
      </c>
      <c r="V33" s="65" t="str">
        <f t="shared" si="4"/>
        <v/>
      </c>
      <c r="W33" s="65" t="str">
        <f t="shared" si="4"/>
        <v/>
      </c>
      <c r="X33" s="65" t="str">
        <f t="shared" si="4"/>
        <v/>
      </c>
      <c r="Y33" s="65" t="str">
        <f t="shared" si="4"/>
        <v/>
      </c>
      <c r="Z33" s="65" t="str">
        <f t="shared" si="4"/>
        <v/>
      </c>
      <c r="AA33" s="93" t="str">
        <f t="shared" si="4"/>
        <v/>
      </c>
    </row>
    <row r="34" spans="1:27" x14ac:dyDescent="0.4">
      <c r="A34" s="193"/>
      <c r="B34" s="197" t="s">
        <v>260</v>
      </c>
      <c r="C34" s="197"/>
      <c r="D34" s="80" t="str">
        <f t="shared" ref="D34:AA34" si="5">IF(D7,D7,"")</f>
        <v/>
      </c>
      <c r="E34" s="80" t="str">
        <f t="shared" si="5"/>
        <v/>
      </c>
      <c r="F34" s="80" t="str">
        <f t="shared" si="5"/>
        <v/>
      </c>
      <c r="G34" s="80" t="str">
        <f t="shared" si="5"/>
        <v/>
      </c>
      <c r="H34" s="80" t="str">
        <f t="shared" si="5"/>
        <v/>
      </c>
      <c r="I34" s="80" t="str">
        <f t="shared" si="5"/>
        <v/>
      </c>
      <c r="J34" s="80" t="str">
        <f t="shared" si="5"/>
        <v/>
      </c>
      <c r="K34" s="80" t="str">
        <f t="shared" si="5"/>
        <v/>
      </c>
      <c r="L34" s="80" t="str">
        <f t="shared" si="5"/>
        <v/>
      </c>
      <c r="M34" s="80" t="str">
        <f t="shared" si="5"/>
        <v/>
      </c>
      <c r="N34" s="80" t="str">
        <f t="shared" si="5"/>
        <v/>
      </c>
      <c r="O34" s="80" t="str">
        <f t="shared" si="5"/>
        <v/>
      </c>
      <c r="P34" s="80" t="str">
        <f t="shared" si="5"/>
        <v/>
      </c>
      <c r="Q34" s="80" t="str">
        <f t="shared" si="5"/>
        <v/>
      </c>
      <c r="R34" s="80" t="str">
        <f t="shared" si="5"/>
        <v/>
      </c>
      <c r="S34" s="80" t="str">
        <f t="shared" si="5"/>
        <v/>
      </c>
      <c r="T34" s="80" t="str">
        <f t="shared" si="5"/>
        <v/>
      </c>
      <c r="U34" s="80" t="str">
        <f t="shared" si="5"/>
        <v/>
      </c>
      <c r="V34" s="80" t="str">
        <f t="shared" si="5"/>
        <v/>
      </c>
      <c r="W34" s="80" t="str">
        <f t="shared" si="5"/>
        <v/>
      </c>
      <c r="X34" s="80" t="str">
        <f t="shared" si="5"/>
        <v/>
      </c>
      <c r="Y34" s="80" t="str">
        <f t="shared" si="5"/>
        <v/>
      </c>
      <c r="Z34" s="80" t="str">
        <f t="shared" si="5"/>
        <v/>
      </c>
      <c r="AA34" s="73" t="str">
        <f t="shared" si="5"/>
        <v/>
      </c>
    </row>
    <row r="35" spans="1:27" ht="32" customHeight="1" x14ac:dyDescent="0.4">
      <c r="A35" s="193"/>
      <c r="B35" s="207" t="s">
        <v>227</v>
      </c>
      <c r="C35" s="207"/>
      <c r="D35" s="106" t="str">
        <f t="shared" ref="D35:AA35" si="6">D8</f>
        <v/>
      </c>
      <c r="E35" s="106" t="str">
        <f t="shared" si="6"/>
        <v/>
      </c>
      <c r="F35" s="106" t="str">
        <f t="shared" si="6"/>
        <v/>
      </c>
      <c r="G35" s="106" t="str">
        <f t="shared" si="6"/>
        <v/>
      </c>
      <c r="H35" s="106" t="str">
        <f t="shared" si="6"/>
        <v/>
      </c>
      <c r="I35" s="106" t="str">
        <f t="shared" si="6"/>
        <v/>
      </c>
      <c r="J35" s="106" t="str">
        <f t="shared" si="6"/>
        <v/>
      </c>
      <c r="K35" s="106" t="str">
        <f t="shared" si="6"/>
        <v/>
      </c>
      <c r="L35" s="106" t="str">
        <f t="shared" si="6"/>
        <v/>
      </c>
      <c r="M35" s="106" t="str">
        <f t="shared" si="6"/>
        <v/>
      </c>
      <c r="N35" s="106" t="str">
        <f t="shared" si="6"/>
        <v/>
      </c>
      <c r="O35" s="106" t="str">
        <f t="shared" si="6"/>
        <v/>
      </c>
      <c r="P35" s="106" t="str">
        <f t="shared" si="6"/>
        <v/>
      </c>
      <c r="Q35" s="106" t="str">
        <f t="shared" si="6"/>
        <v/>
      </c>
      <c r="R35" s="106" t="str">
        <f t="shared" si="6"/>
        <v/>
      </c>
      <c r="S35" s="106" t="str">
        <f t="shared" si="6"/>
        <v/>
      </c>
      <c r="T35" s="106" t="str">
        <f t="shared" si="6"/>
        <v/>
      </c>
      <c r="U35" s="106" t="str">
        <f t="shared" si="6"/>
        <v/>
      </c>
      <c r="V35" s="106" t="str">
        <f t="shared" si="6"/>
        <v/>
      </c>
      <c r="W35" s="106" t="str">
        <f t="shared" si="6"/>
        <v/>
      </c>
      <c r="X35" s="106" t="str">
        <f t="shared" si="6"/>
        <v/>
      </c>
      <c r="Y35" s="106" t="str">
        <f t="shared" si="6"/>
        <v/>
      </c>
      <c r="Z35" s="106" t="str">
        <f t="shared" si="6"/>
        <v/>
      </c>
      <c r="AA35" s="71" t="str">
        <f t="shared" si="6"/>
        <v/>
      </c>
    </row>
    <row r="36" spans="1:27" ht="32" customHeight="1" x14ac:dyDescent="0.4">
      <c r="A36" s="265" t="s">
        <v>243</v>
      </c>
      <c r="B36" s="252" t="s">
        <v>296</v>
      </c>
      <c r="C36" s="252"/>
      <c r="D36" s="112" t="str">
        <f>IF(ISNUMBER(D35),ROUNDUP(D35/10,0),"")</f>
        <v/>
      </c>
      <c r="E36" s="112" t="str">
        <f t="shared" ref="E36:AA36" si="7">IF(ISNUMBER(E35),ROUNDUP(E35/10,0),"")</f>
        <v/>
      </c>
      <c r="F36" s="112" t="str">
        <f t="shared" si="7"/>
        <v/>
      </c>
      <c r="G36" s="112" t="str">
        <f t="shared" si="7"/>
        <v/>
      </c>
      <c r="H36" s="112" t="str">
        <f t="shared" si="7"/>
        <v/>
      </c>
      <c r="I36" s="112" t="str">
        <f t="shared" si="7"/>
        <v/>
      </c>
      <c r="J36" s="112" t="str">
        <f t="shared" si="7"/>
        <v/>
      </c>
      <c r="K36" s="112" t="str">
        <f t="shared" si="7"/>
        <v/>
      </c>
      <c r="L36" s="112" t="str">
        <f t="shared" si="7"/>
        <v/>
      </c>
      <c r="M36" s="112" t="str">
        <f t="shared" si="7"/>
        <v/>
      </c>
      <c r="N36" s="112" t="str">
        <f t="shared" si="7"/>
        <v/>
      </c>
      <c r="O36" s="112" t="str">
        <f t="shared" si="7"/>
        <v/>
      </c>
      <c r="P36" s="112" t="str">
        <f t="shared" si="7"/>
        <v/>
      </c>
      <c r="Q36" s="112" t="str">
        <f t="shared" si="7"/>
        <v/>
      </c>
      <c r="R36" s="112" t="str">
        <f t="shared" si="7"/>
        <v/>
      </c>
      <c r="S36" s="112" t="str">
        <f t="shared" si="7"/>
        <v/>
      </c>
      <c r="T36" s="112" t="str">
        <f t="shared" si="7"/>
        <v/>
      </c>
      <c r="U36" s="112" t="str">
        <f t="shared" si="7"/>
        <v/>
      </c>
      <c r="V36" s="112" t="str">
        <f t="shared" si="7"/>
        <v/>
      </c>
      <c r="W36" s="112" t="str">
        <f t="shared" si="7"/>
        <v/>
      </c>
      <c r="X36" s="112" t="str">
        <f t="shared" si="7"/>
        <v/>
      </c>
      <c r="Y36" s="112" t="str">
        <f t="shared" si="7"/>
        <v/>
      </c>
      <c r="Z36" s="112" t="str">
        <f t="shared" si="7"/>
        <v/>
      </c>
      <c r="AA36" s="113" t="str">
        <f t="shared" si="7"/>
        <v/>
      </c>
    </row>
    <row r="37" spans="1:27" ht="32" customHeight="1" x14ac:dyDescent="0.4">
      <c r="A37" s="265"/>
      <c r="B37" s="197" t="s">
        <v>297</v>
      </c>
      <c r="C37" s="197"/>
      <c r="D37" s="105" t="str">
        <f>IF(ISNUMBER(D35),ROUNDUP(D35/15,0),"")</f>
        <v/>
      </c>
      <c r="E37" s="105" t="str">
        <f t="shared" ref="E37:AA37" si="8">IF(ISNUMBER(E35),ROUNDUP(E35/15,0),"")</f>
        <v/>
      </c>
      <c r="F37" s="105" t="str">
        <f t="shared" si="8"/>
        <v/>
      </c>
      <c r="G37" s="105" t="str">
        <f t="shared" si="8"/>
        <v/>
      </c>
      <c r="H37" s="105" t="str">
        <f t="shared" si="8"/>
        <v/>
      </c>
      <c r="I37" s="105" t="str">
        <f t="shared" si="8"/>
        <v/>
      </c>
      <c r="J37" s="105" t="str">
        <f t="shared" si="8"/>
        <v/>
      </c>
      <c r="K37" s="105" t="str">
        <f t="shared" si="8"/>
        <v/>
      </c>
      <c r="L37" s="105" t="str">
        <f t="shared" si="8"/>
        <v/>
      </c>
      <c r="M37" s="105" t="str">
        <f t="shared" si="8"/>
        <v/>
      </c>
      <c r="N37" s="105" t="str">
        <f t="shared" si="8"/>
        <v/>
      </c>
      <c r="O37" s="105" t="str">
        <f t="shared" si="8"/>
        <v/>
      </c>
      <c r="P37" s="105" t="str">
        <f t="shared" si="8"/>
        <v/>
      </c>
      <c r="Q37" s="105" t="str">
        <f t="shared" si="8"/>
        <v/>
      </c>
      <c r="R37" s="105" t="str">
        <f t="shared" si="8"/>
        <v/>
      </c>
      <c r="S37" s="105" t="str">
        <f t="shared" si="8"/>
        <v/>
      </c>
      <c r="T37" s="105" t="str">
        <f t="shared" si="8"/>
        <v/>
      </c>
      <c r="U37" s="105" t="str">
        <f t="shared" si="8"/>
        <v/>
      </c>
      <c r="V37" s="105" t="str">
        <f t="shared" si="8"/>
        <v/>
      </c>
      <c r="W37" s="105" t="str">
        <f t="shared" si="8"/>
        <v/>
      </c>
      <c r="X37" s="105" t="str">
        <f t="shared" si="8"/>
        <v/>
      </c>
      <c r="Y37" s="105" t="str">
        <f t="shared" si="8"/>
        <v/>
      </c>
      <c r="Z37" s="105" t="str">
        <f t="shared" si="8"/>
        <v/>
      </c>
      <c r="AA37" s="116" t="str">
        <f t="shared" si="8"/>
        <v/>
      </c>
    </row>
    <row r="38" spans="1:27" x14ac:dyDescent="0.4">
      <c r="A38" s="265"/>
      <c r="B38" s="197" t="s">
        <v>261</v>
      </c>
      <c r="C38" s="197"/>
      <c r="D38" s="90"/>
      <c r="E38" s="90"/>
      <c r="F38" s="90"/>
      <c r="G38" s="90"/>
      <c r="H38" s="90"/>
      <c r="I38" s="90"/>
      <c r="J38" s="90"/>
      <c r="K38" s="90"/>
      <c r="L38" s="90"/>
      <c r="M38" s="90"/>
      <c r="N38" s="90"/>
      <c r="O38" s="90"/>
      <c r="P38" s="90"/>
      <c r="Q38" s="90"/>
      <c r="R38" s="90"/>
      <c r="S38" s="90"/>
      <c r="T38" s="90"/>
      <c r="U38" s="90"/>
      <c r="V38" s="90"/>
      <c r="W38" s="90"/>
      <c r="X38" s="90"/>
      <c r="Y38" s="90"/>
      <c r="Z38" s="90"/>
      <c r="AA38" s="66"/>
    </row>
    <row r="39" spans="1:27" ht="32" customHeight="1" x14ac:dyDescent="0.4">
      <c r="A39" s="265"/>
      <c r="B39" s="207" t="s">
        <v>262</v>
      </c>
      <c r="C39" s="207"/>
      <c r="D39" s="106" t="str">
        <f>IF(AND(ISNUMBER(D38),D38&lt;&gt;0),ROUNDUP(IF(ISNUMBER(D35),D35,0)/D38,0),"")</f>
        <v/>
      </c>
      <c r="E39" s="106" t="str">
        <f t="shared" ref="E39:AA39" si="9">IF(AND(ISNUMBER(E38),E38&lt;&gt;0),ROUNDUP(IF(ISNUMBER(E35),E35,0)/E38,0),"")</f>
        <v/>
      </c>
      <c r="F39" s="106" t="str">
        <f t="shared" si="9"/>
        <v/>
      </c>
      <c r="G39" s="106" t="str">
        <f t="shared" si="9"/>
        <v/>
      </c>
      <c r="H39" s="106" t="str">
        <f t="shared" si="9"/>
        <v/>
      </c>
      <c r="I39" s="106" t="str">
        <f t="shared" si="9"/>
        <v/>
      </c>
      <c r="J39" s="106" t="str">
        <f t="shared" si="9"/>
        <v/>
      </c>
      <c r="K39" s="106" t="str">
        <f t="shared" si="9"/>
        <v/>
      </c>
      <c r="L39" s="106" t="str">
        <f t="shared" si="9"/>
        <v/>
      </c>
      <c r="M39" s="106" t="str">
        <f t="shared" si="9"/>
        <v/>
      </c>
      <c r="N39" s="106" t="str">
        <f t="shared" si="9"/>
        <v/>
      </c>
      <c r="O39" s="106" t="str">
        <f t="shared" si="9"/>
        <v/>
      </c>
      <c r="P39" s="106" t="str">
        <f t="shared" si="9"/>
        <v/>
      </c>
      <c r="Q39" s="106" t="str">
        <f t="shared" si="9"/>
        <v/>
      </c>
      <c r="R39" s="106" t="str">
        <f t="shared" si="9"/>
        <v/>
      </c>
      <c r="S39" s="106" t="str">
        <f t="shared" si="9"/>
        <v/>
      </c>
      <c r="T39" s="106" t="str">
        <f t="shared" si="9"/>
        <v/>
      </c>
      <c r="U39" s="106" t="str">
        <f t="shared" si="9"/>
        <v/>
      </c>
      <c r="V39" s="106" t="str">
        <f t="shared" si="9"/>
        <v/>
      </c>
      <c r="W39" s="106" t="str">
        <f t="shared" si="9"/>
        <v/>
      </c>
      <c r="X39" s="106" t="str">
        <f t="shared" si="9"/>
        <v/>
      </c>
      <c r="Y39" s="106" t="str">
        <f t="shared" si="9"/>
        <v/>
      </c>
      <c r="Z39" s="106" t="str">
        <f t="shared" si="9"/>
        <v/>
      </c>
      <c r="AA39" s="71" t="str">
        <f t="shared" si="9"/>
        <v/>
      </c>
    </row>
    <row r="41" spans="1:27" x14ac:dyDescent="0.4">
      <c r="A41" s="8" t="s">
        <v>356</v>
      </c>
    </row>
    <row r="42" spans="1:27" x14ac:dyDescent="0.4">
      <c r="A42" s="290" t="s">
        <v>97</v>
      </c>
      <c r="B42" s="194" t="s">
        <v>105</v>
      </c>
      <c r="C42" s="194"/>
      <c r="D42" s="296" t="str">
        <f>參考!G1</f>
        <v xml:space="preserve">2024 年 11 月 </v>
      </c>
      <c r="E42" s="297"/>
      <c r="F42" s="297"/>
      <c r="G42" s="297"/>
      <c r="H42" s="297"/>
      <c r="I42" s="297"/>
      <c r="J42" s="297"/>
      <c r="K42" s="297"/>
      <c r="L42" s="297"/>
      <c r="M42" s="297"/>
      <c r="N42" s="297"/>
      <c r="O42" s="297"/>
      <c r="P42" s="297"/>
      <c r="Q42" s="297"/>
      <c r="R42" s="297"/>
      <c r="S42" s="297"/>
      <c r="T42" s="297"/>
      <c r="U42" s="297"/>
      <c r="V42" s="297"/>
      <c r="W42" s="297"/>
      <c r="X42" s="297"/>
      <c r="Y42" s="297"/>
      <c r="Z42" s="297"/>
      <c r="AA42" s="298"/>
    </row>
    <row r="43" spans="1:27" ht="16.5" customHeight="1" x14ac:dyDescent="0.4">
      <c r="A43" s="290"/>
      <c r="B43" s="100"/>
      <c r="C43" s="101" t="s">
        <v>168</v>
      </c>
      <c r="D43" s="291" t="str">
        <f t="shared" ref="D43:AA43" si="10">D4</f>
        <v>內科 ICU</v>
      </c>
      <c r="E43" s="291" t="str">
        <f t="shared" si="10"/>
        <v>外科 ICU</v>
      </c>
      <c r="F43" s="291" t="str">
        <f t="shared" si="10"/>
        <v>小兒 ICU</v>
      </c>
      <c r="G43" s="291" t="str">
        <f t="shared" si="10"/>
        <v>新生兒 ICU</v>
      </c>
      <c r="H43" s="291" t="str">
        <f t="shared" si="10"/>
        <v>呼吸治療 ICU</v>
      </c>
      <c r="I43" s="291" t="str">
        <f t="shared" si="10"/>
        <v>負壓隔離床</v>
      </c>
      <c r="J43" s="291" t="str">
        <f t="shared" si="10"/>
        <v>負壓 ICU</v>
      </c>
      <c r="K43" s="291" t="str">
        <f t="shared" si="10"/>
        <v>正壓隔離床</v>
      </c>
      <c r="L43" s="291" t="str">
        <f t="shared" si="10"/>
        <v/>
      </c>
      <c r="M43" s="291" t="str">
        <f t="shared" si="10"/>
        <v/>
      </c>
      <c r="N43" s="291" t="str">
        <f t="shared" si="10"/>
        <v/>
      </c>
      <c r="O43" s="291" t="str">
        <f t="shared" si="10"/>
        <v/>
      </c>
      <c r="P43" s="291" t="str">
        <f t="shared" si="10"/>
        <v/>
      </c>
      <c r="Q43" s="291" t="str">
        <f t="shared" si="10"/>
        <v/>
      </c>
      <c r="R43" s="291" t="str">
        <f t="shared" si="10"/>
        <v/>
      </c>
      <c r="S43" s="291" t="str">
        <f t="shared" si="10"/>
        <v/>
      </c>
      <c r="T43" s="291" t="str">
        <f t="shared" si="10"/>
        <v/>
      </c>
      <c r="U43" s="291" t="str">
        <f t="shared" si="10"/>
        <v/>
      </c>
      <c r="V43" s="291" t="str">
        <f t="shared" si="10"/>
        <v/>
      </c>
      <c r="W43" s="291" t="str">
        <f t="shared" si="10"/>
        <v/>
      </c>
      <c r="X43" s="291" t="str">
        <f t="shared" si="10"/>
        <v/>
      </c>
      <c r="Y43" s="291" t="str">
        <f t="shared" si="10"/>
        <v/>
      </c>
      <c r="Z43" s="291" t="str">
        <f t="shared" si="10"/>
        <v/>
      </c>
      <c r="AA43" s="305" t="str">
        <f t="shared" si="10"/>
        <v/>
      </c>
    </row>
    <row r="44" spans="1:27" x14ac:dyDescent="0.4">
      <c r="A44" s="290"/>
      <c r="B44" s="95" t="s">
        <v>98</v>
      </c>
      <c r="C44" s="96"/>
      <c r="D44" s="291"/>
      <c r="E44" s="291"/>
      <c r="F44" s="291"/>
      <c r="G44" s="291"/>
      <c r="H44" s="291"/>
      <c r="I44" s="291"/>
      <c r="J44" s="291"/>
      <c r="K44" s="291"/>
      <c r="L44" s="291"/>
      <c r="M44" s="291"/>
      <c r="N44" s="291"/>
      <c r="O44" s="291"/>
      <c r="P44" s="291"/>
      <c r="Q44" s="291"/>
      <c r="R44" s="291"/>
      <c r="S44" s="291"/>
      <c r="T44" s="291"/>
      <c r="U44" s="291"/>
      <c r="V44" s="291"/>
      <c r="W44" s="291"/>
      <c r="X44" s="291"/>
      <c r="Y44" s="291"/>
      <c r="Z44" s="291"/>
      <c r="AA44" s="305"/>
    </row>
    <row r="45" spans="1:27" x14ac:dyDescent="0.4">
      <c r="A45" s="293" t="s">
        <v>244</v>
      </c>
      <c r="B45" s="252" t="s">
        <v>245</v>
      </c>
      <c r="C45" s="252"/>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8"/>
    </row>
    <row r="46" spans="1:27" ht="32" customHeight="1" x14ac:dyDescent="0.4">
      <c r="A46" s="293"/>
      <c r="B46" s="197" t="s">
        <v>246</v>
      </c>
      <c r="C46" s="197"/>
      <c r="D46" s="90"/>
      <c r="E46" s="90"/>
      <c r="F46" s="90"/>
      <c r="G46" s="90"/>
      <c r="H46" s="90"/>
      <c r="I46" s="90"/>
      <c r="J46" s="90"/>
      <c r="K46" s="90"/>
      <c r="L46" s="90"/>
      <c r="M46" s="90"/>
      <c r="N46" s="90"/>
      <c r="O46" s="90"/>
      <c r="P46" s="90"/>
      <c r="Q46" s="90"/>
      <c r="R46" s="90"/>
      <c r="S46" s="90"/>
      <c r="T46" s="90"/>
      <c r="U46" s="90"/>
      <c r="V46" s="90"/>
      <c r="W46" s="90"/>
      <c r="X46" s="90"/>
      <c r="Y46" s="90"/>
      <c r="Z46" s="90"/>
      <c r="AA46" s="66"/>
    </row>
    <row r="47" spans="1:27" ht="32" customHeight="1" x14ac:dyDescent="0.4">
      <c r="A47" s="293"/>
      <c r="B47" s="197" t="s">
        <v>247</v>
      </c>
      <c r="C47" s="197"/>
      <c r="D47" s="132" t="str">
        <f>IF(AND(ISNUMBER(D45),D45&lt;&gt;0),IF(ISNUMBER(D46),D46,0)/D45,"")</f>
        <v/>
      </c>
      <c r="E47" s="132" t="str">
        <f t="shared" ref="E47:AA47" si="11">IF(AND(ISNUMBER(E45),E45&lt;&gt;0),IF(ISNUMBER(E46),E46,0)/E45,"")</f>
        <v/>
      </c>
      <c r="F47" s="132" t="str">
        <f t="shared" si="11"/>
        <v/>
      </c>
      <c r="G47" s="132" t="str">
        <f t="shared" si="11"/>
        <v/>
      </c>
      <c r="H47" s="132" t="str">
        <f t="shared" si="11"/>
        <v/>
      </c>
      <c r="I47" s="132" t="str">
        <f t="shared" si="11"/>
        <v/>
      </c>
      <c r="J47" s="132" t="str">
        <f t="shared" si="11"/>
        <v/>
      </c>
      <c r="K47" s="132" t="str">
        <f t="shared" si="11"/>
        <v/>
      </c>
      <c r="L47" s="132" t="str">
        <f t="shared" si="11"/>
        <v/>
      </c>
      <c r="M47" s="132" t="str">
        <f t="shared" si="11"/>
        <v/>
      </c>
      <c r="N47" s="132" t="str">
        <f t="shared" si="11"/>
        <v/>
      </c>
      <c r="O47" s="132" t="str">
        <f t="shared" si="11"/>
        <v/>
      </c>
      <c r="P47" s="132" t="str">
        <f t="shared" si="11"/>
        <v/>
      </c>
      <c r="Q47" s="132" t="str">
        <f t="shared" si="11"/>
        <v/>
      </c>
      <c r="R47" s="132" t="str">
        <f t="shared" si="11"/>
        <v/>
      </c>
      <c r="S47" s="132" t="str">
        <f t="shared" si="11"/>
        <v/>
      </c>
      <c r="T47" s="132" t="str">
        <f t="shared" si="11"/>
        <v/>
      </c>
      <c r="U47" s="132" t="str">
        <f t="shared" si="11"/>
        <v/>
      </c>
      <c r="V47" s="132" t="str">
        <f t="shared" si="11"/>
        <v/>
      </c>
      <c r="W47" s="132" t="str">
        <f t="shared" si="11"/>
        <v/>
      </c>
      <c r="X47" s="157" t="str">
        <f t="shared" si="11"/>
        <v/>
      </c>
      <c r="Y47" s="132" t="str">
        <f t="shared" si="11"/>
        <v/>
      </c>
      <c r="Z47" s="132" t="str">
        <f t="shared" si="11"/>
        <v/>
      </c>
      <c r="AA47" s="133" t="str">
        <f t="shared" si="11"/>
        <v/>
      </c>
    </row>
    <row r="48" spans="1:27" ht="32" customHeight="1" x14ac:dyDescent="0.4">
      <c r="A48" s="293"/>
      <c r="B48" s="197" t="s">
        <v>248</v>
      </c>
      <c r="C48" s="197"/>
      <c r="D48" s="91"/>
      <c r="E48" s="91"/>
      <c r="F48" s="91"/>
      <c r="G48" s="91"/>
      <c r="H48" s="91"/>
      <c r="I48" s="91"/>
      <c r="J48" s="91"/>
      <c r="K48" s="91"/>
      <c r="L48" s="91"/>
      <c r="M48" s="91"/>
      <c r="N48" s="91"/>
      <c r="O48" s="91"/>
      <c r="P48" s="91"/>
      <c r="Q48" s="91"/>
      <c r="R48" s="91"/>
      <c r="S48" s="91"/>
      <c r="T48" s="91"/>
      <c r="U48" s="91"/>
      <c r="V48" s="91"/>
      <c r="W48" s="91"/>
      <c r="X48" s="91"/>
      <c r="Y48" s="91"/>
      <c r="Z48" s="91"/>
      <c r="AA48" s="119"/>
    </row>
    <row r="49" spans="1:27" x14ac:dyDescent="0.4">
      <c r="A49" s="293"/>
      <c r="B49" s="197" t="s">
        <v>249</v>
      </c>
      <c r="C49" s="197"/>
      <c r="D49" s="91"/>
      <c r="E49" s="91"/>
      <c r="F49" s="91"/>
      <c r="G49" s="91"/>
      <c r="H49" s="91"/>
      <c r="I49" s="91"/>
      <c r="J49" s="91"/>
      <c r="K49" s="91"/>
      <c r="L49" s="91"/>
      <c r="M49" s="91"/>
      <c r="N49" s="91"/>
      <c r="O49" s="91"/>
      <c r="P49" s="91"/>
      <c r="Q49" s="91"/>
      <c r="R49" s="91"/>
      <c r="S49" s="91"/>
      <c r="T49" s="91"/>
      <c r="U49" s="91"/>
      <c r="V49" s="91"/>
      <c r="W49" s="91"/>
      <c r="X49" s="91"/>
      <c r="Y49" s="91"/>
      <c r="Z49" s="91"/>
      <c r="AA49" s="119"/>
    </row>
    <row r="50" spans="1:27" x14ac:dyDescent="0.4">
      <c r="A50" s="293"/>
      <c r="B50" s="197" t="s">
        <v>250</v>
      </c>
      <c r="C50" s="197"/>
      <c r="D50" s="91"/>
      <c r="E50" s="91"/>
      <c r="F50" s="91"/>
      <c r="G50" s="91"/>
      <c r="H50" s="91"/>
      <c r="I50" s="91"/>
      <c r="J50" s="91"/>
      <c r="K50" s="91"/>
      <c r="L50" s="91"/>
      <c r="M50" s="91"/>
      <c r="N50" s="91"/>
      <c r="O50" s="91"/>
      <c r="P50" s="91"/>
      <c r="Q50" s="91"/>
      <c r="R50" s="91"/>
      <c r="S50" s="91"/>
      <c r="T50" s="91"/>
      <c r="U50" s="91"/>
      <c r="V50" s="91"/>
      <c r="W50" s="91"/>
      <c r="X50" s="91"/>
      <c r="Y50" s="91"/>
      <c r="Z50" s="91"/>
      <c r="AA50" s="119"/>
    </row>
    <row r="51" spans="1:27" ht="16" customHeight="1" x14ac:dyDescent="0.4">
      <c r="A51" s="293"/>
      <c r="B51" s="197" t="s">
        <v>251</v>
      </c>
      <c r="C51" s="197"/>
      <c r="D51" s="90"/>
      <c r="E51" s="90"/>
      <c r="F51" s="90"/>
      <c r="G51" s="90"/>
      <c r="H51" s="90"/>
      <c r="I51" s="90"/>
      <c r="J51" s="90"/>
      <c r="K51" s="90"/>
      <c r="L51" s="90"/>
      <c r="M51" s="90"/>
      <c r="N51" s="90"/>
      <c r="O51" s="90"/>
      <c r="P51" s="90"/>
      <c r="Q51" s="90"/>
      <c r="R51" s="90"/>
      <c r="S51" s="90"/>
      <c r="T51" s="90"/>
      <c r="U51" s="90"/>
      <c r="V51" s="90"/>
      <c r="W51" s="90"/>
      <c r="X51" s="90"/>
      <c r="Y51" s="90"/>
      <c r="Z51" s="90"/>
      <c r="AA51" s="66"/>
    </row>
    <row r="52" spans="1:27" ht="16" customHeight="1" x14ac:dyDescent="0.4">
      <c r="A52" s="293"/>
      <c r="B52" s="197" t="s">
        <v>252</v>
      </c>
      <c r="C52" s="197"/>
      <c r="D52" s="90"/>
      <c r="E52" s="90"/>
      <c r="F52" s="90"/>
      <c r="G52" s="90"/>
      <c r="H52" s="90"/>
      <c r="I52" s="90"/>
      <c r="J52" s="90"/>
      <c r="K52" s="90"/>
      <c r="L52" s="90"/>
      <c r="M52" s="90"/>
      <c r="N52" s="90"/>
      <c r="O52" s="90"/>
      <c r="P52" s="90"/>
      <c r="Q52" s="90"/>
      <c r="R52" s="90"/>
      <c r="S52" s="90"/>
      <c r="T52" s="90"/>
      <c r="U52" s="90"/>
      <c r="V52" s="90"/>
      <c r="W52" s="90"/>
      <c r="X52" s="90"/>
      <c r="Y52" s="90"/>
      <c r="Z52" s="90"/>
      <c r="AA52" s="66"/>
    </row>
    <row r="53" spans="1:27" ht="16" customHeight="1" x14ac:dyDescent="0.4">
      <c r="A53" s="293"/>
      <c r="B53" s="197" t="s">
        <v>253</v>
      </c>
      <c r="C53" s="197"/>
      <c r="D53" s="121" t="str">
        <f>IF(AND(ISNUMBER(D51),D51&lt;&gt;0),IF(ISNUMBER(D52),D52,0)/D51*1000,"")</f>
        <v/>
      </c>
      <c r="E53" s="121" t="str">
        <f t="shared" ref="E53:AA53" si="12">IF(AND(ISNUMBER(E51),E51&lt;&gt;0),IF(ISNUMBER(E52),E52,0)/E51*1000,"")</f>
        <v/>
      </c>
      <c r="F53" s="121" t="str">
        <f t="shared" si="12"/>
        <v/>
      </c>
      <c r="G53" s="121" t="str">
        <f t="shared" si="12"/>
        <v/>
      </c>
      <c r="H53" s="121" t="str">
        <f t="shared" si="12"/>
        <v/>
      </c>
      <c r="I53" s="121" t="str">
        <f t="shared" si="12"/>
        <v/>
      </c>
      <c r="J53" s="121" t="str">
        <f t="shared" si="12"/>
        <v/>
      </c>
      <c r="K53" s="121" t="str">
        <f t="shared" si="12"/>
        <v/>
      </c>
      <c r="L53" s="121" t="str">
        <f t="shared" si="12"/>
        <v/>
      </c>
      <c r="M53" s="121" t="str">
        <f t="shared" si="12"/>
        <v/>
      </c>
      <c r="N53" s="121" t="str">
        <f t="shared" si="12"/>
        <v/>
      </c>
      <c r="O53" s="121" t="str">
        <f t="shared" si="12"/>
        <v/>
      </c>
      <c r="P53" s="121" t="str">
        <f t="shared" si="12"/>
        <v/>
      </c>
      <c r="Q53" s="121" t="str">
        <f t="shared" si="12"/>
        <v/>
      </c>
      <c r="R53" s="121" t="str">
        <f t="shared" si="12"/>
        <v/>
      </c>
      <c r="S53" s="121" t="str">
        <f t="shared" si="12"/>
        <v/>
      </c>
      <c r="T53" s="121" t="str">
        <f t="shared" si="12"/>
        <v/>
      </c>
      <c r="U53" s="121" t="str">
        <f t="shared" si="12"/>
        <v/>
      </c>
      <c r="V53" s="121" t="str">
        <f t="shared" si="12"/>
        <v/>
      </c>
      <c r="W53" s="121" t="str">
        <f t="shared" si="12"/>
        <v/>
      </c>
      <c r="X53" s="121" t="str">
        <f t="shared" si="12"/>
        <v/>
      </c>
      <c r="Y53" s="121" t="str">
        <f t="shared" si="12"/>
        <v/>
      </c>
      <c r="Z53" s="121" t="str">
        <f t="shared" si="12"/>
        <v/>
      </c>
      <c r="AA53" s="134" t="str">
        <f t="shared" si="12"/>
        <v/>
      </c>
    </row>
    <row r="54" spans="1:27" ht="16" customHeight="1" x14ac:dyDescent="0.4">
      <c r="A54" s="293"/>
      <c r="B54" s="197" t="s">
        <v>254</v>
      </c>
      <c r="C54" s="197"/>
      <c r="D54" s="103"/>
      <c r="E54" s="103"/>
      <c r="F54" s="103"/>
      <c r="G54" s="103"/>
      <c r="H54" s="103"/>
      <c r="I54" s="103"/>
      <c r="J54" s="103"/>
      <c r="K54" s="103"/>
      <c r="L54" s="103"/>
      <c r="M54" s="103"/>
      <c r="N54" s="103"/>
      <c r="O54" s="103"/>
      <c r="P54" s="103"/>
      <c r="Q54" s="103"/>
      <c r="R54" s="103"/>
      <c r="S54" s="103"/>
      <c r="T54" s="103"/>
      <c r="U54" s="103"/>
      <c r="V54" s="103"/>
      <c r="W54" s="103"/>
      <c r="X54" s="103"/>
      <c r="Y54" s="103"/>
      <c r="Z54" s="103"/>
      <c r="AA54" s="104"/>
    </row>
    <row r="55" spans="1:27" ht="16" customHeight="1" x14ac:dyDescent="0.4">
      <c r="A55" s="293"/>
      <c r="B55" s="197" t="s">
        <v>255</v>
      </c>
      <c r="C55" s="197"/>
      <c r="D55" s="90"/>
      <c r="E55" s="90"/>
      <c r="F55" s="90"/>
      <c r="G55" s="90"/>
      <c r="H55" s="90"/>
      <c r="I55" s="90"/>
      <c r="J55" s="90"/>
      <c r="K55" s="90"/>
      <c r="L55" s="90"/>
      <c r="M55" s="90"/>
      <c r="N55" s="90"/>
      <c r="O55" s="90"/>
      <c r="P55" s="90"/>
      <c r="Q55" s="90"/>
      <c r="R55" s="90"/>
      <c r="S55" s="90"/>
      <c r="T55" s="90"/>
      <c r="U55" s="90"/>
      <c r="V55" s="90"/>
      <c r="W55" s="90"/>
      <c r="X55" s="90"/>
      <c r="Y55" s="90"/>
      <c r="Z55" s="90"/>
      <c r="AA55" s="66"/>
    </row>
    <row r="56" spans="1:27" ht="16" customHeight="1" x14ac:dyDescent="0.4">
      <c r="A56" s="293"/>
      <c r="B56" s="197" t="s">
        <v>256</v>
      </c>
      <c r="C56" s="197"/>
      <c r="D56" s="90"/>
      <c r="E56" s="90"/>
      <c r="F56" s="90"/>
      <c r="G56" s="90"/>
      <c r="H56" s="90"/>
      <c r="I56" s="90"/>
      <c r="J56" s="90"/>
      <c r="K56" s="90"/>
      <c r="L56" s="90"/>
      <c r="M56" s="90"/>
      <c r="N56" s="90"/>
      <c r="O56" s="90"/>
      <c r="P56" s="90"/>
      <c r="Q56" s="90"/>
      <c r="R56" s="90"/>
      <c r="S56" s="90"/>
      <c r="T56" s="90"/>
      <c r="U56" s="90"/>
      <c r="V56" s="90"/>
      <c r="W56" s="90"/>
      <c r="X56" s="90"/>
      <c r="Y56" s="90"/>
      <c r="Z56" s="90"/>
      <c r="AA56" s="66"/>
    </row>
    <row r="57" spans="1:27" ht="16" customHeight="1" x14ac:dyDescent="0.4">
      <c r="A57" s="293"/>
      <c r="B57" s="197" t="s">
        <v>257</v>
      </c>
      <c r="C57" s="197"/>
      <c r="D57" s="122" t="str">
        <f>IF(AND(ISNUMBER(D55),D55&lt;&gt;0),IF(ISNUMBER(D56),D56,0)/D55,"")</f>
        <v/>
      </c>
      <c r="E57" s="122" t="str">
        <f t="shared" ref="E57:AA57" si="13">IF(AND(ISNUMBER(E55),E55&lt;&gt;0),IF(ISNUMBER(E56),E56,0)/E55,"")</f>
        <v/>
      </c>
      <c r="F57" s="122" t="str">
        <f t="shared" si="13"/>
        <v/>
      </c>
      <c r="G57" s="122" t="str">
        <f t="shared" si="13"/>
        <v/>
      </c>
      <c r="H57" s="122" t="str">
        <f t="shared" si="13"/>
        <v/>
      </c>
      <c r="I57" s="122" t="str">
        <f t="shared" si="13"/>
        <v/>
      </c>
      <c r="J57" s="122" t="str">
        <f t="shared" si="13"/>
        <v/>
      </c>
      <c r="K57" s="122" t="str">
        <f t="shared" si="13"/>
        <v/>
      </c>
      <c r="L57" s="122" t="str">
        <f t="shared" si="13"/>
        <v/>
      </c>
      <c r="M57" s="122" t="str">
        <f t="shared" si="13"/>
        <v/>
      </c>
      <c r="N57" s="122" t="str">
        <f t="shared" si="13"/>
        <v/>
      </c>
      <c r="O57" s="122" t="str">
        <f t="shared" si="13"/>
        <v/>
      </c>
      <c r="P57" s="122" t="str">
        <f t="shared" si="13"/>
        <v/>
      </c>
      <c r="Q57" s="122" t="str">
        <f t="shared" si="13"/>
        <v/>
      </c>
      <c r="R57" s="122" t="str">
        <f t="shared" si="13"/>
        <v/>
      </c>
      <c r="S57" s="122" t="str">
        <f t="shared" si="13"/>
        <v/>
      </c>
      <c r="T57" s="122" t="str">
        <f t="shared" si="13"/>
        <v/>
      </c>
      <c r="U57" s="122" t="str">
        <f t="shared" si="13"/>
        <v/>
      </c>
      <c r="V57" s="122" t="str">
        <f t="shared" si="13"/>
        <v/>
      </c>
      <c r="W57" s="122" t="str">
        <f t="shared" si="13"/>
        <v/>
      </c>
      <c r="X57" s="122" t="str">
        <f t="shared" si="13"/>
        <v/>
      </c>
      <c r="Y57" s="122" t="str">
        <f t="shared" si="13"/>
        <v/>
      </c>
      <c r="Z57" s="122" t="str">
        <f t="shared" si="13"/>
        <v/>
      </c>
      <c r="AA57" s="92" t="str">
        <f t="shared" si="13"/>
        <v/>
      </c>
    </row>
    <row r="58" spans="1:27" ht="32" customHeight="1" x14ac:dyDescent="0.4">
      <c r="A58" s="102"/>
      <c r="B58" s="131" t="s">
        <v>258</v>
      </c>
      <c r="C58" s="32"/>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33"/>
    </row>
    <row r="59" spans="1:27" s="15" customFormat="1" ht="32" customHeight="1" x14ac:dyDescent="0.4">
      <c r="A59" s="123"/>
      <c r="B59" s="124" t="s">
        <v>170</v>
      </c>
      <c r="C59" s="32"/>
      <c r="D59" s="146"/>
      <c r="E59" s="146"/>
      <c r="F59" s="146"/>
      <c r="G59" s="146"/>
      <c r="H59" s="146"/>
      <c r="I59" s="146"/>
      <c r="J59" s="146"/>
      <c r="K59" s="146"/>
      <c r="L59" s="146"/>
      <c r="M59" s="146"/>
      <c r="N59" s="146"/>
      <c r="O59" s="146"/>
      <c r="P59" s="146"/>
      <c r="Q59" s="146"/>
      <c r="R59" s="146"/>
      <c r="S59" s="146"/>
      <c r="T59" s="146"/>
      <c r="U59" s="146"/>
      <c r="V59" s="146"/>
      <c r="W59" s="146"/>
      <c r="X59" s="146"/>
      <c r="Y59" s="146"/>
      <c r="Z59" s="146"/>
      <c r="AA59" s="33"/>
    </row>
    <row r="60" spans="1:27" ht="48" customHeight="1" x14ac:dyDescent="0.4">
      <c r="A60" s="299" t="s">
        <v>236</v>
      </c>
      <c r="B60" s="300"/>
      <c r="C60" s="300"/>
      <c r="D60" s="300"/>
      <c r="E60" s="300"/>
      <c r="F60" s="300"/>
      <c r="G60" s="300"/>
      <c r="H60" s="300"/>
      <c r="I60" s="300"/>
      <c r="J60" s="300"/>
      <c r="K60" s="300"/>
      <c r="L60" s="300"/>
      <c r="M60" s="300"/>
      <c r="N60" s="300"/>
      <c r="O60" s="300"/>
      <c r="P60" s="300"/>
      <c r="Q60" s="300"/>
      <c r="R60" s="300"/>
      <c r="S60" s="300"/>
      <c r="T60" s="300"/>
      <c r="U60" s="300"/>
      <c r="V60" s="300"/>
      <c r="W60" s="300"/>
      <c r="X60" s="300"/>
      <c r="Y60" s="300"/>
      <c r="Z60" s="300"/>
      <c r="AA60" s="301"/>
    </row>
    <row r="61" spans="1:27" ht="16" customHeight="1" x14ac:dyDescent="0.4">
      <c r="A61" s="48" t="s">
        <v>329</v>
      </c>
      <c r="B61" s="194" t="s">
        <v>315</v>
      </c>
      <c r="C61" s="194"/>
      <c r="D61" s="195" t="str">
        <f>參考!G1</f>
        <v xml:space="preserve">2024 年 11 月 </v>
      </c>
      <c r="E61" s="195"/>
    </row>
    <row r="62" spans="1:27" x14ac:dyDescent="0.4">
      <c r="A62" s="224" t="s">
        <v>363</v>
      </c>
      <c r="B62" s="197" t="s">
        <v>259</v>
      </c>
      <c r="C62" s="197"/>
      <c r="D62" s="190"/>
      <c r="E62" s="190"/>
    </row>
    <row r="63" spans="1:27" ht="32" customHeight="1" x14ac:dyDescent="0.4">
      <c r="A63" s="224"/>
      <c r="B63" s="197" t="s">
        <v>364</v>
      </c>
      <c r="C63" s="197"/>
      <c r="D63" s="190"/>
      <c r="E63" s="190"/>
    </row>
    <row r="64" spans="1:27" ht="32" customHeight="1" x14ac:dyDescent="0.4">
      <c r="A64" s="224"/>
      <c r="B64" s="197" t="s">
        <v>365</v>
      </c>
      <c r="C64" s="197"/>
      <c r="D64" s="278" t="str">
        <f>IF(AND(ISNUMBER(D62),D62&lt;&gt;0),IF(ISNUMBER(D63),D63,0)/D62,"")</f>
        <v/>
      </c>
      <c r="E64" s="278"/>
    </row>
    <row r="65" spans="1:5" x14ac:dyDescent="0.4">
      <c r="A65" s="224"/>
      <c r="B65" s="197" t="s">
        <v>366</v>
      </c>
      <c r="C65" s="197"/>
      <c r="D65" s="304"/>
      <c r="E65" s="304"/>
    </row>
    <row r="66" spans="1:5" x14ac:dyDescent="0.4">
      <c r="A66" s="224"/>
      <c r="B66" s="207" t="s">
        <v>367</v>
      </c>
      <c r="C66" s="207"/>
      <c r="D66" s="292"/>
      <c r="E66" s="292"/>
    </row>
  </sheetData>
  <sheetProtection insertRows="0" selectLockedCells="1"/>
  <mergeCells count="147">
    <mergeCell ref="B19:C19"/>
    <mergeCell ref="D30:AA30"/>
    <mergeCell ref="D42:AA42"/>
    <mergeCell ref="A60:AA60"/>
    <mergeCell ref="A27:E27"/>
    <mergeCell ref="A9:A12"/>
    <mergeCell ref="D64:E64"/>
    <mergeCell ref="B65:C65"/>
    <mergeCell ref="D65:E65"/>
    <mergeCell ref="B51:C51"/>
    <mergeCell ref="B52:C52"/>
    <mergeCell ref="B53:C53"/>
    <mergeCell ref="B54:C54"/>
    <mergeCell ref="B55:C55"/>
    <mergeCell ref="B56:C56"/>
    <mergeCell ref="Y43:Y44"/>
    <mergeCell ref="Z43:Z44"/>
    <mergeCell ref="AA43:AA44"/>
    <mergeCell ref="S43:S44"/>
    <mergeCell ref="T43:T44"/>
    <mergeCell ref="U43:U44"/>
    <mergeCell ref="V43:V44"/>
    <mergeCell ref="W43:W44"/>
    <mergeCell ref="X43:X44"/>
    <mergeCell ref="A62:A66"/>
    <mergeCell ref="B62:C62"/>
    <mergeCell ref="D62:E62"/>
    <mergeCell ref="B63:C63"/>
    <mergeCell ref="D63:E63"/>
    <mergeCell ref="B64:C64"/>
    <mergeCell ref="A45:A57"/>
    <mergeCell ref="B45:C45"/>
    <mergeCell ref="B46:C46"/>
    <mergeCell ref="B47:C47"/>
    <mergeCell ref="B48:C48"/>
    <mergeCell ref="B49:C49"/>
    <mergeCell ref="B50:C50"/>
    <mergeCell ref="I43:I44"/>
    <mergeCell ref="J43:J44"/>
    <mergeCell ref="K43:K44"/>
    <mergeCell ref="L43:L44"/>
    <mergeCell ref="B66:C66"/>
    <mergeCell ref="D66:E66"/>
    <mergeCell ref="B57:C57"/>
    <mergeCell ref="B61:C61"/>
    <mergeCell ref="D61:E61"/>
    <mergeCell ref="A36:A39"/>
    <mergeCell ref="B36:C36"/>
    <mergeCell ref="B37:C37"/>
    <mergeCell ref="B38:C38"/>
    <mergeCell ref="B39:C39"/>
    <mergeCell ref="A42:A44"/>
    <mergeCell ref="B42:C42"/>
    <mergeCell ref="W31:W32"/>
    <mergeCell ref="X31:X32"/>
    <mergeCell ref="G31:G32"/>
    <mergeCell ref="H31:H32"/>
    <mergeCell ref="I31:I32"/>
    <mergeCell ref="J31:J32"/>
    <mergeCell ref="M43:M44"/>
    <mergeCell ref="N43:N44"/>
    <mergeCell ref="O43:O44"/>
    <mergeCell ref="P43:P44"/>
    <mergeCell ref="Q43:Q44"/>
    <mergeCell ref="R43:R44"/>
    <mergeCell ref="D43:D44"/>
    <mergeCell ref="E43:E44"/>
    <mergeCell ref="F43:F44"/>
    <mergeCell ref="G43:G44"/>
    <mergeCell ref="H43:H44"/>
    <mergeCell ref="Y31:Y32"/>
    <mergeCell ref="Z31:Z32"/>
    <mergeCell ref="AA31:AA32"/>
    <mergeCell ref="A33:A35"/>
    <mergeCell ref="B33:C33"/>
    <mergeCell ref="B34:C34"/>
    <mergeCell ref="B35:C35"/>
    <mergeCell ref="Q31:Q32"/>
    <mergeCell ref="R31:R32"/>
    <mergeCell ref="S31:S32"/>
    <mergeCell ref="T31:T32"/>
    <mergeCell ref="U31:U32"/>
    <mergeCell ref="V31:V32"/>
    <mergeCell ref="K31:K32"/>
    <mergeCell ref="L31:L32"/>
    <mergeCell ref="M31:M32"/>
    <mergeCell ref="N31:N32"/>
    <mergeCell ref="O31:O32"/>
    <mergeCell ref="P31:P32"/>
    <mergeCell ref="A30:A32"/>
    <mergeCell ref="B30:C30"/>
    <mergeCell ref="D31:D32"/>
    <mergeCell ref="E31:E32"/>
    <mergeCell ref="F31:F32"/>
    <mergeCell ref="A25:A26"/>
    <mergeCell ref="B25:C25"/>
    <mergeCell ref="D25:E25"/>
    <mergeCell ref="B26:C26"/>
    <mergeCell ref="D26:E26"/>
    <mergeCell ref="B22:C22"/>
    <mergeCell ref="D22:E22"/>
    <mergeCell ref="A23:A24"/>
    <mergeCell ref="B23:C23"/>
    <mergeCell ref="D23:E23"/>
    <mergeCell ref="B24:C24"/>
    <mergeCell ref="D24:E24"/>
    <mergeCell ref="A6:A8"/>
    <mergeCell ref="B6:C6"/>
    <mergeCell ref="B7:C7"/>
    <mergeCell ref="B8:C8"/>
    <mergeCell ref="Q4:Q5"/>
    <mergeCell ref="R4:R5"/>
    <mergeCell ref="S4:S5"/>
    <mergeCell ref="T4:T5"/>
    <mergeCell ref="U4:U5"/>
    <mergeCell ref="K4:K5"/>
    <mergeCell ref="L4:L5"/>
    <mergeCell ref="M4:M5"/>
    <mergeCell ref="N4:N5"/>
    <mergeCell ref="O4:O5"/>
    <mergeCell ref="P4:P5"/>
    <mergeCell ref="A3:A5"/>
    <mergeCell ref="B3:C3"/>
    <mergeCell ref="D3:AA3"/>
    <mergeCell ref="D4:D5"/>
    <mergeCell ref="E4:E5"/>
    <mergeCell ref="F4:F5"/>
    <mergeCell ref="G4:G5"/>
    <mergeCell ref="H4:H5"/>
    <mergeCell ref="I4:I5"/>
    <mergeCell ref="J4:J5"/>
    <mergeCell ref="W4:W5"/>
    <mergeCell ref="X4:X5"/>
    <mergeCell ref="B18:C18"/>
    <mergeCell ref="Y4:Y5"/>
    <mergeCell ref="B9:C9"/>
    <mergeCell ref="B10:C10"/>
    <mergeCell ref="B11:C11"/>
    <mergeCell ref="B12:AA12"/>
    <mergeCell ref="B14:C14"/>
    <mergeCell ref="B15:C15"/>
    <mergeCell ref="B16:C16"/>
    <mergeCell ref="B17:C17"/>
    <mergeCell ref="B13:C13"/>
    <mergeCell ref="Z4:Z5"/>
    <mergeCell ref="AA4:AA5"/>
    <mergeCell ref="V4:V5"/>
  </mergeCells>
  <phoneticPr fontId="15" type="noConversion"/>
  <dataValidations count="3">
    <dataValidation type="whole" operator="greaterThanOrEqual" allowBlank="1" showInputMessage="1" showErrorMessage="1" sqref="D6:AA6 D14:D19 D23:E26 D38:AA38 D45:AA46 D51:AA52 D55:AA56 D62:E63">
      <formula1>0</formula1>
    </dataValidation>
    <dataValidation type="decimal" operator="greaterThanOrEqual" allowBlank="1" showInputMessage="1" showErrorMessage="1" sqref="D7:AA7 D48:AA50 D54:AA54 D65:E66">
      <formula1>0</formula1>
    </dataValidation>
    <dataValidation type="whole" operator="greaterThanOrEqual" allowBlank="1" showInputMessage="1" showErrorMessage="1" sqref="D10:AA10">
      <formula1>0</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工作表</vt:lpstr>
      </vt:variant>
      <vt:variant>
        <vt:i4>8</vt:i4>
      </vt:variant>
      <vt:variant>
        <vt:lpstr>已命名的範圍</vt:lpstr>
      </vt:variant>
      <vt:variant>
        <vt:i4>1034</vt:i4>
      </vt:variant>
    </vt:vector>
  </HeadingPairs>
  <TitlesOfParts>
    <vt:vector size="1042" baseType="lpstr">
      <vt:lpstr>參考</vt:lpstr>
      <vt:lpstr>醫院申請資料</vt:lpstr>
      <vt:lpstr>第一章、急診醫療領域</vt:lpstr>
      <vt:lpstr>第二章、急性腦中風醫療領域</vt:lpstr>
      <vt:lpstr>第三章、急性冠心症醫療領域</vt:lpstr>
      <vt:lpstr>第四章、緊急外傷醫療領域</vt:lpstr>
      <vt:lpstr>第五章、高危險妊娠及新生兒醫療領域</vt:lpstr>
      <vt:lpstr>第六章、加護病房照護領域</vt:lpstr>
      <vt:lpstr>ACSE_01</vt:lpstr>
      <vt:lpstr>ACSE_01_001</vt:lpstr>
      <vt:lpstr>ACSE_01_002</vt:lpstr>
      <vt:lpstr>ACSE_01_003</vt:lpstr>
      <vt:lpstr>ACSE_01_004</vt:lpstr>
      <vt:lpstr>ACSE_02</vt:lpstr>
      <vt:lpstr>ACSE_02_001</vt:lpstr>
      <vt:lpstr>ACSE_02_002</vt:lpstr>
      <vt:lpstr>ACSE_02_003</vt:lpstr>
      <vt:lpstr>ACSE_02_004</vt:lpstr>
      <vt:lpstr>ACSE_03</vt:lpstr>
      <vt:lpstr>ACSE_03_001</vt:lpstr>
      <vt:lpstr>ACSE_03_002</vt:lpstr>
      <vt:lpstr>ACSE_03_003</vt:lpstr>
      <vt:lpstr>ACSE_03_004</vt:lpstr>
      <vt:lpstr>ACSE_04</vt:lpstr>
      <vt:lpstr>ACSE_04_001</vt:lpstr>
      <vt:lpstr>ACSE_05</vt:lpstr>
      <vt:lpstr>ACSE_05_001</vt:lpstr>
      <vt:lpstr>ACSE_05_002</vt:lpstr>
      <vt:lpstr>ACSE_05_003</vt:lpstr>
      <vt:lpstr>ACSE_05_004</vt:lpstr>
      <vt:lpstr>ACSE_05_005</vt:lpstr>
      <vt:lpstr>ACSE_06</vt:lpstr>
      <vt:lpstr>ACSE_06_001</vt:lpstr>
      <vt:lpstr>ACSE_06_002</vt:lpstr>
      <vt:lpstr>ACSE_06_003</vt:lpstr>
      <vt:lpstr>ACSE_06_004</vt:lpstr>
      <vt:lpstr>ACSE_06_005</vt:lpstr>
      <vt:lpstr>ACSE_07</vt:lpstr>
      <vt:lpstr>ACSE_07_001</vt:lpstr>
      <vt:lpstr>ACSE_07_002</vt:lpstr>
      <vt:lpstr>ACSE_07_003</vt:lpstr>
      <vt:lpstr>ACSE_07_004</vt:lpstr>
      <vt:lpstr>ACSE_07_005</vt:lpstr>
      <vt:lpstr>ACSE_08</vt:lpstr>
      <vt:lpstr>ACSE_08_001</vt:lpstr>
      <vt:lpstr>ACSE_08_002</vt:lpstr>
      <vt:lpstr>ACSE_08_003</vt:lpstr>
      <vt:lpstr>ACSE_09</vt:lpstr>
      <vt:lpstr>ACSE_09_001</vt:lpstr>
      <vt:lpstr>ACSE_09_002</vt:lpstr>
      <vt:lpstr>ACSE_09_003</vt:lpstr>
      <vt:lpstr>ACSE_10</vt:lpstr>
      <vt:lpstr>ACSE_10_001</vt:lpstr>
      <vt:lpstr>ACSE_10_002</vt:lpstr>
      <vt:lpstr>ACSE_10_003</vt:lpstr>
      <vt:lpstr>ACSE_10_004</vt:lpstr>
      <vt:lpstr>ACSE_10_005</vt:lpstr>
      <vt:lpstr>ACSE_10_006</vt:lpstr>
      <vt:lpstr>ACSE_11</vt:lpstr>
      <vt:lpstr>ACSE_11_001</vt:lpstr>
      <vt:lpstr>ACSE_11_002</vt:lpstr>
      <vt:lpstr>ACSE_11_003</vt:lpstr>
      <vt:lpstr>ACSE_11_004</vt:lpstr>
      <vt:lpstr>ACSE_11_005</vt:lpstr>
      <vt:lpstr>ACSE_11_006</vt:lpstr>
      <vt:lpstr>ACSE_12</vt:lpstr>
      <vt:lpstr>ACSE_12_001</vt:lpstr>
      <vt:lpstr>ACSE_12_002</vt:lpstr>
      <vt:lpstr>ACSE_12_003</vt:lpstr>
      <vt:lpstr>ACSE_12_004</vt:lpstr>
      <vt:lpstr>ASE_01</vt:lpstr>
      <vt:lpstr>ASE_01_001</vt:lpstr>
      <vt:lpstr>ASE_01_002</vt:lpstr>
      <vt:lpstr>ASE_01_003</vt:lpstr>
      <vt:lpstr>ASE_01_004</vt:lpstr>
      <vt:lpstr>ASE_02</vt:lpstr>
      <vt:lpstr>ASE_02_001</vt:lpstr>
      <vt:lpstr>ASE_02_002</vt:lpstr>
      <vt:lpstr>ASE_02_003</vt:lpstr>
      <vt:lpstr>ASE_02_004</vt:lpstr>
      <vt:lpstr>ASE_03</vt:lpstr>
      <vt:lpstr>ASE_03_001</vt:lpstr>
      <vt:lpstr>ASE_04</vt:lpstr>
      <vt:lpstr>ASE_04_001</vt:lpstr>
      <vt:lpstr>ASE_04_002</vt:lpstr>
      <vt:lpstr>ASE_04_003</vt:lpstr>
      <vt:lpstr>ASE_04_004</vt:lpstr>
      <vt:lpstr>ASE_04_005</vt:lpstr>
      <vt:lpstr>ASE_05</vt:lpstr>
      <vt:lpstr>ASE_05_001</vt:lpstr>
      <vt:lpstr>ASE_05_002</vt:lpstr>
      <vt:lpstr>ASE_05_003</vt:lpstr>
      <vt:lpstr>ASE_05_004</vt:lpstr>
      <vt:lpstr>ASE_05_005</vt:lpstr>
      <vt:lpstr>ASE_06</vt:lpstr>
      <vt:lpstr>ASE_06_001</vt:lpstr>
      <vt:lpstr>ASE_06_002</vt:lpstr>
      <vt:lpstr>ASE_06_003</vt:lpstr>
      <vt:lpstr>ASE_07</vt:lpstr>
      <vt:lpstr>ASE_07_001</vt:lpstr>
      <vt:lpstr>ASE_07_002</vt:lpstr>
      <vt:lpstr>ASE_08</vt:lpstr>
      <vt:lpstr>ASE_08_001</vt:lpstr>
      <vt:lpstr>ASE_08_002</vt:lpstr>
      <vt:lpstr>ASE_08_003</vt:lpstr>
      <vt:lpstr>ASE_08_004</vt:lpstr>
      <vt:lpstr>ASE_08_005</vt:lpstr>
      <vt:lpstr>ASE_08_006</vt:lpstr>
      <vt:lpstr>ASE_09</vt:lpstr>
      <vt:lpstr>ASE_09_001</vt:lpstr>
      <vt:lpstr>ASE_09_002</vt:lpstr>
      <vt:lpstr>ASE_09_003</vt:lpstr>
      <vt:lpstr>ASE_10</vt:lpstr>
      <vt:lpstr>ASE_10_001</vt:lpstr>
      <vt:lpstr>ASE_10_002</vt:lpstr>
      <vt:lpstr>ASE_10_003</vt:lpstr>
      <vt:lpstr>ASE_11</vt:lpstr>
      <vt:lpstr>ASE_11_001</vt:lpstr>
      <vt:lpstr>ASE_11_002</vt:lpstr>
      <vt:lpstr>ASE_11_003</vt:lpstr>
      <vt:lpstr>EMA_01</vt:lpstr>
      <vt:lpstr>EMA_01_001</vt:lpstr>
      <vt:lpstr>EMA_01_002</vt:lpstr>
      <vt:lpstr>EMA_01_003</vt:lpstr>
      <vt:lpstr>EMA_01_004</vt:lpstr>
      <vt:lpstr>EMA_02</vt:lpstr>
      <vt:lpstr>EMA_02_001</vt:lpstr>
      <vt:lpstr>EMA_02_002</vt:lpstr>
      <vt:lpstr>EMA_02_003</vt:lpstr>
      <vt:lpstr>EMA_02_004</vt:lpstr>
      <vt:lpstr>EMA_03</vt:lpstr>
      <vt:lpstr>EMA_03_001</vt:lpstr>
      <vt:lpstr>EMA_03_002</vt:lpstr>
      <vt:lpstr>EMA_03_003</vt:lpstr>
      <vt:lpstr>EMA_03_004</vt:lpstr>
      <vt:lpstr>EMA_04</vt:lpstr>
      <vt:lpstr>EMA_04_001</vt:lpstr>
      <vt:lpstr>EMA_04_002</vt:lpstr>
      <vt:lpstr>EMA_04_003</vt:lpstr>
      <vt:lpstr>EMA_04_004</vt:lpstr>
      <vt:lpstr>EMA_05</vt:lpstr>
      <vt:lpstr>EMA_05_001</vt:lpstr>
      <vt:lpstr>EMA_05_002</vt:lpstr>
      <vt:lpstr>EMA_05_003</vt:lpstr>
      <vt:lpstr>EMA_05_004</vt:lpstr>
      <vt:lpstr>EMA_06</vt:lpstr>
      <vt:lpstr>EMA_06_001</vt:lpstr>
      <vt:lpstr>EMA_06_002</vt:lpstr>
      <vt:lpstr>EMA_06_003</vt:lpstr>
      <vt:lpstr>EMA_06_004</vt:lpstr>
      <vt:lpstr>EMA_07</vt:lpstr>
      <vt:lpstr>EMA_07_001</vt:lpstr>
      <vt:lpstr>EMA_07_002</vt:lpstr>
      <vt:lpstr>EMA_07_003</vt:lpstr>
      <vt:lpstr>EMA_07_004</vt:lpstr>
      <vt:lpstr>EMA_08</vt:lpstr>
      <vt:lpstr>EMA_08_001</vt:lpstr>
      <vt:lpstr>EMA_08_002</vt:lpstr>
      <vt:lpstr>EMA_08_003</vt:lpstr>
      <vt:lpstr>EMA_08_004</vt:lpstr>
      <vt:lpstr>EMA_08_005</vt:lpstr>
      <vt:lpstr>EMA_08_006</vt:lpstr>
      <vt:lpstr>EMA_08_007</vt:lpstr>
      <vt:lpstr>EMA_08_008</vt:lpstr>
      <vt:lpstr>EMA_09</vt:lpstr>
      <vt:lpstr>EMA_09_001</vt:lpstr>
      <vt:lpstr>EMA_09_002</vt:lpstr>
      <vt:lpstr>EMA_09_003</vt:lpstr>
      <vt:lpstr>EMA_09_004</vt:lpstr>
      <vt:lpstr>EMA_09_005</vt:lpstr>
      <vt:lpstr>EMA_09_006</vt:lpstr>
      <vt:lpstr>EMA_09_007</vt:lpstr>
      <vt:lpstr>EMA_09_008</vt:lpstr>
      <vt:lpstr>EMA_09_009</vt:lpstr>
      <vt:lpstr>EMA_09_010</vt:lpstr>
      <vt:lpstr>EMA_09_011</vt:lpstr>
      <vt:lpstr>EMA_09_012</vt:lpstr>
      <vt:lpstr>EMA_09_013</vt:lpstr>
      <vt:lpstr>EMA_09_014</vt:lpstr>
      <vt:lpstr>EMA_09_015</vt:lpstr>
      <vt:lpstr>EMA_09_016</vt:lpstr>
      <vt:lpstr>EMA_09_017</vt:lpstr>
      <vt:lpstr>EMA_10</vt:lpstr>
      <vt:lpstr>EMA_10_001</vt:lpstr>
      <vt:lpstr>EMA_10_002</vt:lpstr>
      <vt:lpstr>EMA_10_003</vt:lpstr>
      <vt:lpstr>EMA_11</vt:lpstr>
      <vt:lpstr>EMA_11_001</vt:lpstr>
      <vt:lpstr>EMA_11_002</vt:lpstr>
      <vt:lpstr>EMA_11_003</vt:lpstr>
      <vt:lpstr>ETE_01</vt:lpstr>
      <vt:lpstr>ETE_01_001</vt:lpstr>
      <vt:lpstr>ETE_01_002</vt:lpstr>
      <vt:lpstr>ETE_01_003</vt:lpstr>
      <vt:lpstr>ETE_02</vt:lpstr>
      <vt:lpstr>ETE_02_001</vt:lpstr>
      <vt:lpstr>ETE_02_002</vt:lpstr>
      <vt:lpstr>ETE_02_003</vt:lpstr>
      <vt:lpstr>ETE_02_004</vt:lpstr>
      <vt:lpstr>ETE_02_005</vt:lpstr>
      <vt:lpstr>ETE_03</vt:lpstr>
      <vt:lpstr>ETE_03_001</vt:lpstr>
      <vt:lpstr>ETE_03_002</vt:lpstr>
      <vt:lpstr>ETE_03_003</vt:lpstr>
      <vt:lpstr>ETE_04</vt:lpstr>
      <vt:lpstr>ETE_04_001</vt:lpstr>
      <vt:lpstr>ETE_04_002</vt:lpstr>
      <vt:lpstr>ETE_04_003</vt:lpstr>
      <vt:lpstr>ETE_05</vt:lpstr>
      <vt:lpstr>ETE_05_000</vt:lpstr>
      <vt:lpstr>ETE_05_001</vt:lpstr>
      <vt:lpstr>ETE_05_002</vt:lpstr>
      <vt:lpstr>ETE_05_003</vt:lpstr>
      <vt:lpstr>ETE_05_004</vt:lpstr>
      <vt:lpstr>ETE_05_005</vt:lpstr>
      <vt:lpstr>ETE_05_006</vt:lpstr>
      <vt:lpstr>ETE_05_007</vt:lpstr>
      <vt:lpstr>ETE_05_008</vt:lpstr>
      <vt:lpstr>ETE_05_010</vt:lpstr>
      <vt:lpstr>ETE_05_011</vt:lpstr>
      <vt:lpstr>ETE_06</vt:lpstr>
      <vt:lpstr>ETE_06_001</vt:lpstr>
      <vt:lpstr>ETE_06_002</vt:lpstr>
      <vt:lpstr>ETE_06_003</vt:lpstr>
      <vt:lpstr>ETE_06_004</vt:lpstr>
      <vt:lpstr>ETE_06_005</vt:lpstr>
      <vt:lpstr>ETE_06_006</vt:lpstr>
      <vt:lpstr>ETE_07</vt:lpstr>
      <vt:lpstr>ETE_07_001</vt:lpstr>
      <vt:lpstr>ETE_07_002</vt:lpstr>
      <vt:lpstr>ETE_07_003</vt:lpstr>
      <vt:lpstr>ETE_07_004</vt:lpstr>
      <vt:lpstr>ETE_07_005</vt:lpstr>
      <vt:lpstr>ETE_08</vt:lpstr>
      <vt:lpstr>ETE_08_001</vt:lpstr>
      <vt:lpstr>ETE_08_002</vt:lpstr>
      <vt:lpstr>ETE_08_003</vt:lpstr>
      <vt:lpstr>ETE_09</vt:lpstr>
      <vt:lpstr>ETE_09_001</vt:lpstr>
      <vt:lpstr>ETE_09_002</vt:lpstr>
      <vt:lpstr>ETE_09_003</vt:lpstr>
      <vt:lpstr>ETE_10</vt:lpstr>
      <vt:lpstr>ETE_10_001</vt:lpstr>
      <vt:lpstr>ETE_10_002</vt:lpstr>
      <vt:lpstr>ETE_10_003</vt:lpstr>
      <vt:lpstr>ETE_10_004</vt:lpstr>
      <vt:lpstr>ETE_10_005</vt:lpstr>
      <vt:lpstr>ETE_10_006</vt:lpstr>
      <vt:lpstr>ETE_10_007</vt:lpstr>
      <vt:lpstr>ETE_10_008</vt:lpstr>
      <vt:lpstr>ETE_10_009</vt:lpstr>
      <vt:lpstr>ETE_11</vt:lpstr>
      <vt:lpstr>ETE_11_001</vt:lpstr>
      <vt:lpstr>ETE_11_002</vt:lpstr>
      <vt:lpstr>ETE_11_003</vt:lpstr>
      <vt:lpstr>ETE_11_004</vt:lpstr>
      <vt:lpstr>ETE_11_005</vt:lpstr>
      <vt:lpstr>ETE_11_006</vt:lpstr>
      <vt:lpstr>ETE_11_007</vt:lpstr>
      <vt:lpstr>ETE_11_008</vt:lpstr>
      <vt:lpstr>ETE_11_009</vt:lpstr>
      <vt:lpstr>ETE_12</vt:lpstr>
      <vt:lpstr>ETE_12_001</vt:lpstr>
      <vt:lpstr>ETE_12_002</vt:lpstr>
      <vt:lpstr>ETE_12_003</vt:lpstr>
      <vt:lpstr>ETE_12_004</vt:lpstr>
      <vt:lpstr>ETE_12_005</vt:lpstr>
      <vt:lpstr>ETE_12_006</vt:lpstr>
      <vt:lpstr>ETE_12_007</vt:lpstr>
      <vt:lpstr>ETE_12_008</vt:lpstr>
      <vt:lpstr>ETE_12_009</vt:lpstr>
      <vt:lpstr>HRPN_01</vt:lpstr>
      <vt:lpstr>HRPN_01_001</vt:lpstr>
      <vt:lpstr>HRPN_01_002</vt:lpstr>
      <vt:lpstr>HRPN_01_003</vt:lpstr>
      <vt:lpstr>HRPN_02</vt:lpstr>
      <vt:lpstr>HRPN_02_001</vt:lpstr>
      <vt:lpstr>HRPN_02_002</vt:lpstr>
      <vt:lpstr>HRPN_02_003</vt:lpstr>
      <vt:lpstr>HRPN_02_004</vt:lpstr>
      <vt:lpstr>HRPN_02_005</vt:lpstr>
      <vt:lpstr>HRPN_02_006</vt:lpstr>
      <vt:lpstr>HRPN_02_007</vt:lpstr>
      <vt:lpstr>HRPN_02_008</vt:lpstr>
      <vt:lpstr>HRPN_02_009</vt:lpstr>
      <vt:lpstr>HRPN_02_010</vt:lpstr>
      <vt:lpstr>HRPN_02_011</vt:lpstr>
      <vt:lpstr>HRPN_02_012</vt:lpstr>
      <vt:lpstr>HRPN_03</vt:lpstr>
      <vt:lpstr>HRPN_03_001</vt:lpstr>
      <vt:lpstr>HRPN_03_002</vt:lpstr>
      <vt:lpstr>HRPN_03_003</vt:lpstr>
      <vt:lpstr>HRPN_04</vt:lpstr>
      <vt:lpstr>HRPN_04_001</vt:lpstr>
      <vt:lpstr>HRPN_04_002</vt:lpstr>
      <vt:lpstr>HRPN_04_003</vt:lpstr>
      <vt:lpstr>HRPN_04_004</vt:lpstr>
      <vt:lpstr>ICN_00</vt:lpstr>
      <vt:lpstr>ICN_01</vt:lpstr>
      <vt:lpstr>ICN_01_001</vt:lpstr>
      <vt:lpstr>ICN_01_002</vt:lpstr>
      <vt:lpstr>ICN_01_003</vt:lpstr>
      <vt:lpstr>ICN_01_004</vt:lpstr>
      <vt:lpstr>ICN_01_005</vt:lpstr>
      <vt:lpstr>ICN_01_006</vt:lpstr>
      <vt:lpstr>ICN_01_007</vt:lpstr>
      <vt:lpstr>ICN_01_008</vt:lpstr>
      <vt:lpstr>ICN_01_009</vt:lpstr>
      <vt:lpstr>ICN_01_010</vt:lpstr>
      <vt:lpstr>ICN_01_011</vt:lpstr>
      <vt:lpstr>ICN_01_012</vt:lpstr>
      <vt:lpstr>ICN_01_013</vt:lpstr>
      <vt:lpstr>ICN_01_014</vt:lpstr>
      <vt:lpstr>ICN_01_015</vt:lpstr>
      <vt:lpstr>ICN_01_016</vt:lpstr>
      <vt:lpstr>ICN_01_017</vt:lpstr>
      <vt:lpstr>ICN_01_018</vt:lpstr>
      <vt:lpstr>ICN_01_019</vt:lpstr>
      <vt:lpstr>ICN_01_020</vt:lpstr>
      <vt:lpstr>ICN_01_021</vt:lpstr>
      <vt:lpstr>ICN_01_022</vt:lpstr>
      <vt:lpstr>ICN_01_023</vt:lpstr>
      <vt:lpstr>ICN_01_024</vt:lpstr>
      <vt:lpstr>ICN_02</vt:lpstr>
      <vt:lpstr>ICN_02_001</vt:lpstr>
      <vt:lpstr>ICN_02_002</vt:lpstr>
      <vt:lpstr>ICN_02_003</vt:lpstr>
      <vt:lpstr>ICN_02_004</vt:lpstr>
      <vt:lpstr>ICN_02_005</vt:lpstr>
      <vt:lpstr>ICN_02_006</vt:lpstr>
      <vt:lpstr>ICN_02_007</vt:lpstr>
      <vt:lpstr>ICN_02_008</vt:lpstr>
      <vt:lpstr>ICN_02_009</vt:lpstr>
      <vt:lpstr>ICN_02_010</vt:lpstr>
      <vt:lpstr>ICN_02_011</vt:lpstr>
      <vt:lpstr>ICN_02_012</vt:lpstr>
      <vt:lpstr>ICN_02_013</vt:lpstr>
      <vt:lpstr>ICN_02_014</vt:lpstr>
      <vt:lpstr>ICN_02_015</vt:lpstr>
      <vt:lpstr>ICN_02_016</vt:lpstr>
      <vt:lpstr>ICN_02_017</vt:lpstr>
      <vt:lpstr>ICN_02_018</vt:lpstr>
      <vt:lpstr>ICN_02_019</vt:lpstr>
      <vt:lpstr>ICN_02_020</vt:lpstr>
      <vt:lpstr>ICN_02_021</vt:lpstr>
      <vt:lpstr>ICN_02_022</vt:lpstr>
      <vt:lpstr>ICN_02_023</vt:lpstr>
      <vt:lpstr>ICN_02_024</vt:lpstr>
      <vt:lpstr>ICN_03</vt:lpstr>
      <vt:lpstr>ICN_03_001</vt:lpstr>
      <vt:lpstr>ICN_03_002</vt:lpstr>
      <vt:lpstr>ICN_03_003</vt:lpstr>
      <vt:lpstr>ICN_03_004</vt:lpstr>
      <vt:lpstr>ICN_03_005</vt:lpstr>
      <vt:lpstr>ICN_03_006</vt:lpstr>
      <vt:lpstr>ICN_03_007</vt:lpstr>
      <vt:lpstr>ICN_03_008</vt:lpstr>
      <vt:lpstr>ICN_03_009</vt:lpstr>
      <vt:lpstr>ICN_03_010</vt:lpstr>
      <vt:lpstr>ICN_03_011</vt:lpstr>
      <vt:lpstr>ICN_03_012</vt:lpstr>
      <vt:lpstr>ICN_03_013</vt:lpstr>
      <vt:lpstr>ICN_03_014</vt:lpstr>
      <vt:lpstr>ICN_03_015</vt:lpstr>
      <vt:lpstr>ICN_03_016</vt:lpstr>
      <vt:lpstr>ICN_03_017</vt:lpstr>
      <vt:lpstr>ICN_03_018</vt:lpstr>
      <vt:lpstr>ICN_03_019</vt:lpstr>
      <vt:lpstr>ICN_03_020</vt:lpstr>
      <vt:lpstr>ICN_03_021</vt:lpstr>
      <vt:lpstr>ICN_03_022</vt:lpstr>
      <vt:lpstr>ICN_03_023</vt:lpstr>
      <vt:lpstr>ICN_03_024</vt:lpstr>
      <vt:lpstr>ICN_04</vt:lpstr>
      <vt:lpstr>ICN_04_001</vt:lpstr>
      <vt:lpstr>ICN_04_002</vt:lpstr>
      <vt:lpstr>ICN_04_003</vt:lpstr>
      <vt:lpstr>ICN_04_004</vt:lpstr>
      <vt:lpstr>ICN_04_005</vt:lpstr>
      <vt:lpstr>ICN_04_006</vt:lpstr>
      <vt:lpstr>ICN_04_007</vt:lpstr>
      <vt:lpstr>ICN_04_008</vt:lpstr>
      <vt:lpstr>ICN_04_009</vt:lpstr>
      <vt:lpstr>ICN_04_010</vt:lpstr>
      <vt:lpstr>ICN_04_011</vt:lpstr>
      <vt:lpstr>ICN_04_012</vt:lpstr>
      <vt:lpstr>ICN_04_013</vt:lpstr>
      <vt:lpstr>ICN_04_014</vt:lpstr>
      <vt:lpstr>ICN_04_015</vt:lpstr>
      <vt:lpstr>ICN_04_016</vt:lpstr>
      <vt:lpstr>ICN_04_017</vt:lpstr>
      <vt:lpstr>ICN_04_018</vt:lpstr>
      <vt:lpstr>ICN_04_019</vt:lpstr>
      <vt:lpstr>ICN_04_020</vt:lpstr>
      <vt:lpstr>ICN_04_021</vt:lpstr>
      <vt:lpstr>ICN_04_022</vt:lpstr>
      <vt:lpstr>ICN_04_023</vt:lpstr>
      <vt:lpstr>ICN_04_024</vt:lpstr>
      <vt:lpstr>ICN_05</vt:lpstr>
      <vt:lpstr>ICN_05_001</vt:lpstr>
      <vt:lpstr>ICN_05_002</vt:lpstr>
      <vt:lpstr>ICN_05_003</vt:lpstr>
      <vt:lpstr>ICN_05_004</vt:lpstr>
      <vt:lpstr>ICN_05_005</vt:lpstr>
      <vt:lpstr>ICN_05_006</vt:lpstr>
      <vt:lpstr>ICN_05_007</vt:lpstr>
      <vt:lpstr>ICN_05_008</vt:lpstr>
      <vt:lpstr>ICN_05_009</vt:lpstr>
      <vt:lpstr>ICN_05_010</vt:lpstr>
      <vt:lpstr>ICN_05_011</vt:lpstr>
      <vt:lpstr>ICN_05_012</vt:lpstr>
      <vt:lpstr>ICN_05_013</vt:lpstr>
      <vt:lpstr>ICN_05_014</vt:lpstr>
      <vt:lpstr>ICN_05_015</vt:lpstr>
      <vt:lpstr>ICN_05_016</vt:lpstr>
      <vt:lpstr>ICN_05_017</vt:lpstr>
      <vt:lpstr>ICN_05_018</vt:lpstr>
      <vt:lpstr>ICN_05_019</vt:lpstr>
      <vt:lpstr>ICN_05_020</vt:lpstr>
      <vt:lpstr>ICN_05_021</vt:lpstr>
      <vt:lpstr>ICN_05_022</vt:lpstr>
      <vt:lpstr>ICN_05_023</vt:lpstr>
      <vt:lpstr>ICN_05_024</vt:lpstr>
      <vt:lpstr>ICN_06</vt:lpstr>
      <vt:lpstr>ICN_06_001</vt:lpstr>
      <vt:lpstr>ICN_06_002</vt:lpstr>
      <vt:lpstr>ICN_06_003</vt:lpstr>
      <vt:lpstr>ICN_06_004</vt:lpstr>
      <vt:lpstr>ICN_06_005</vt:lpstr>
      <vt:lpstr>ICN_06_006</vt:lpstr>
      <vt:lpstr>ICN_06_007</vt:lpstr>
      <vt:lpstr>ICN_06_008</vt:lpstr>
      <vt:lpstr>ICN_06_009</vt:lpstr>
      <vt:lpstr>ICN_06_010</vt:lpstr>
      <vt:lpstr>ICN_06_011</vt:lpstr>
      <vt:lpstr>ICN_06_012</vt:lpstr>
      <vt:lpstr>ICN_06_013</vt:lpstr>
      <vt:lpstr>ICN_06_014</vt:lpstr>
      <vt:lpstr>ICN_06_015</vt:lpstr>
      <vt:lpstr>ICN_06_016</vt:lpstr>
      <vt:lpstr>ICN_06_017</vt:lpstr>
      <vt:lpstr>ICN_06_018</vt:lpstr>
      <vt:lpstr>ICN_06_019</vt:lpstr>
      <vt:lpstr>ICN_06_020</vt:lpstr>
      <vt:lpstr>ICN_06_021</vt:lpstr>
      <vt:lpstr>ICN_06_022</vt:lpstr>
      <vt:lpstr>ICN_06_023</vt:lpstr>
      <vt:lpstr>ICN_06_024</vt:lpstr>
      <vt:lpstr>ICN_07</vt:lpstr>
      <vt:lpstr>ICN_07_001</vt:lpstr>
      <vt:lpstr>ICN_07_002</vt:lpstr>
      <vt:lpstr>ICN_07_003</vt:lpstr>
      <vt:lpstr>ICN_07_004</vt:lpstr>
      <vt:lpstr>ICN_08</vt:lpstr>
      <vt:lpstr>ICN_08_001</vt:lpstr>
      <vt:lpstr>ICN_08_002</vt:lpstr>
      <vt:lpstr>ICN_09</vt:lpstr>
      <vt:lpstr>ICN_09_001</vt:lpstr>
      <vt:lpstr>ICN_09_002</vt:lpstr>
      <vt:lpstr>ICN_10</vt:lpstr>
      <vt:lpstr>ICN_10_001</vt:lpstr>
      <vt:lpstr>ICN_10_002</vt:lpstr>
      <vt:lpstr>ICN_10_003</vt:lpstr>
      <vt:lpstr>ICN_10_004</vt:lpstr>
      <vt:lpstr>ICN_10_005</vt:lpstr>
      <vt:lpstr>ICN_10_006</vt:lpstr>
      <vt:lpstr>ICN_10_007</vt:lpstr>
      <vt:lpstr>ICN_10_008</vt:lpstr>
      <vt:lpstr>ICN_10_009</vt:lpstr>
      <vt:lpstr>ICN_10_010</vt:lpstr>
      <vt:lpstr>ICN_10_011</vt:lpstr>
      <vt:lpstr>ICN_10_012</vt:lpstr>
      <vt:lpstr>ICN_10_013</vt:lpstr>
      <vt:lpstr>ICN_10_014</vt:lpstr>
      <vt:lpstr>ICN_10_015</vt:lpstr>
      <vt:lpstr>ICN_10_016</vt:lpstr>
      <vt:lpstr>ICN_10_017</vt:lpstr>
      <vt:lpstr>ICN_10_018</vt:lpstr>
      <vt:lpstr>ICN_10_019</vt:lpstr>
      <vt:lpstr>ICN_10_020</vt:lpstr>
      <vt:lpstr>ICN_10_021</vt:lpstr>
      <vt:lpstr>ICN_10_022</vt:lpstr>
      <vt:lpstr>ICN_10_023</vt:lpstr>
      <vt:lpstr>ICN_10_024</vt:lpstr>
      <vt:lpstr>ICN_11</vt:lpstr>
      <vt:lpstr>ICN_11_001</vt:lpstr>
      <vt:lpstr>ICN_11_002</vt:lpstr>
      <vt:lpstr>ICN_11_003</vt:lpstr>
      <vt:lpstr>ICN_11_004</vt:lpstr>
      <vt:lpstr>ICN_11_005</vt:lpstr>
      <vt:lpstr>ICN_11_006</vt:lpstr>
      <vt:lpstr>ICN_11_007</vt:lpstr>
      <vt:lpstr>ICN_11_008</vt:lpstr>
      <vt:lpstr>ICN_11_009</vt:lpstr>
      <vt:lpstr>ICN_11_010</vt:lpstr>
      <vt:lpstr>ICN_11_011</vt:lpstr>
      <vt:lpstr>ICN_11_012</vt:lpstr>
      <vt:lpstr>ICN_11_013</vt:lpstr>
      <vt:lpstr>ICN_11_014</vt:lpstr>
      <vt:lpstr>ICN_11_015</vt:lpstr>
      <vt:lpstr>ICN_11_016</vt:lpstr>
      <vt:lpstr>ICN_11_017</vt:lpstr>
      <vt:lpstr>ICN_11_018</vt:lpstr>
      <vt:lpstr>ICN_11_019</vt:lpstr>
      <vt:lpstr>ICN_11_020</vt:lpstr>
      <vt:lpstr>ICN_11_021</vt:lpstr>
      <vt:lpstr>ICN_11_022</vt:lpstr>
      <vt:lpstr>ICN_11_023</vt:lpstr>
      <vt:lpstr>ICN_11_024</vt:lpstr>
      <vt:lpstr>ICN_12</vt:lpstr>
      <vt:lpstr>ICN_12_001</vt:lpstr>
      <vt:lpstr>ICN_12_002</vt:lpstr>
      <vt:lpstr>ICN_12_003</vt:lpstr>
      <vt:lpstr>ICN_12_004</vt:lpstr>
      <vt:lpstr>ICN_12_005</vt:lpstr>
      <vt:lpstr>ICN_12_006</vt:lpstr>
      <vt:lpstr>ICN_12_007</vt:lpstr>
      <vt:lpstr>ICN_12_008</vt:lpstr>
      <vt:lpstr>ICN_12_009</vt:lpstr>
      <vt:lpstr>ICN_12_010</vt:lpstr>
      <vt:lpstr>ICN_12_011</vt:lpstr>
      <vt:lpstr>ICN_12_012</vt:lpstr>
      <vt:lpstr>ICN_12_013</vt:lpstr>
      <vt:lpstr>ICN_12_014</vt:lpstr>
      <vt:lpstr>ICN_12_015</vt:lpstr>
      <vt:lpstr>ICN_12_016</vt:lpstr>
      <vt:lpstr>ICN_12_017</vt:lpstr>
      <vt:lpstr>ICN_12_018</vt:lpstr>
      <vt:lpstr>ICN_12_019</vt:lpstr>
      <vt:lpstr>ICN_12_020</vt:lpstr>
      <vt:lpstr>ICN_12_021</vt:lpstr>
      <vt:lpstr>ICN_12_022</vt:lpstr>
      <vt:lpstr>ICN_12_023</vt:lpstr>
      <vt:lpstr>ICN_12_024</vt:lpstr>
      <vt:lpstr>ICN_13</vt:lpstr>
      <vt:lpstr>ICN_13_001</vt:lpstr>
      <vt:lpstr>ICN_13_002</vt:lpstr>
      <vt:lpstr>ICN_13_003</vt:lpstr>
      <vt:lpstr>ICN_13_004</vt:lpstr>
      <vt:lpstr>ICN_13_005</vt:lpstr>
      <vt:lpstr>ICN_13_006</vt:lpstr>
      <vt:lpstr>ICN_13_007</vt:lpstr>
      <vt:lpstr>ICN_13_008</vt:lpstr>
      <vt:lpstr>ICN_13_009</vt:lpstr>
      <vt:lpstr>ICN_13_010</vt:lpstr>
      <vt:lpstr>ICN_13_011</vt:lpstr>
      <vt:lpstr>ICN_13_012</vt:lpstr>
      <vt:lpstr>ICN_13_013</vt:lpstr>
      <vt:lpstr>ICN_13_014</vt:lpstr>
      <vt:lpstr>ICN_13_015</vt:lpstr>
      <vt:lpstr>ICN_13_016</vt:lpstr>
      <vt:lpstr>ICN_13_017</vt:lpstr>
      <vt:lpstr>ICN_13_018</vt:lpstr>
      <vt:lpstr>ICN_13_019</vt:lpstr>
      <vt:lpstr>ICN_13_020</vt:lpstr>
      <vt:lpstr>ICN_13_021</vt:lpstr>
      <vt:lpstr>ICN_13_022</vt:lpstr>
      <vt:lpstr>ICN_13_023</vt:lpstr>
      <vt:lpstr>ICN_13_024</vt:lpstr>
      <vt:lpstr>ICN_14</vt:lpstr>
      <vt:lpstr>ICN_14_001</vt:lpstr>
      <vt:lpstr>ICN_14_002</vt:lpstr>
      <vt:lpstr>ICN_14_003</vt:lpstr>
      <vt:lpstr>ICN_14_004</vt:lpstr>
      <vt:lpstr>ICN_14_005</vt:lpstr>
      <vt:lpstr>ICN_14_006</vt:lpstr>
      <vt:lpstr>ICN_14_007</vt:lpstr>
      <vt:lpstr>ICN_14_008</vt:lpstr>
      <vt:lpstr>ICN_14_009</vt:lpstr>
      <vt:lpstr>ICN_14_010</vt:lpstr>
      <vt:lpstr>ICN_14_011</vt:lpstr>
      <vt:lpstr>ICN_14_012</vt:lpstr>
      <vt:lpstr>ICN_14_013</vt:lpstr>
      <vt:lpstr>ICN_14_014</vt:lpstr>
      <vt:lpstr>ICN_14_015</vt:lpstr>
      <vt:lpstr>ICN_14_016</vt:lpstr>
      <vt:lpstr>ICN_14_017</vt:lpstr>
      <vt:lpstr>ICN_14_018</vt:lpstr>
      <vt:lpstr>ICN_14_019</vt:lpstr>
      <vt:lpstr>ICN_14_020</vt:lpstr>
      <vt:lpstr>ICN_14_021</vt:lpstr>
      <vt:lpstr>ICN_14_022</vt:lpstr>
      <vt:lpstr>ICN_14_023</vt:lpstr>
      <vt:lpstr>ICN_14_024</vt:lpstr>
      <vt:lpstr>ICN_15</vt:lpstr>
      <vt:lpstr>ICN_15_001</vt:lpstr>
      <vt:lpstr>ICN_15_002</vt:lpstr>
      <vt:lpstr>ICN_15_003</vt:lpstr>
      <vt:lpstr>ICN_15_004</vt:lpstr>
      <vt:lpstr>ICN_15_005</vt:lpstr>
      <vt:lpstr>ICN_15_006</vt:lpstr>
      <vt:lpstr>ICN_15_007</vt:lpstr>
      <vt:lpstr>ICN_15_008</vt:lpstr>
      <vt:lpstr>ICN_15_009</vt:lpstr>
      <vt:lpstr>ICN_15_010</vt:lpstr>
      <vt:lpstr>ICN_15_011</vt:lpstr>
      <vt:lpstr>ICN_15_012</vt:lpstr>
      <vt:lpstr>ICN_15_013</vt:lpstr>
      <vt:lpstr>ICN_15_014</vt:lpstr>
      <vt:lpstr>ICN_15_015</vt:lpstr>
      <vt:lpstr>ICN_15_016</vt:lpstr>
      <vt:lpstr>ICN_15_017</vt:lpstr>
      <vt:lpstr>ICN_15_018</vt:lpstr>
      <vt:lpstr>ICN_15_019</vt:lpstr>
      <vt:lpstr>ICN_15_020</vt:lpstr>
      <vt:lpstr>ICN_15_021</vt:lpstr>
      <vt:lpstr>ICN_15_022</vt:lpstr>
      <vt:lpstr>ICN_15_023</vt:lpstr>
      <vt:lpstr>ICN_15_024</vt:lpstr>
      <vt:lpstr>ICN_16</vt:lpstr>
      <vt:lpstr>ICN_16_001</vt:lpstr>
      <vt:lpstr>ICN_16_002</vt:lpstr>
      <vt:lpstr>ICN_16_003</vt:lpstr>
      <vt:lpstr>ICN_16_004</vt:lpstr>
      <vt:lpstr>ICN_16_005</vt:lpstr>
      <vt:lpstr>ICN_16_006</vt:lpstr>
      <vt:lpstr>ICN_16_007</vt:lpstr>
      <vt:lpstr>ICN_16_008</vt:lpstr>
      <vt:lpstr>ICN_16_009</vt:lpstr>
      <vt:lpstr>ICN_16_010</vt:lpstr>
      <vt:lpstr>ICN_16_011</vt:lpstr>
      <vt:lpstr>ICN_16_012</vt:lpstr>
      <vt:lpstr>ICN_16_013</vt:lpstr>
      <vt:lpstr>ICN_16_014</vt:lpstr>
      <vt:lpstr>ICN_16_015</vt:lpstr>
      <vt:lpstr>ICN_16_016</vt:lpstr>
      <vt:lpstr>ICN_16_017</vt:lpstr>
      <vt:lpstr>ICN_16_018</vt:lpstr>
      <vt:lpstr>ICN_16_019</vt:lpstr>
      <vt:lpstr>ICN_16_020</vt:lpstr>
      <vt:lpstr>ICN_16_021</vt:lpstr>
      <vt:lpstr>ICN_16_022</vt:lpstr>
      <vt:lpstr>ICN_16_023</vt:lpstr>
      <vt:lpstr>ICN_16_024</vt:lpstr>
      <vt:lpstr>ICN_17</vt:lpstr>
      <vt:lpstr>ICN_17_001</vt:lpstr>
      <vt:lpstr>ICN_17_002</vt:lpstr>
      <vt:lpstr>ICN_17_003</vt:lpstr>
      <vt:lpstr>ICN_17_004</vt:lpstr>
      <vt:lpstr>ICN_17_005</vt:lpstr>
      <vt:lpstr>ICN_17_006</vt:lpstr>
      <vt:lpstr>ICN_17_007</vt:lpstr>
      <vt:lpstr>ICN_17_008</vt:lpstr>
      <vt:lpstr>ICN_17_009</vt:lpstr>
      <vt:lpstr>ICN_17_010</vt:lpstr>
      <vt:lpstr>ICN_17_011</vt:lpstr>
      <vt:lpstr>ICN_17_012</vt:lpstr>
      <vt:lpstr>ICN_17_013</vt:lpstr>
      <vt:lpstr>ICN_17_014</vt:lpstr>
      <vt:lpstr>ICN_17_015</vt:lpstr>
      <vt:lpstr>ICN_17_016</vt:lpstr>
      <vt:lpstr>ICN_17_017</vt:lpstr>
      <vt:lpstr>ICN_17_018</vt:lpstr>
      <vt:lpstr>ICN_17_019</vt:lpstr>
      <vt:lpstr>ICN_17_020</vt:lpstr>
      <vt:lpstr>ICN_17_021</vt:lpstr>
      <vt:lpstr>ICN_17_022</vt:lpstr>
      <vt:lpstr>ICN_17_023</vt:lpstr>
      <vt:lpstr>ICN_17_024</vt:lpstr>
      <vt:lpstr>ICN_18</vt:lpstr>
      <vt:lpstr>ICN_18_001</vt:lpstr>
      <vt:lpstr>ICN_18_002</vt:lpstr>
      <vt:lpstr>ICN_18_003</vt:lpstr>
      <vt:lpstr>ICN_18_004</vt:lpstr>
      <vt:lpstr>ICN_18_005</vt:lpstr>
      <vt:lpstr>ICN_18_006</vt:lpstr>
      <vt:lpstr>ICN_18_007</vt:lpstr>
      <vt:lpstr>ICN_18_008</vt:lpstr>
      <vt:lpstr>ICN_18_009</vt:lpstr>
      <vt:lpstr>ICN_18_010</vt:lpstr>
      <vt:lpstr>ICN_18_011</vt:lpstr>
      <vt:lpstr>ICN_18_012</vt:lpstr>
      <vt:lpstr>ICN_18_013</vt:lpstr>
      <vt:lpstr>ICN_18_014</vt:lpstr>
      <vt:lpstr>ICN_18_015</vt:lpstr>
      <vt:lpstr>ICN_18_016</vt:lpstr>
      <vt:lpstr>ICN_18_017</vt:lpstr>
      <vt:lpstr>ICN_18_018</vt:lpstr>
      <vt:lpstr>ICN_18_019</vt:lpstr>
      <vt:lpstr>ICN_18_020</vt:lpstr>
      <vt:lpstr>ICN_18_021</vt:lpstr>
      <vt:lpstr>ICN_18_022</vt:lpstr>
      <vt:lpstr>ICN_18_023</vt:lpstr>
      <vt:lpstr>ICN_18_024</vt:lpstr>
      <vt:lpstr>ICN_19</vt:lpstr>
      <vt:lpstr>ICN_19_001</vt:lpstr>
      <vt:lpstr>ICN_19_002</vt:lpstr>
      <vt:lpstr>ICN_19_003</vt:lpstr>
      <vt:lpstr>ICN_19_004</vt:lpstr>
      <vt:lpstr>ICN_19_005</vt:lpstr>
      <vt:lpstr>ICN_19_006</vt:lpstr>
      <vt:lpstr>ICN_19_007</vt:lpstr>
      <vt:lpstr>ICN_19_008</vt:lpstr>
      <vt:lpstr>ICN_19_009</vt:lpstr>
      <vt:lpstr>ICN_19_010</vt:lpstr>
      <vt:lpstr>ICN_19_011</vt:lpstr>
      <vt:lpstr>ICN_19_012</vt:lpstr>
      <vt:lpstr>ICN_19_013</vt:lpstr>
      <vt:lpstr>ICN_19_014</vt:lpstr>
      <vt:lpstr>ICN_19_015</vt:lpstr>
      <vt:lpstr>ICN_19_016</vt:lpstr>
      <vt:lpstr>ICN_19_017</vt:lpstr>
      <vt:lpstr>ICN_19_018</vt:lpstr>
      <vt:lpstr>ICN_19_019</vt:lpstr>
      <vt:lpstr>ICN_19_020</vt:lpstr>
      <vt:lpstr>ICN_19_021</vt:lpstr>
      <vt:lpstr>ICN_19_022</vt:lpstr>
      <vt:lpstr>ICN_19_023</vt:lpstr>
      <vt:lpstr>ICN_19_024</vt:lpstr>
      <vt:lpstr>ICN_20</vt:lpstr>
      <vt:lpstr>ICN_20_001</vt:lpstr>
      <vt:lpstr>ICN_20_002</vt:lpstr>
      <vt:lpstr>ICN_20_003</vt:lpstr>
      <vt:lpstr>ICN_20_004</vt:lpstr>
      <vt:lpstr>ICN_20_005</vt:lpstr>
      <vt:lpstr>ICN_20_006</vt:lpstr>
      <vt:lpstr>ICN_20_007</vt:lpstr>
      <vt:lpstr>ICN_20_008</vt:lpstr>
      <vt:lpstr>ICN_20_009</vt:lpstr>
      <vt:lpstr>ICN_20_010</vt:lpstr>
      <vt:lpstr>ICN_20_011</vt:lpstr>
      <vt:lpstr>ICN_20_012</vt:lpstr>
      <vt:lpstr>ICN_20_013</vt:lpstr>
      <vt:lpstr>ICN_20_014</vt:lpstr>
      <vt:lpstr>ICN_20_015</vt:lpstr>
      <vt:lpstr>ICN_20_016</vt:lpstr>
      <vt:lpstr>ICN_20_017</vt:lpstr>
      <vt:lpstr>ICN_20_018</vt:lpstr>
      <vt:lpstr>ICN_20_019</vt:lpstr>
      <vt:lpstr>ICN_20_020</vt:lpstr>
      <vt:lpstr>ICN_20_021</vt:lpstr>
      <vt:lpstr>ICN_20_022</vt:lpstr>
      <vt:lpstr>ICN_20_023</vt:lpstr>
      <vt:lpstr>ICN_20_024</vt:lpstr>
      <vt:lpstr>ICN_21</vt:lpstr>
      <vt:lpstr>ICN_21_001</vt:lpstr>
      <vt:lpstr>ICN_21_002</vt:lpstr>
      <vt:lpstr>ICN_21_003</vt:lpstr>
      <vt:lpstr>ICN_21_004</vt:lpstr>
      <vt:lpstr>ICN_21_005</vt:lpstr>
      <vt:lpstr>ICN_21_006</vt:lpstr>
      <vt:lpstr>ICN_21_007</vt:lpstr>
      <vt:lpstr>ICN_21_008</vt:lpstr>
      <vt:lpstr>ICN_21_009</vt:lpstr>
      <vt:lpstr>ICN_21_010</vt:lpstr>
      <vt:lpstr>ICN_21_011</vt:lpstr>
      <vt:lpstr>ICN_21_012</vt:lpstr>
      <vt:lpstr>ICN_21_013</vt:lpstr>
      <vt:lpstr>ICN_21_014</vt:lpstr>
      <vt:lpstr>ICN_21_015</vt:lpstr>
      <vt:lpstr>ICN_21_016</vt:lpstr>
      <vt:lpstr>ICN_21_017</vt:lpstr>
      <vt:lpstr>ICN_21_018</vt:lpstr>
      <vt:lpstr>ICN_21_019</vt:lpstr>
      <vt:lpstr>ICN_21_020</vt:lpstr>
      <vt:lpstr>ICN_21_021</vt:lpstr>
      <vt:lpstr>ICN_21_022</vt:lpstr>
      <vt:lpstr>ICN_21_023</vt:lpstr>
      <vt:lpstr>ICN_21_024</vt:lpstr>
      <vt:lpstr>ICN_22</vt:lpstr>
      <vt:lpstr>ICN_22_001</vt:lpstr>
      <vt:lpstr>ICN_22_002</vt:lpstr>
      <vt:lpstr>ICN_22_003</vt:lpstr>
      <vt:lpstr>ICN_22_004</vt:lpstr>
      <vt:lpstr>ICN_22_005</vt:lpstr>
      <vt:lpstr>ICN_22_006</vt:lpstr>
      <vt:lpstr>ICN_22_007</vt:lpstr>
      <vt:lpstr>ICN_22_008</vt:lpstr>
      <vt:lpstr>ICN_22_009</vt:lpstr>
      <vt:lpstr>ICN_22_010</vt:lpstr>
      <vt:lpstr>ICN_22_011</vt:lpstr>
      <vt:lpstr>ICN_22_012</vt:lpstr>
      <vt:lpstr>ICN_22_013</vt:lpstr>
      <vt:lpstr>ICN_22_014</vt:lpstr>
      <vt:lpstr>ICN_22_015</vt:lpstr>
      <vt:lpstr>ICN_22_016</vt:lpstr>
      <vt:lpstr>ICN_22_017</vt:lpstr>
      <vt:lpstr>ICN_22_018</vt:lpstr>
      <vt:lpstr>ICN_22_019</vt:lpstr>
      <vt:lpstr>ICN_22_020</vt:lpstr>
      <vt:lpstr>ICN_22_021</vt:lpstr>
      <vt:lpstr>ICN_22_022</vt:lpstr>
      <vt:lpstr>ICN_22_023</vt:lpstr>
      <vt:lpstr>ICN_22_024</vt:lpstr>
      <vt:lpstr>ICN_23</vt:lpstr>
      <vt:lpstr>ICN_23_001</vt:lpstr>
      <vt:lpstr>ICN_23_002</vt:lpstr>
      <vt:lpstr>ICN_23_003</vt:lpstr>
      <vt:lpstr>ICN_23_004</vt:lpstr>
      <vt:lpstr>ICN_23_005</vt:lpstr>
      <vt:lpstr>ICN_23_006</vt:lpstr>
      <vt:lpstr>ICN_23_007</vt:lpstr>
      <vt:lpstr>ICN_23_008</vt:lpstr>
      <vt:lpstr>ICN_23_009</vt:lpstr>
      <vt:lpstr>ICN_23_010</vt:lpstr>
      <vt:lpstr>ICN_23_011</vt:lpstr>
      <vt:lpstr>ICN_23_012</vt:lpstr>
      <vt:lpstr>ICN_23_013</vt:lpstr>
      <vt:lpstr>ICN_23_014</vt:lpstr>
      <vt:lpstr>ICN_23_015</vt:lpstr>
      <vt:lpstr>ICN_23_016</vt:lpstr>
      <vt:lpstr>ICN_23_017</vt:lpstr>
      <vt:lpstr>ICN_23_018</vt:lpstr>
      <vt:lpstr>ICN_23_019</vt:lpstr>
      <vt:lpstr>ICN_23_020</vt:lpstr>
      <vt:lpstr>ICN_23_021</vt:lpstr>
      <vt:lpstr>ICN_23_022</vt:lpstr>
      <vt:lpstr>ICN_23_023</vt:lpstr>
      <vt:lpstr>ICN_23_024</vt:lpstr>
      <vt:lpstr>ICN_24</vt:lpstr>
      <vt:lpstr>ICN_24_001</vt:lpstr>
      <vt:lpstr>ICN_24_002</vt:lpstr>
      <vt:lpstr>ICN_24_003</vt:lpstr>
      <vt:lpstr>ICN_24_004</vt:lpstr>
      <vt:lpstr>ICN_24_005</vt:lpstr>
      <vt:lpstr>ICN_24_006</vt:lpstr>
      <vt:lpstr>ICN_24_007</vt:lpstr>
      <vt:lpstr>ICN_24_008</vt:lpstr>
      <vt:lpstr>ICN_24_009</vt:lpstr>
      <vt:lpstr>ICN_24_010</vt:lpstr>
      <vt:lpstr>ICN_24_011</vt:lpstr>
      <vt:lpstr>ICN_24_012</vt:lpstr>
      <vt:lpstr>ICN_24_013</vt:lpstr>
      <vt:lpstr>ICN_24_014</vt:lpstr>
      <vt:lpstr>ICN_24_015</vt:lpstr>
      <vt:lpstr>ICN_24_016</vt:lpstr>
      <vt:lpstr>ICN_24_017</vt:lpstr>
      <vt:lpstr>ICN_24_018</vt:lpstr>
      <vt:lpstr>ICN_24_019</vt:lpstr>
      <vt:lpstr>ICN_24_020</vt:lpstr>
      <vt:lpstr>ICN_24_021</vt:lpstr>
      <vt:lpstr>ICN_24_022</vt:lpstr>
      <vt:lpstr>ICN_24_023</vt:lpstr>
      <vt:lpstr>ICN_24_024</vt:lpstr>
      <vt:lpstr>ICN_25</vt:lpstr>
      <vt:lpstr>ICN_25_001</vt:lpstr>
      <vt:lpstr>ICN_25_002</vt:lpstr>
      <vt:lpstr>ICN_25_003</vt:lpstr>
      <vt:lpstr>ICN_25_004</vt:lpstr>
      <vt:lpstr>ICN_25_005</vt:lpstr>
      <vt:lpstr>ICN_25_006</vt:lpstr>
      <vt:lpstr>ICN_25_007</vt:lpstr>
      <vt:lpstr>ICN_25_008</vt:lpstr>
      <vt:lpstr>ICN_25_009</vt:lpstr>
      <vt:lpstr>ICN_25_010</vt:lpstr>
      <vt:lpstr>ICN_25_011</vt:lpstr>
      <vt:lpstr>ICN_25_012</vt:lpstr>
      <vt:lpstr>ICN_25_013</vt:lpstr>
      <vt:lpstr>ICN_25_014</vt:lpstr>
      <vt:lpstr>ICN_25_015</vt:lpstr>
      <vt:lpstr>ICN_25_016</vt:lpstr>
      <vt:lpstr>ICN_25_017</vt:lpstr>
      <vt:lpstr>ICN_25_018</vt:lpstr>
      <vt:lpstr>ICN_25_019</vt:lpstr>
      <vt:lpstr>ICN_25_020</vt:lpstr>
      <vt:lpstr>ICN_25_021</vt:lpstr>
      <vt:lpstr>ICN_25_022</vt:lpstr>
      <vt:lpstr>ICN_25_023</vt:lpstr>
      <vt:lpstr>ICN_25_024</vt:lpstr>
      <vt:lpstr>ICN_26</vt:lpstr>
      <vt:lpstr>ICN_26_001</vt:lpstr>
      <vt:lpstr>ICN_26_002</vt:lpstr>
      <vt:lpstr>ICN_26_003</vt:lpstr>
      <vt:lpstr>ICN_26_004</vt:lpstr>
      <vt:lpstr>ICN_26_005</vt:lpstr>
      <vt:lpstr>ICN_26_006</vt:lpstr>
      <vt:lpstr>ICN_26_007</vt:lpstr>
      <vt:lpstr>ICN_26_008</vt:lpstr>
      <vt:lpstr>ICN_26_009</vt:lpstr>
      <vt:lpstr>ICN_26_010</vt:lpstr>
      <vt:lpstr>ICN_26_011</vt:lpstr>
      <vt:lpstr>ICN_26_012</vt:lpstr>
      <vt:lpstr>ICN_26_013</vt:lpstr>
      <vt:lpstr>ICN_26_014</vt:lpstr>
      <vt:lpstr>ICN_26_015</vt:lpstr>
      <vt:lpstr>ICN_26_016</vt:lpstr>
      <vt:lpstr>ICN_26_017</vt:lpstr>
      <vt:lpstr>ICN_26_018</vt:lpstr>
      <vt:lpstr>ICN_26_019</vt:lpstr>
      <vt:lpstr>ICN_26_020</vt:lpstr>
      <vt:lpstr>ICN_26_021</vt:lpstr>
      <vt:lpstr>ICN_26_022</vt:lpstr>
      <vt:lpstr>ICN_26_023</vt:lpstr>
      <vt:lpstr>ICN_26_024</vt:lpstr>
      <vt:lpstr>ICN_27</vt:lpstr>
      <vt:lpstr>ICN_27_001</vt:lpstr>
      <vt:lpstr>ICN_27_002</vt:lpstr>
      <vt:lpstr>ICN_27_003</vt:lpstr>
      <vt:lpstr>ICN_27_004</vt:lpstr>
      <vt:lpstr>ICN_27_005</vt:lpstr>
      <vt:lpstr>ICN_27_006</vt:lpstr>
      <vt:lpstr>ICN_27_007</vt:lpstr>
      <vt:lpstr>ICN_27_008</vt:lpstr>
      <vt:lpstr>ICN_27_009</vt:lpstr>
      <vt:lpstr>ICN_27_010</vt:lpstr>
      <vt:lpstr>ICN_27_011</vt:lpstr>
      <vt:lpstr>ICN_27_012</vt:lpstr>
      <vt:lpstr>ICN_27_013</vt:lpstr>
      <vt:lpstr>ICN_27_014</vt:lpstr>
      <vt:lpstr>ICN_27_015</vt:lpstr>
      <vt:lpstr>ICN_27_016</vt:lpstr>
      <vt:lpstr>ICN_27_017</vt:lpstr>
      <vt:lpstr>ICN_27_018</vt:lpstr>
      <vt:lpstr>ICN_27_019</vt:lpstr>
      <vt:lpstr>ICN_27_020</vt:lpstr>
      <vt:lpstr>ICN_27_021</vt:lpstr>
      <vt:lpstr>ICN_27_022</vt:lpstr>
      <vt:lpstr>ICN_27_023</vt:lpstr>
      <vt:lpstr>ICN_27_024</vt:lpstr>
      <vt:lpstr>ICN_28</vt:lpstr>
      <vt:lpstr>ICN_28_001</vt:lpstr>
      <vt:lpstr>ICN_28_002</vt:lpstr>
      <vt:lpstr>ICN_28_003</vt:lpstr>
      <vt:lpstr>ICN_28_004</vt:lpstr>
      <vt:lpstr>ICN_28_005</vt:lpstr>
      <vt:lpstr>ICN_28_006</vt:lpstr>
      <vt:lpstr>ICN_28_007</vt:lpstr>
      <vt:lpstr>ICN_28_008</vt:lpstr>
      <vt:lpstr>ICN_28_009</vt:lpstr>
      <vt:lpstr>ICN_28_010</vt:lpstr>
      <vt:lpstr>ICN_28_011</vt:lpstr>
      <vt:lpstr>ICN_28_012</vt:lpstr>
      <vt:lpstr>ICN_28_013</vt:lpstr>
      <vt:lpstr>ICN_28_014</vt:lpstr>
      <vt:lpstr>ICN_28_015</vt:lpstr>
      <vt:lpstr>ICN_28_016</vt:lpstr>
      <vt:lpstr>ICN_28_017</vt:lpstr>
      <vt:lpstr>ICN_28_018</vt:lpstr>
      <vt:lpstr>ICN_28_019</vt:lpstr>
      <vt:lpstr>ICN_28_020</vt:lpstr>
      <vt:lpstr>ICN_28_021</vt:lpstr>
      <vt:lpstr>ICN_28_022</vt:lpstr>
      <vt:lpstr>ICN_28_023</vt:lpstr>
      <vt:lpstr>ICN_28_024</vt:lpstr>
      <vt:lpstr>ICN_29</vt:lpstr>
      <vt:lpstr>ICN_29_001</vt:lpstr>
      <vt:lpstr>ICN_29_002</vt:lpstr>
      <vt:lpstr>ICN_29_003</vt:lpstr>
      <vt:lpstr>ICN_29_004</vt:lpstr>
      <vt:lpstr>ICN_29_005</vt:lpstr>
      <vt:lpstr>ICN_29_006</vt:lpstr>
      <vt:lpstr>ICN_29_007</vt:lpstr>
      <vt:lpstr>ICN_29_008</vt:lpstr>
      <vt:lpstr>ICN_29_009</vt:lpstr>
      <vt:lpstr>ICN_29_010</vt:lpstr>
      <vt:lpstr>ICN_29_011</vt:lpstr>
      <vt:lpstr>ICN_29_012</vt:lpstr>
      <vt:lpstr>ICN_29_013</vt:lpstr>
      <vt:lpstr>ICN_29_014</vt:lpstr>
      <vt:lpstr>ICN_29_015</vt:lpstr>
      <vt:lpstr>ICN_29_016</vt:lpstr>
      <vt:lpstr>ICN_29_017</vt:lpstr>
      <vt:lpstr>ICN_29_018</vt:lpstr>
      <vt:lpstr>ICN_29_019</vt:lpstr>
      <vt:lpstr>ICN_29_020</vt:lpstr>
      <vt:lpstr>ICN_29_021</vt:lpstr>
      <vt:lpstr>ICN_29_022</vt:lpstr>
      <vt:lpstr>ICN_29_023</vt:lpstr>
      <vt:lpstr>ICN_29_024</vt:lpstr>
      <vt:lpstr>ICN_30</vt:lpstr>
      <vt:lpstr>ICN_30_000</vt:lpstr>
      <vt:lpstr>ICN_30_001</vt:lpstr>
      <vt:lpstr>ICN_30_002</vt:lpstr>
      <vt:lpstr>ICN_30_003</vt:lpstr>
      <vt:lpstr>ICN_30_004</vt:lpstr>
      <vt:lpstr>ICN_30_005</vt:lpstr>
      <vt:lpstr>ICN_30_006</vt:lpstr>
      <vt:lpstr>ICN_30_007</vt:lpstr>
      <vt:lpstr>ICN_30_008</vt:lpstr>
      <vt:lpstr>ICN_30_009</vt:lpstr>
      <vt:lpstr>ICN_30_010</vt:lpstr>
      <vt:lpstr>ICN_30_011</vt:lpstr>
      <vt:lpstr>ICN_30_012</vt:lpstr>
      <vt:lpstr>ICN_30_013</vt:lpstr>
      <vt:lpstr>ICN_30_014</vt:lpstr>
      <vt:lpstr>ICN_30_015</vt:lpstr>
      <vt:lpstr>ICN_30_016</vt:lpstr>
      <vt:lpstr>ICN_30_017</vt:lpstr>
      <vt:lpstr>ICN_30_018</vt:lpstr>
      <vt:lpstr>ICN_30_019</vt:lpstr>
      <vt:lpstr>ICN_30_020</vt:lpstr>
      <vt:lpstr>ICN_30_021</vt:lpstr>
      <vt:lpstr>ICN_30_022</vt:lpstr>
      <vt:lpstr>ICN_30_023</vt:lpstr>
      <vt:lpstr>ICN_30_024</vt:lpstr>
      <vt:lpstr>ICN_31</vt:lpstr>
      <vt:lpstr>ICN_31_001</vt:lpstr>
      <vt:lpstr>ICN_31_002</vt:lpstr>
      <vt:lpstr>ICN_31_003</vt:lpstr>
      <vt:lpstr>ICN_31_004</vt:lpstr>
      <vt:lpstr>ICN_31_005</vt:lpstr>
      <vt:lpstr>REQ_01</vt:lpstr>
      <vt:lpstr>REQ_01_001</vt:lpstr>
      <vt:lpstr>REQ_01_002</vt:lpstr>
      <vt:lpstr>REQ_01_003</vt:lpstr>
      <vt:lpstr>REQ_01_004</vt:lpstr>
      <vt:lpstr>REQ_01_005</vt:lpstr>
      <vt:lpstr>REQ_01_006</vt:lpstr>
      <vt:lpstr>REQ_01_007</vt:lpstr>
      <vt:lpstr>REQ_01_008</vt:lpstr>
      <vt:lpstr>REQ_01_009</vt:lpstr>
      <vt:lpstr>REQ_01_010</vt:lpstr>
      <vt:lpstr>REQ_02</vt:lpstr>
      <vt:lpstr>REQ_02_001</vt:lpstr>
      <vt:lpstr>REQ_02_002</vt:lpstr>
      <vt:lpstr>REQ_02_003</vt:lpstr>
      <vt:lpstr>REQ_02_004</vt:lpstr>
      <vt:lpstr>REQ_02_005</vt:lpstr>
      <vt:lpstr>REQ_02_006</vt:lpstr>
      <vt:lpstr>REQ_02_ACSE</vt:lpstr>
      <vt:lpstr>REQ_02_ASE</vt:lpstr>
      <vt:lpstr>REQ_02_EMA</vt:lpstr>
      <vt:lpstr>REQ_02_ETE</vt:lpstr>
      <vt:lpstr>REQ_02_HRPN</vt:lpstr>
      <vt:lpstr>REQ_02_ICN</vt:lpstr>
      <vt:lpstr>REQ_03</vt:lpstr>
      <vt:lpstr>REQ_03_001</vt:lpstr>
      <vt:lpstr>REQ_03_002</vt:lpstr>
      <vt:lpstr>REQ_03_003</vt:lpstr>
      <vt:lpstr>REQ_03_004</vt:lpstr>
      <vt:lpstr>REQ_03_005</vt:lpstr>
      <vt:lpstr>REQ_03_006</vt:lpstr>
      <vt:lpstr>REQ_03_007</vt:lpstr>
      <vt:lpstr>REQ_03_008</vt:lpstr>
      <vt:lpstr>REQ_03_009</vt:lpstr>
      <vt:lpstr>REQ_03_010</vt:lpstr>
      <vt:lpstr>REQ_03_011</vt:lpstr>
      <vt:lpstr>REQ_03_012</vt:lpstr>
      <vt:lpstr>REQ_03_013</vt:lpstr>
      <vt:lpstr>REQ_03_014</vt:lpstr>
      <vt:lpstr>REQ_03_015</vt:lpstr>
      <vt:lpstr>REQ_03_016</vt:lpstr>
      <vt:lpstr>REQ_03_017</vt:lpstr>
      <vt:lpstr>REQ_03_018</vt:lpstr>
      <vt:lpstr>REQ_03_019</vt:lpstr>
      <vt:lpstr>REQ_03_020</vt:lpstr>
      <vt:lpstr>REQ_03_021</vt:lpstr>
      <vt:lpstr>REQ_03_022</vt:lpstr>
      <vt:lpstr>REQ_03_023</vt:lpstr>
      <vt:lpstr>REQ_03_024</vt:lpstr>
      <vt:lpstr>REQ_03_1</vt:lpstr>
      <vt:lpstr>REQ_03_2</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洪駿豐</dc:creator>
  <cp:keywords/>
  <dc:description/>
  <cp:lastModifiedBy>黃怡萱</cp:lastModifiedBy>
  <dcterms:created xsi:type="dcterms:W3CDTF">2024-10-04T06:43:41Z</dcterms:created>
  <dcterms:modified xsi:type="dcterms:W3CDTF">2024-12-06T07:56:18Z</dcterms:modified>
  <cp:category/>
  <cp:contentStatus/>
</cp:coreProperties>
</file>